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\Desktop\PRÁCTICAS\Proyectos\"/>
    </mc:Choice>
  </mc:AlternateContent>
  <xr:revisionPtr revIDLastSave="0" documentId="13_ncr:1_{AFF16025-1A5D-4D9D-934D-20A24C7B44F4}" xr6:coauthVersionLast="44" xr6:coauthVersionMax="44" xr10:uidLastSave="{00000000-0000-0000-0000-000000000000}"/>
  <bookViews>
    <workbookView xWindow="-120" yWindow="-120" windowWidth="20730" windowHeight="11760" tabRatio="599" xr2:uid="{00000000-000D-0000-FFFF-FFFF00000000}"/>
  </bookViews>
  <sheets>
    <sheet name="RUTA DE LUBRICACIÓN" sheetId="1" r:id="rId1"/>
    <sheet name="Hoja1" sheetId="3" r:id="rId2"/>
    <sheet name="CANTIDAD LUBRICANTE" sheetId="2" r:id="rId3"/>
  </sheets>
  <definedNames>
    <definedName name="_xlnm._FilterDatabase" localSheetId="0" hidden="1">'RUTA DE LUBRICACIÓN'!$A$3:$BI$494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V3" i="1" l="1"/>
  <c r="AW325" i="1" l="1"/>
  <c r="AY325" i="1" s="1"/>
  <c r="AZ325" i="1" l="1"/>
  <c r="AX325" i="1"/>
  <c r="AW494" i="1"/>
  <c r="AZ494" i="1" s="1"/>
  <c r="AW490" i="1"/>
  <c r="AZ490" i="1" s="1"/>
  <c r="AW485" i="1"/>
  <c r="AZ485" i="1" s="1"/>
  <c r="AW484" i="1"/>
  <c r="AX484" i="1" s="1"/>
  <c r="AW481" i="1"/>
  <c r="AZ481" i="1" s="1"/>
  <c r="AW480" i="1"/>
  <c r="AZ480" i="1" s="1"/>
  <c r="AW477" i="1"/>
  <c r="AZ477" i="1" s="1"/>
  <c r="AW472" i="1"/>
  <c r="AZ472" i="1" s="1"/>
  <c r="AW471" i="1"/>
  <c r="AX471" i="1" s="1"/>
  <c r="AW468" i="1"/>
  <c r="AZ468" i="1" s="1"/>
  <c r="AW467" i="1"/>
  <c r="AZ467" i="1" s="1"/>
  <c r="AW464" i="1"/>
  <c r="AZ464" i="1" s="1"/>
  <c r="AW459" i="1"/>
  <c r="AZ459" i="1" s="1"/>
  <c r="AW458" i="1"/>
  <c r="AX458" i="1" s="1"/>
  <c r="AW455" i="1"/>
  <c r="AZ455" i="1" s="1"/>
  <c r="AW454" i="1"/>
  <c r="AZ454" i="1" s="1"/>
  <c r="AW449" i="1"/>
  <c r="AZ449" i="1" s="1"/>
  <c r="AW446" i="1"/>
  <c r="AZ446" i="1" s="1"/>
  <c r="AW444" i="1"/>
  <c r="AX444" i="1" s="1"/>
  <c r="AW439" i="1"/>
  <c r="AX439" i="1" s="1"/>
  <c r="AW438" i="1"/>
  <c r="AX438" i="1" s="1"/>
  <c r="AW436" i="1"/>
  <c r="AZ436" i="1" s="1"/>
  <c r="AW431" i="1"/>
  <c r="AX431" i="1" s="1"/>
  <c r="AW430" i="1"/>
  <c r="AX430" i="1" s="1"/>
  <c r="AW427" i="1"/>
  <c r="AX427" i="1" s="1"/>
  <c r="AW424" i="1"/>
  <c r="AX424" i="1" s="1"/>
  <c r="AW421" i="1"/>
  <c r="AX421" i="1" s="1"/>
  <c r="AW420" i="1"/>
  <c r="AX420" i="1" s="1"/>
  <c r="AW418" i="1"/>
  <c r="AZ418" i="1" s="1"/>
  <c r="AW413" i="1"/>
  <c r="AX413" i="1" s="1"/>
  <c r="AW412" i="1"/>
  <c r="AX412" i="1" s="1"/>
  <c r="AW411" i="1"/>
  <c r="AZ411" i="1" s="1"/>
  <c r="AW410" i="1"/>
  <c r="AZ410" i="1" s="1"/>
  <c r="AW409" i="1"/>
  <c r="AZ409" i="1" s="1"/>
  <c r="AW404" i="1"/>
  <c r="AX404" i="1" s="1"/>
  <c r="AW403" i="1"/>
  <c r="AX403" i="1" s="1"/>
  <c r="AW402" i="1"/>
  <c r="AZ402" i="1" s="1"/>
  <c r="AW401" i="1"/>
  <c r="AZ401" i="1" s="1"/>
  <c r="AW400" i="1"/>
  <c r="AZ400" i="1" s="1"/>
  <c r="AW395" i="1"/>
  <c r="AX395" i="1" s="1"/>
  <c r="AW394" i="1"/>
  <c r="AX394" i="1" s="1"/>
  <c r="AW393" i="1"/>
  <c r="AZ393" i="1" s="1"/>
  <c r="AW392" i="1"/>
  <c r="AZ392" i="1" s="1"/>
  <c r="AW390" i="1"/>
  <c r="AZ390" i="1" s="1"/>
  <c r="AW387" i="1"/>
  <c r="AX387" i="1" s="1"/>
  <c r="AW382" i="1"/>
  <c r="AX382" i="1" s="1"/>
  <c r="AW381" i="1"/>
  <c r="AX381" i="1" s="1"/>
  <c r="AW379" i="1"/>
  <c r="AZ379" i="1" s="1"/>
  <c r="AW375" i="1"/>
  <c r="AX375" i="1" s="1"/>
  <c r="AW371" i="1"/>
  <c r="AZ371" i="1" s="1"/>
  <c r="AW369" i="1"/>
  <c r="AZ369" i="1" s="1"/>
  <c r="AW366" i="1"/>
  <c r="AX366" i="1" s="1"/>
  <c r="AW363" i="1"/>
  <c r="AZ363" i="1" s="1"/>
  <c r="AW362" i="1"/>
  <c r="AZ362" i="1" s="1"/>
  <c r="AW354" i="1"/>
  <c r="AX354" i="1" s="1"/>
  <c r="AW353" i="1"/>
  <c r="AX353" i="1" s="1"/>
  <c r="AW351" i="1"/>
  <c r="AZ351" i="1" s="1"/>
  <c r="AW348" i="1"/>
  <c r="AX348" i="1" s="1"/>
  <c r="AW347" i="1"/>
  <c r="AX347" i="1" s="1"/>
  <c r="AW344" i="1"/>
  <c r="AX344" i="1" s="1"/>
  <c r="AW343" i="1"/>
  <c r="AX343" i="1" s="1"/>
  <c r="AW341" i="1"/>
  <c r="AZ341" i="1" s="1"/>
  <c r="AW335" i="1"/>
  <c r="AZ335" i="1" s="1"/>
  <c r="AW334" i="1"/>
  <c r="AZ334" i="1" s="1"/>
  <c r="AW333" i="1"/>
  <c r="AZ333" i="1" s="1"/>
  <c r="AW329" i="1"/>
  <c r="AZ329" i="1" s="1"/>
  <c r="AW328" i="1"/>
  <c r="AZ328" i="1" s="1"/>
  <c r="AW327" i="1"/>
  <c r="AZ327" i="1" s="1"/>
  <c r="AW326" i="1"/>
  <c r="AZ326" i="1" s="1"/>
  <c r="AW324" i="1"/>
  <c r="AZ324" i="1" s="1"/>
  <c r="AW319" i="1"/>
  <c r="AX319" i="1" s="1"/>
  <c r="AW318" i="1"/>
  <c r="AX318" i="1" s="1"/>
  <c r="AW314" i="1"/>
  <c r="AZ314" i="1" s="1"/>
  <c r="AW312" i="1"/>
  <c r="AZ312" i="1" s="1"/>
  <c r="AW307" i="1"/>
  <c r="AX307" i="1" s="1"/>
  <c r="AW306" i="1"/>
  <c r="AX306" i="1" s="1"/>
  <c r="AW298" i="1"/>
  <c r="AX298" i="1" s="1"/>
  <c r="AW293" i="1"/>
  <c r="AX293" i="1" s="1"/>
  <c r="AW292" i="1"/>
  <c r="AX292" i="1" s="1"/>
  <c r="AW287" i="1"/>
  <c r="AX287" i="1" s="1"/>
  <c r="AW286" i="1"/>
  <c r="AX286" i="1" s="1"/>
  <c r="AW281" i="1"/>
  <c r="AX281" i="1" s="1"/>
  <c r="AW280" i="1"/>
  <c r="AX280" i="1" s="1"/>
  <c r="AW279" i="1"/>
  <c r="AX279" i="1" s="1"/>
  <c r="AW278" i="1"/>
  <c r="AX278" i="1" s="1"/>
  <c r="AW275" i="1"/>
  <c r="AX275" i="1" s="1"/>
  <c r="AW274" i="1"/>
  <c r="AX274" i="1" s="1"/>
  <c r="AW269" i="1"/>
  <c r="AX269" i="1" s="1"/>
  <c r="AW268" i="1"/>
  <c r="AX268" i="1" s="1"/>
  <c r="AW265" i="1"/>
  <c r="AX265" i="1" s="1"/>
  <c r="AW262" i="1"/>
  <c r="AX262" i="1" s="1"/>
  <c r="AW259" i="1"/>
  <c r="AX259" i="1" s="1"/>
  <c r="AW256" i="1"/>
  <c r="AX256" i="1" s="1"/>
  <c r="AW254" i="1"/>
  <c r="AZ254" i="1" s="1"/>
  <c r="AW251" i="1"/>
  <c r="AZ251" i="1" s="1"/>
  <c r="AW237" i="1"/>
  <c r="AZ237" i="1" s="1"/>
  <c r="AW235" i="1"/>
  <c r="AZ235" i="1" s="1"/>
  <c r="AW234" i="1"/>
  <c r="AX234" i="1" s="1"/>
  <c r="AW230" i="1"/>
  <c r="AZ230" i="1" s="1"/>
  <c r="AW228" i="1"/>
  <c r="AZ228" i="1" s="1"/>
  <c r="AW224" i="1"/>
  <c r="AX224" i="1" s="1"/>
  <c r="AW220" i="1"/>
  <c r="AZ220" i="1" s="1"/>
  <c r="AW218" i="1"/>
  <c r="AZ218" i="1" s="1"/>
  <c r="AW214" i="1"/>
  <c r="AX214" i="1" s="1"/>
  <c r="AW210" i="1"/>
  <c r="AZ210" i="1" s="1"/>
  <c r="AW209" i="1"/>
  <c r="AX209" i="1" s="1"/>
  <c r="AW208" i="1"/>
  <c r="AX208" i="1" s="1"/>
  <c r="AW205" i="1"/>
  <c r="AX205" i="1" s="1"/>
  <c r="AW204" i="1"/>
  <c r="AX204" i="1" s="1"/>
  <c r="AW201" i="1"/>
  <c r="AX201" i="1" s="1"/>
  <c r="AW200" i="1"/>
  <c r="AX200" i="1" s="1"/>
  <c r="AW197" i="1"/>
  <c r="AZ197" i="1" s="1"/>
  <c r="AW196" i="1"/>
  <c r="AZ196" i="1" s="1"/>
  <c r="AW193" i="1"/>
  <c r="AX193" i="1" s="1"/>
  <c r="AW192" i="1"/>
  <c r="AX192" i="1" s="1"/>
  <c r="AW189" i="1"/>
  <c r="AZ189" i="1" s="1"/>
  <c r="AW188" i="1"/>
  <c r="AZ188" i="1" s="1"/>
  <c r="AW185" i="1"/>
  <c r="AX185" i="1" s="1"/>
  <c r="AW184" i="1"/>
  <c r="AX184" i="1" s="1"/>
  <c r="AW181" i="1"/>
  <c r="AX181" i="1" s="1"/>
  <c r="AW180" i="1"/>
  <c r="AX180" i="1" s="1"/>
  <c r="AW177" i="1"/>
  <c r="AX177" i="1" s="1"/>
  <c r="AW176" i="1"/>
  <c r="AX176" i="1" s="1"/>
  <c r="AW173" i="1"/>
  <c r="AX173" i="1" s="1"/>
  <c r="AW172" i="1"/>
  <c r="AX172" i="1" s="1"/>
  <c r="AW169" i="1"/>
  <c r="AZ169" i="1" s="1"/>
  <c r="AW168" i="1"/>
  <c r="AZ168" i="1" s="1"/>
  <c r="AW167" i="1"/>
  <c r="AZ167" i="1" s="1"/>
  <c r="AW164" i="1"/>
  <c r="AX164" i="1" s="1"/>
  <c r="AW163" i="1"/>
  <c r="AX163" i="1" s="1"/>
  <c r="AW160" i="1"/>
  <c r="AX160" i="1" s="1"/>
  <c r="AW159" i="1"/>
  <c r="AX159" i="1" s="1"/>
  <c r="AW156" i="1"/>
  <c r="AX156" i="1" s="1"/>
  <c r="AW155" i="1"/>
  <c r="AX155" i="1" s="1"/>
  <c r="AW152" i="1"/>
  <c r="AZ152" i="1" s="1"/>
  <c r="AW151" i="1"/>
  <c r="AZ151" i="1" s="1"/>
  <c r="AW148" i="1"/>
  <c r="AX148" i="1" s="1"/>
  <c r="AW147" i="1"/>
  <c r="AX147" i="1" s="1"/>
  <c r="AW144" i="1"/>
  <c r="AZ144" i="1" s="1"/>
  <c r="AW143" i="1"/>
  <c r="AZ143" i="1" s="1"/>
  <c r="AW139" i="1"/>
  <c r="AX139" i="1" s="1"/>
  <c r="AW138" i="1"/>
  <c r="AX138" i="1" s="1"/>
  <c r="AW134" i="1"/>
  <c r="AZ134" i="1" s="1"/>
  <c r="AW133" i="1"/>
  <c r="AZ133" i="1" s="1"/>
  <c r="AW130" i="1"/>
  <c r="AX130" i="1" s="1"/>
  <c r="AW129" i="1"/>
  <c r="AX129" i="1" s="1"/>
  <c r="AW125" i="1"/>
  <c r="AZ125" i="1" s="1"/>
  <c r="AW120" i="1"/>
  <c r="AX120" i="1" s="1"/>
  <c r="AW119" i="1"/>
  <c r="AX119" i="1" s="1"/>
  <c r="AW118" i="1"/>
  <c r="AX118" i="1" s="1"/>
  <c r="AW117" i="1"/>
  <c r="AX117" i="1" s="1"/>
  <c r="AW116" i="1"/>
  <c r="AX116" i="1" s="1"/>
  <c r="AW115" i="1"/>
  <c r="AX115" i="1" s="1"/>
  <c r="AW114" i="1"/>
  <c r="AX114" i="1" s="1"/>
  <c r="AW113" i="1"/>
  <c r="AX113" i="1" s="1"/>
  <c r="AW112" i="1"/>
  <c r="AX112" i="1" s="1"/>
  <c r="AW111" i="1"/>
  <c r="AX111" i="1" s="1"/>
  <c r="AW110" i="1"/>
  <c r="AX110" i="1" s="1"/>
  <c r="AW109" i="1"/>
  <c r="AX109" i="1" s="1"/>
  <c r="AW108" i="1"/>
  <c r="AX108" i="1" s="1"/>
  <c r="AW107" i="1"/>
  <c r="AX107" i="1" s="1"/>
  <c r="AW106" i="1"/>
  <c r="AX106" i="1" s="1"/>
  <c r="AW105" i="1"/>
  <c r="AX105" i="1" s="1"/>
  <c r="AW104" i="1"/>
  <c r="AX104" i="1" s="1"/>
  <c r="AW103" i="1"/>
  <c r="AX103" i="1" s="1"/>
  <c r="AW102" i="1"/>
  <c r="AX102" i="1" s="1"/>
  <c r="AW101" i="1"/>
  <c r="AX101" i="1" s="1"/>
  <c r="AW100" i="1"/>
  <c r="AX100" i="1" s="1"/>
  <c r="AW99" i="1"/>
  <c r="AX99" i="1" s="1"/>
  <c r="AW98" i="1"/>
  <c r="AX98" i="1" s="1"/>
  <c r="AW97" i="1"/>
  <c r="AX97" i="1" s="1"/>
  <c r="AW96" i="1"/>
  <c r="AX96" i="1" s="1"/>
  <c r="AW95" i="1"/>
  <c r="AX95" i="1" s="1"/>
  <c r="AW75" i="1"/>
  <c r="AX75" i="1" s="1"/>
  <c r="AW74" i="1"/>
  <c r="AX74" i="1" s="1"/>
  <c r="AW68" i="1"/>
  <c r="AX68" i="1" s="1"/>
  <c r="AW67" i="1"/>
  <c r="AX67" i="1" s="1"/>
  <c r="AW57" i="1"/>
  <c r="AX57" i="1" s="1"/>
  <c r="AW56" i="1"/>
  <c r="AX56" i="1" s="1"/>
  <c r="AW53" i="1"/>
  <c r="AX53" i="1" s="1"/>
  <c r="AW52" i="1"/>
  <c r="AX52" i="1" s="1"/>
  <c r="AW49" i="1"/>
  <c r="AX49" i="1" s="1"/>
  <c r="AW48" i="1"/>
  <c r="AW40" i="1"/>
  <c r="AZ40" i="1" s="1"/>
  <c r="AW39" i="1"/>
  <c r="AZ39" i="1" s="1"/>
  <c r="AW36" i="1"/>
  <c r="AZ36" i="1" s="1"/>
  <c r="AW35" i="1"/>
  <c r="AZ35" i="1" s="1"/>
  <c r="AW32" i="1"/>
  <c r="AZ32" i="1" s="1"/>
  <c r="AW31" i="1"/>
  <c r="AZ31" i="1" s="1"/>
  <c r="AW28" i="1"/>
  <c r="AZ28" i="1" s="1"/>
  <c r="AW27" i="1"/>
  <c r="AZ27" i="1" s="1"/>
  <c r="AW24" i="1"/>
  <c r="AW23" i="1"/>
  <c r="AW20" i="1"/>
  <c r="AW19" i="1"/>
  <c r="AW16" i="1"/>
  <c r="AW15" i="1"/>
  <c r="AW12" i="1"/>
  <c r="AW11" i="1"/>
  <c r="AW7" i="1"/>
  <c r="AW6" i="1"/>
  <c r="AY6" i="1" l="1"/>
  <c r="AZ6" i="1"/>
  <c r="AZ15" i="1"/>
  <c r="AY15" i="1"/>
  <c r="AZ23" i="1"/>
  <c r="AY23" i="1"/>
  <c r="AY20" i="1"/>
  <c r="AZ20" i="1"/>
  <c r="AY7" i="1"/>
  <c r="AZ7" i="1"/>
  <c r="AZ12" i="1"/>
  <c r="AY12" i="1"/>
  <c r="AY16" i="1"/>
  <c r="AZ16" i="1"/>
  <c r="AZ24" i="1"/>
  <c r="AY24" i="1"/>
  <c r="AZ11" i="1"/>
  <c r="AY11" i="1"/>
  <c r="AZ19" i="1"/>
  <c r="AY19" i="1"/>
  <c r="AY27" i="1"/>
  <c r="AX23" i="1"/>
  <c r="AX11" i="1"/>
  <c r="AX19" i="1"/>
  <c r="AX27" i="1"/>
  <c r="AY35" i="1"/>
  <c r="AX35" i="1"/>
  <c r="AY125" i="1"/>
  <c r="AX125" i="1"/>
  <c r="AY134" i="1"/>
  <c r="AX134" i="1"/>
  <c r="AY144" i="1"/>
  <c r="AX144" i="1"/>
  <c r="AX152" i="1"/>
  <c r="AY152" i="1"/>
  <c r="AX168" i="1"/>
  <c r="AY168" i="1"/>
  <c r="AX218" i="1"/>
  <c r="AY218" i="1"/>
  <c r="AY230" i="1"/>
  <c r="AX230" i="1"/>
  <c r="AY251" i="1"/>
  <c r="AX251" i="1"/>
  <c r="AY328" i="1"/>
  <c r="AX328" i="1"/>
  <c r="AX335" i="1"/>
  <c r="AY335" i="1"/>
  <c r="AX369" i="1"/>
  <c r="AY369" i="1"/>
  <c r="AY392" i="1"/>
  <c r="AX392" i="1"/>
  <c r="AY400" i="1"/>
  <c r="AX400" i="1"/>
  <c r="AY455" i="1"/>
  <c r="AX455" i="1"/>
  <c r="AY467" i="1"/>
  <c r="AX467" i="1"/>
  <c r="AY477" i="1"/>
  <c r="AX477" i="1"/>
  <c r="AY485" i="1"/>
  <c r="AX485" i="1"/>
  <c r="AX12" i="1"/>
  <c r="AX20" i="1"/>
  <c r="AY28" i="1"/>
  <c r="AX28" i="1"/>
  <c r="AY36" i="1"/>
  <c r="AX36" i="1"/>
  <c r="AY169" i="1"/>
  <c r="AX169" i="1"/>
  <c r="AY220" i="1"/>
  <c r="AX220" i="1"/>
  <c r="AX254" i="1"/>
  <c r="AY254" i="1"/>
  <c r="AY312" i="1"/>
  <c r="AX312" i="1"/>
  <c r="AY324" i="1"/>
  <c r="AX324" i="1"/>
  <c r="AY329" i="1"/>
  <c r="AX329" i="1"/>
  <c r="AY341" i="1"/>
  <c r="AX341" i="1"/>
  <c r="AY362" i="1"/>
  <c r="AX362" i="1"/>
  <c r="AY371" i="1"/>
  <c r="AX371" i="1"/>
  <c r="AY393" i="1"/>
  <c r="AX393" i="1"/>
  <c r="AY401" i="1"/>
  <c r="AX401" i="1"/>
  <c r="AX409" i="1"/>
  <c r="AY409" i="1"/>
  <c r="AY436" i="1"/>
  <c r="AX436" i="1"/>
  <c r="AY446" i="1"/>
  <c r="AX446" i="1"/>
  <c r="AY468" i="1"/>
  <c r="AX468" i="1"/>
  <c r="AY480" i="1"/>
  <c r="AX480" i="1"/>
  <c r="AX490" i="1"/>
  <c r="AY490" i="1"/>
  <c r="AY31" i="1"/>
  <c r="AX31" i="1"/>
  <c r="AY188" i="1"/>
  <c r="AX188" i="1"/>
  <c r="AY196" i="1"/>
  <c r="AX196" i="1"/>
  <c r="AY210" i="1"/>
  <c r="AX210" i="1"/>
  <c r="AY235" i="1"/>
  <c r="AX235" i="1"/>
  <c r="AX314" i="1"/>
  <c r="AY314" i="1"/>
  <c r="AY326" i="1"/>
  <c r="AX326" i="1"/>
  <c r="AX333" i="1"/>
  <c r="AY333" i="1"/>
  <c r="AY351" i="1"/>
  <c r="AX351" i="1"/>
  <c r="AY363" i="1"/>
  <c r="AX363" i="1"/>
  <c r="AY402" i="1"/>
  <c r="AX402" i="1"/>
  <c r="AY410" i="1"/>
  <c r="AX410" i="1"/>
  <c r="AY418" i="1"/>
  <c r="AX418" i="1"/>
  <c r="AY449" i="1"/>
  <c r="AX449" i="1"/>
  <c r="AX459" i="1"/>
  <c r="AY459" i="1"/>
  <c r="AX481" i="1"/>
  <c r="AY481" i="1"/>
  <c r="AY494" i="1"/>
  <c r="AX494" i="1"/>
  <c r="AX15" i="1"/>
  <c r="AY39" i="1"/>
  <c r="AX39" i="1"/>
  <c r="AX7" i="1"/>
  <c r="AX16" i="1"/>
  <c r="AX24" i="1"/>
  <c r="AY32" i="1"/>
  <c r="AX32" i="1"/>
  <c r="AX40" i="1"/>
  <c r="AY40" i="1"/>
  <c r="AX133" i="1"/>
  <c r="AY133" i="1"/>
  <c r="AY143" i="1"/>
  <c r="AX143" i="1"/>
  <c r="AY151" i="1"/>
  <c r="AX151" i="1"/>
  <c r="AY167" i="1"/>
  <c r="AX167" i="1"/>
  <c r="AY189" i="1"/>
  <c r="AX189" i="1"/>
  <c r="AY197" i="1"/>
  <c r="AX197" i="1"/>
  <c r="AX228" i="1"/>
  <c r="AY228" i="1"/>
  <c r="AY237" i="1"/>
  <c r="AX237" i="1"/>
  <c r="AY327" i="1"/>
  <c r="AX327" i="1"/>
  <c r="AY334" i="1"/>
  <c r="AX334" i="1"/>
  <c r="AX379" i="1"/>
  <c r="AY379" i="1"/>
  <c r="AY390" i="1"/>
  <c r="AX390" i="1"/>
  <c r="AX411" i="1"/>
  <c r="AY411" i="1"/>
  <c r="AX454" i="1"/>
  <c r="AY454" i="1"/>
  <c r="AY464" i="1"/>
  <c r="AX464" i="1"/>
  <c r="AY472" i="1"/>
  <c r="AX472" i="1"/>
  <c r="AX48" i="1"/>
  <c r="AY48" i="1"/>
  <c r="AX6" i="1"/>
  <c r="BH53" i="1"/>
  <c r="BH52" i="1"/>
  <c r="BH49" i="1"/>
  <c r="BH48" i="1"/>
  <c r="BH444" i="1"/>
  <c r="BH427" i="1"/>
  <c r="BH424" i="1"/>
  <c r="BH375" i="1"/>
  <c r="BH348" i="1"/>
  <c r="BH347" i="1"/>
  <c r="BH319" i="1"/>
  <c r="BH318" i="1"/>
  <c r="BH298" i="1"/>
  <c r="BH293" i="1"/>
  <c r="BH292" i="1"/>
  <c r="BH287" i="1"/>
  <c r="BH286" i="1"/>
  <c r="BH281" i="1"/>
  <c r="BH280" i="1"/>
  <c r="BH265" i="1"/>
  <c r="BH262" i="1"/>
  <c r="BH259" i="1"/>
  <c r="BH256" i="1"/>
  <c r="BH234" i="1"/>
  <c r="BH224" i="1"/>
  <c r="BH214" i="1"/>
  <c r="BH75" i="1"/>
  <c r="BH74" i="1"/>
  <c r="BH57" i="1"/>
  <c r="BH56" i="1"/>
  <c r="BD484" i="1"/>
  <c r="BD471" i="1"/>
  <c r="BD458" i="1"/>
  <c r="BD439" i="1"/>
  <c r="BD438" i="1"/>
  <c r="BD431" i="1"/>
  <c r="BD430" i="1"/>
  <c r="BD421" i="1"/>
  <c r="BD420" i="1"/>
  <c r="BD413" i="1"/>
  <c r="BD412" i="1"/>
  <c r="BD404" i="1"/>
  <c r="BD403" i="1"/>
  <c r="BD395" i="1"/>
  <c r="BD394" i="1"/>
  <c r="BD387" i="1"/>
  <c r="BD382" i="1"/>
  <c r="BD381" i="1"/>
  <c r="BD366" i="1"/>
  <c r="BD354" i="1"/>
  <c r="BD353" i="1"/>
  <c r="BD344" i="1"/>
  <c r="BD343" i="1"/>
  <c r="BD307" i="1"/>
  <c r="BD306" i="1"/>
  <c r="BD279" i="1"/>
  <c r="BD278" i="1"/>
  <c r="BD275" i="1"/>
  <c r="BD274" i="1"/>
  <c r="BD269" i="1"/>
  <c r="BD268" i="1"/>
  <c r="BD209" i="1"/>
  <c r="BD208" i="1"/>
  <c r="BD205" i="1"/>
  <c r="BD204" i="1"/>
  <c r="BD201" i="1"/>
  <c r="BD200" i="1"/>
  <c r="BD193" i="1"/>
  <c r="BD192" i="1"/>
  <c r="BD185" i="1"/>
  <c r="BD184" i="1"/>
  <c r="BD181" i="1"/>
  <c r="BD180" i="1"/>
  <c r="BD177" i="1"/>
  <c r="BD176" i="1"/>
  <c r="BD173" i="1"/>
  <c r="BD172" i="1"/>
  <c r="BD164" i="1"/>
  <c r="BD163" i="1"/>
  <c r="BD160" i="1"/>
  <c r="BD159" i="1"/>
  <c r="BD156" i="1"/>
  <c r="BD155" i="1"/>
  <c r="BD148" i="1"/>
  <c r="BD147" i="1"/>
  <c r="BD139" i="1"/>
  <c r="BD138" i="1"/>
  <c r="BD130" i="1"/>
  <c r="BD129" i="1"/>
  <c r="BD120" i="1"/>
  <c r="BD119" i="1"/>
  <c r="BD118" i="1"/>
  <c r="BD117" i="1"/>
  <c r="BD116" i="1"/>
  <c r="BD115" i="1"/>
  <c r="BD114" i="1"/>
  <c r="BD113" i="1"/>
  <c r="BD112" i="1"/>
  <c r="BD111" i="1"/>
  <c r="BD110" i="1"/>
  <c r="BD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D96" i="1"/>
  <c r="BD95" i="1"/>
  <c r="BD68" i="1"/>
  <c r="BD67" i="1"/>
  <c r="BD53" i="1"/>
  <c r="BD52" i="1"/>
  <c r="BD49" i="1"/>
  <c r="BD48" i="1"/>
  <c r="AY375" i="1"/>
  <c r="AY348" i="1"/>
  <c r="AY347" i="1"/>
  <c r="AY319" i="1"/>
  <c r="AY298" i="1"/>
  <c r="AY293" i="1"/>
  <c r="AY292" i="1"/>
  <c r="AY287" i="1"/>
  <c r="AY286" i="1"/>
  <c r="AY281" i="1"/>
  <c r="AY280" i="1"/>
  <c r="AY265" i="1"/>
  <c r="AY262" i="1"/>
  <c r="AY256" i="1"/>
  <c r="AY234" i="1"/>
  <c r="AY224" i="1"/>
  <c r="AY75" i="1"/>
  <c r="AY74" i="1"/>
  <c r="AY57" i="1"/>
  <c r="AY56" i="1"/>
  <c r="AT446" i="1"/>
  <c r="AT494" i="1"/>
  <c r="AT490" i="1"/>
  <c r="AT485" i="1"/>
  <c r="AT484" i="1"/>
  <c r="AT481" i="1"/>
  <c r="AT480" i="1"/>
  <c r="AT477" i="1"/>
  <c r="AT472" i="1"/>
  <c r="AT471" i="1"/>
  <c r="AT468" i="1"/>
  <c r="AT467" i="1"/>
  <c r="AT464" i="1"/>
  <c r="AT459" i="1"/>
  <c r="AT458" i="1"/>
  <c r="AT455" i="1"/>
  <c r="AT454" i="1"/>
  <c r="AT449" i="1"/>
  <c r="AT444" i="1"/>
  <c r="AT439" i="1"/>
  <c r="AT438" i="1"/>
  <c r="AT436" i="1"/>
  <c r="AT431" i="1"/>
  <c r="AT430" i="1"/>
  <c r="AT427" i="1"/>
  <c r="AT424" i="1"/>
  <c r="AT421" i="1"/>
  <c r="AT420" i="1"/>
  <c r="AT418" i="1"/>
  <c r="AT413" i="1"/>
  <c r="AT412" i="1"/>
  <c r="AT411" i="1"/>
  <c r="AT410" i="1"/>
  <c r="AT409" i="1"/>
  <c r="AT404" i="1"/>
  <c r="AT403" i="1"/>
  <c r="AT402" i="1"/>
  <c r="AT401" i="1"/>
  <c r="AT400" i="1"/>
  <c r="AT395" i="1"/>
  <c r="AT394" i="1"/>
  <c r="AT393" i="1"/>
  <c r="AT392" i="1"/>
  <c r="AT390" i="1"/>
  <c r="AT387" i="1"/>
  <c r="AT382" i="1"/>
  <c r="AT381" i="1"/>
  <c r="AT379" i="1"/>
  <c r="AT375" i="1"/>
  <c r="AT371" i="1"/>
  <c r="AT369" i="1"/>
  <c r="AT366" i="1"/>
  <c r="AT363" i="1"/>
  <c r="AT362" i="1"/>
  <c r="AT354" i="1"/>
  <c r="AT353" i="1"/>
  <c r="AT351" i="1"/>
  <c r="AT348" i="1"/>
  <c r="AT347" i="1"/>
  <c r="AT344" i="1"/>
  <c r="AT343" i="1"/>
  <c r="AT341" i="1"/>
  <c r="AT335" i="1"/>
  <c r="AT334" i="1"/>
  <c r="AT333" i="1"/>
  <c r="AT329" i="1"/>
  <c r="AT328" i="1"/>
  <c r="AT327" i="1"/>
  <c r="AT326" i="1"/>
  <c r="AT325" i="1"/>
  <c r="AT324" i="1"/>
  <c r="AT319" i="1"/>
  <c r="AT318" i="1"/>
  <c r="AT314" i="1"/>
  <c r="AT312" i="1"/>
  <c r="AT307" i="1"/>
  <c r="AT306" i="1"/>
  <c r="AT298" i="1"/>
  <c r="AT293" i="1"/>
  <c r="AT292" i="1"/>
  <c r="AT287" i="1"/>
  <c r="AT286" i="1"/>
  <c r="AT281" i="1"/>
  <c r="AT280" i="1"/>
  <c r="AT279" i="1"/>
  <c r="AT278" i="1"/>
  <c r="AT275" i="1"/>
  <c r="AT274" i="1"/>
  <c r="AT269" i="1"/>
  <c r="AT268" i="1"/>
  <c r="AT265" i="1"/>
  <c r="AT262" i="1"/>
  <c r="AT259" i="1"/>
  <c r="AT256" i="1"/>
  <c r="AT254" i="1"/>
  <c r="AT251" i="1"/>
  <c r="AT237" i="1"/>
  <c r="AT235" i="1"/>
  <c r="AT234" i="1"/>
  <c r="AT230" i="1"/>
  <c r="AT228" i="1"/>
  <c r="AT224" i="1"/>
  <c r="AT220" i="1"/>
  <c r="AT218" i="1"/>
  <c r="AT214" i="1"/>
  <c r="AT210" i="1"/>
  <c r="AT209" i="1"/>
  <c r="AT208" i="1"/>
  <c r="AT205" i="1"/>
  <c r="AT204" i="1"/>
  <c r="AT201" i="1"/>
  <c r="AT200" i="1"/>
  <c r="AT197" i="1"/>
  <c r="AT196" i="1"/>
  <c r="AT193" i="1"/>
  <c r="AT192" i="1"/>
  <c r="AT189" i="1"/>
  <c r="AT188" i="1"/>
  <c r="AT185" i="1"/>
  <c r="AT184" i="1"/>
  <c r="AT181" i="1"/>
  <c r="AT180" i="1"/>
  <c r="AT177" i="1"/>
  <c r="AT176" i="1"/>
  <c r="AT173" i="1"/>
  <c r="AT172" i="1"/>
  <c r="AT169" i="1"/>
  <c r="AT168" i="1"/>
  <c r="AT167" i="1"/>
  <c r="AT164" i="1"/>
  <c r="AT163" i="1"/>
  <c r="AT160" i="1"/>
  <c r="AT159" i="1"/>
  <c r="AT156" i="1"/>
  <c r="AT155" i="1"/>
  <c r="AT152" i="1"/>
  <c r="AT151" i="1"/>
  <c r="AT148" i="1"/>
  <c r="AT147" i="1"/>
  <c r="AT144" i="1"/>
  <c r="AT143" i="1"/>
  <c r="AT139" i="1"/>
  <c r="AT138" i="1"/>
  <c r="AT134" i="1"/>
  <c r="AT133" i="1"/>
  <c r="AT130" i="1"/>
  <c r="AT129" i="1"/>
  <c r="AT125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75" i="1"/>
  <c r="AT74" i="1"/>
  <c r="AT68" i="1"/>
  <c r="AT67" i="1"/>
  <c r="AT57" i="1"/>
  <c r="AT56" i="1"/>
  <c r="AT53" i="1"/>
  <c r="AT52" i="1"/>
  <c r="AT49" i="1"/>
  <c r="AT48" i="1"/>
  <c r="AT40" i="1"/>
  <c r="AT39" i="1"/>
  <c r="AT36" i="1"/>
  <c r="AT35" i="1"/>
  <c r="AT32" i="1"/>
  <c r="AT31" i="1"/>
  <c r="AT28" i="1"/>
  <c r="AT27" i="1"/>
  <c r="AT24" i="1"/>
  <c r="AT23" i="1"/>
  <c r="AT20" i="1"/>
  <c r="AT19" i="1"/>
  <c r="AT16" i="1"/>
  <c r="AT15" i="1"/>
  <c r="AT12" i="1"/>
  <c r="AT11" i="1"/>
  <c r="AT7" i="1"/>
  <c r="AT6" i="1"/>
  <c r="AM494" i="1"/>
  <c r="AN494" i="1" s="1"/>
  <c r="AO494" i="1" s="1"/>
  <c r="AM490" i="1"/>
  <c r="AN490" i="1" s="1"/>
  <c r="AO490" i="1" s="1"/>
  <c r="AQ490" i="1" s="1"/>
  <c r="AM485" i="1"/>
  <c r="AN485" i="1" s="1"/>
  <c r="AO485" i="1" s="1"/>
  <c r="AQ485" i="1" s="1"/>
  <c r="AM484" i="1"/>
  <c r="AN484" i="1" s="1"/>
  <c r="AO484" i="1" s="1"/>
  <c r="AM481" i="1"/>
  <c r="AN481" i="1" s="1"/>
  <c r="AO481" i="1" s="1"/>
  <c r="AM480" i="1"/>
  <c r="AN480" i="1" s="1"/>
  <c r="AO480" i="1" s="1"/>
  <c r="AQ480" i="1" s="1"/>
  <c r="AM477" i="1"/>
  <c r="AN477" i="1" s="1"/>
  <c r="AO477" i="1" s="1"/>
  <c r="AQ477" i="1" s="1"/>
  <c r="AM472" i="1"/>
  <c r="AN472" i="1" s="1"/>
  <c r="AO472" i="1" s="1"/>
  <c r="AM471" i="1"/>
  <c r="AN471" i="1" s="1"/>
  <c r="AO471" i="1" s="1"/>
  <c r="AM468" i="1"/>
  <c r="AN468" i="1" s="1"/>
  <c r="AO468" i="1" s="1"/>
  <c r="AQ468" i="1" s="1"/>
  <c r="AM467" i="1"/>
  <c r="AN467" i="1" s="1"/>
  <c r="AO467" i="1" s="1"/>
  <c r="AQ467" i="1" s="1"/>
  <c r="AM464" i="1"/>
  <c r="AN464" i="1" s="1"/>
  <c r="AO464" i="1" s="1"/>
  <c r="AM459" i="1"/>
  <c r="AN459" i="1" s="1"/>
  <c r="AO459" i="1" s="1"/>
  <c r="AM458" i="1"/>
  <c r="AN458" i="1" s="1"/>
  <c r="AO458" i="1" s="1"/>
  <c r="AQ458" i="1" s="1"/>
  <c r="AM455" i="1"/>
  <c r="AN455" i="1" s="1"/>
  <c r="AO455" i="1" s="1"/>
  <c r="AM454" i="1"/>
  <c r="AN454" i="1" s="1"/>
  <c r="AO454" i="1" s="1"/>
  <c r="AM449" i="1"/>
  <c r="AN449" i="1" s="1"/>
  <c r="AO449" i="1" s="1"/>
  <c r="AM446" i="1"/>
  <c r="AN446" i="1" s="1"/>
  <c r="AO446" i="1" s="1"/>
  <c r="AQ446" i="1" s="1"/>
  <c r="AM444" i="1"/>
  <c r="AN444" i="1" s="1"/>
  <c r="AO444" i="1" s="1"/>
  <c r="AQ444" i="1" s="1"/>
  <c r="AM439" i="1"/>
  <c r="AN439" i="1" s="1"/>
  <c r="AO439" i="1" s="1"/>
  <c r="AM438" i="1"/>
  <c r="AN438" i="1" s="1"/>
  <c r="AO438" i="1" s="1"/>
  <c r="AM436" i="1"/>
  <c r="AN436" i="1" s="1"/>
  <c r="AO436" i="1" s="1"/>
  <c r="AQ436" i="1" s="1"/>
  <c r="AM431" i="1"/>
  <c r="AN431" i="1" s="1"/>
  <c r="AO431" i="1" s="1"/>
  <c r="AQ431" i="1" s="1"/>
  <c r="AM430" i="1"/>
  <c r="AN430" i="1" s="1"/>
  <c r="AO430" i="1" s="1"/>
  <c r="AM427" i="1"/>
  <c r="AN427" i="1" s="1"/>
  <c r="AO427" i="1" s="1"/>
  <c r="AM424" i="1"/>
  <c r="AN424" i="1" s="1"/>
  <c r="AO424" i="1" s="1"/>
  <c r="AQ424" i="1" s="1"/>
  <c r="AM421" i="1"/>
  <c r="AN421" i="1" s="1"/>
  <c r="AO421" i="1" s="1"/>
  <c r="AQ421" i="1" s="1"/>
  <c r="AM420" i="1"/>
  <c r="AN420" i="1" s="1"/>
  <c r="AO420" i="1" s="1"/>
  <c r="AM418" i="1"/>
  <c r="AN418" i="1" s="1"/>
  <c r="AO418" i="1" s="1"/>
  <c r="AM413" i="1"/>
  <c r="AN413" i="1" s="1"/>
  <c r="AO413" i="1" s="1"/>
  <c r="AQ413" i="1" s="1"/>
  <c r="AM412" i="1"/>
  <c r="AN412" i="1" s="1"/>
  <c r="AO412" i="1" s="1"/>
  <c r="AQ412" i="1" s="1"/>
  <c r="AM411" i="1"/>
  <c r="AN411" i="1" s="1"/>
  <c r="AO411" i="1" s="1"/>
  <c r="AM410" i="1"/>
  <c r="AN410" i="1" s="1"/>
  <c r="AO410" i="1" s="1"/>
  <c r="AM409" i="1"/>
  <c r="AN409" i="1" s="1"/>
  <c r="AO409" i="1" s="1"/>
  <c r="AQ409" i="1" s="1"/>
  <c r="AM404" i="1"/>
  <c r="AN404" i="1" s="1"/>
  <c r="AO404" i="1" s="1"/>
  <c r="AQ404" i="1" s="1"/>
  <c r="AM403" i="1"/>
  <c r="AN403" i="1" s="1"/>
  <c r="AO403" i="1" s="1"/>
  <c r="AM402" i="1"/>
  <c r="AN402" i="1" s="1"/>
  <c r="AO402" i="1" s="1"/>
  <c r="AM401" i="1"/>
  <c r="AN401" i="1" s="1"/>
  <c r="AO401" i="1" s="1"/>
  <c r="AQ401" i="1" s="1"/>
  <c r="AM400" i="1"/>
  <c r="AN400" i="1" s="1"/>
  <c r="AO400" i="1" s="1"/>
  <c r="AQ400" i="1" s="1"/>
  <c r="AM395" i="1"/>
  <c r="AN395" i="1" s="1"/>
  <c r="AO395" i="1" s="1"/>
  <c r="AM394" i="1"/>
  <c r="AN394" i="1" s="1"/>
  <c r="AO394" i="1" s="1"/>
  <c r="AM393" i="1"/>
  <c r="AN393" i="1" s="1"/>
  <c r="AO393" i="1" s="1"/>
  <c r="AQ393" i="1" s="1"/>
  <c r="AM392" i="1"/>
  <c r="AN392" i="1" s="1"/>
  <c r="AO392" i="1" s="1"/>
  <c r="AQ392" i="1" s="1"/>
  <c r="AM390" i="1"/>
  <c r="AN390" i="1" s="1"/>
  <c r="AO390" i="1" s="1"/>
  <c r="AM387" i="1"/>
  <c r="AN387" i="1" s="1"/>
  <c r="AO387" i="1" s="1"/>
  <c r="AM382" i="1"/>
  <c r="AN382" i="1" s="1"/>
  <c r="AO382" i="1" s="1"/>
  <c r="AQ382" i="1" s="1"/>
  <c r="AM381" i="1"/>
  <c r="AN381" i="1" s="1"/>
  <c r="AO381" i="1" s="1"/>
  <c r="AQ381" i="1" s="1"/>
  <c r="AM379" i="1"/>
  <c r="AN379" i="1" s="1"/>
  <c r="AO379" i="1" s="1"/>
  <c r="AM375" i="1"/>
  <c r="AN375" i="1" s="1"/>
  <c r="AO375" i="1" s="1"/>
  <c r="AM371" i="1"/>
  <c r="AN371" i="1" s="1"/>
  <c r="AO371" i="1" s="1"/>
  <c r="AM369" i="1"/>
  <c r="AN369" i="1" s="1"/>
  <c r="AO369" i="1" s="1"/>
  <c r="AM366" i="1"/>
  <c r="AN366" i="1" s="1"/>
  <c r="AO366" i="1" s="1"/>
  <c r="AM363" i="1"/>
  <c r="AN363" i="1" s="1"/>
  <c r="AO363" i="1" s="1"/>
  <c r="AM362" i="1"/>
  <c r="AN362" i="1" s="1"/>
  <c r="AO362" i="1" s="1"/>
  <c r="AM354" i="1"/>
  <c r="AN354" i="1" s="1"/>
  <c r="AO354" i="1" s="1"/>
  <c r="AM353" i="1"/>
  <c r="AN353" i="1" s="1"/>
  <c r="AO353" i="1" s="1"/>
  <c r="AM351" i="1"/>
  <c r="AN351" i="1" s="1"/>
  <c r="AO351" i="1" s="1"/>
  <c r="AM348" i="1"/>
  <c r="AN348" i="1" s="1"/>
  <c r="AO348" i="1" s="1"/>
  <c r="AM347" i="1"/>
  <c r="AN347" i="1" s="1"/>
  <c r="AO347" i="1" s="1"/>
  <c r="AM344" i="1"/>
  <c r="AN344" i="1" s="1"/>
  <c r="AO344" i="1" s="1"/>
  <c r="AM343" i="1"/>
  <c r="AN343" i="1" s="1"/>
  <c r="AO343" i="1" s="1"/>
  <c r="AM341" i="1"/>
  <c r="AN341" i="1" s="1"/>
  <c r="AO341" i="1" s="1"/>
  <c r="AM335" i="1"/>
  <c r="AN335" i="1" s="1"/>
  <c r="AO335" i="1" s="1"/>
  <c r="AM334" i="1"/>
  <c r="AN334" i="1" s="1"/>
  <c r="AO334" i="1" s="1"/>
  <c r="AM333" i="1"/>
  <c r="AN333" i="1" s="1"/>
  <c r="AO333" i="1" s="1"/>
  <c r="AM329" i="1"/>
  <c r="AN329" i="1" s="1"/>
  <c r="AO329" i="1" s="1"/>
  <c r="AM328" i="1"/>
  <c r="AN328" i="1" s="1"/>
  <c r="AO328" i="1" s="1"/>
  <c r="AM327" i="1"/>
  <c r="AN327" i="1" s="1"/>
  <c r="AO327" i="1" s="1"/>
  <c r="AM326" i="1"/>
  <c r="AN326" i="1" s="1"/>
  <c r="AO326" i="1" s="1"/>
  <c r="AM325" i="1"/>
  <c r="AN325" i="1" s="1"/>
  <c r="AO325" i="1" s="1"/>
  <c r="AM324" i="1"/>
  <c r="AN324" i="1" s="1"/>
  <c r="AO324" i="1" s="1"/>
  <c r="AM319" i="1"/>
  <c r="AN319" i="1" s="1"/>
  <c r="AO319" i="1" s="1"/>
  <c r="AM318" i="1"/>
  <c r="AN318" i="1" s="1"/>
  <c r="AO318" i="1" s="1"/>
  <c r="AM314" i="1"/>
  <c r="AN314" i="1" s="1"/>
  <c r="AO314" i="1" s="1"/>
  <c r="AM312" i="1"/>
  <c r="AN312" i="1" s="1"/>
  <c r="AO312" i="1" s="1"/>
  <c r="AM307" i="1"/>
  <c r="AN307" i="1" s="1"/>
  <c r="AO307" i="1" s="1"/>
  <c r="AM306" i="1"/>
  <c r="AN306" i="1" s="1"/>
  <c r="AO306" i="1" s="1"/>
  <c r="AM298" i="1"/>
  <c r="AN298" i="1" s="1"/>
  <c r="AO298" i="1" s="1"/>
  <c r="AM293" i="1"/>
  <c r="AN293" i="1" s="1"/>
  <c r="AO293" i="1" s="1"/>
  <c r="AM292" i="1"/>
  <c r="AN292" i="1" s="1"/>
  <c r="AO292" i="1" s="1"/>
  <c r="AM287" i="1"/>
  <c r="AN287" i="1" s="1"/>
  <c r="AO287" i="1" s="1"/>
  <c r="AM286" i="1"/>
  <c r="AN286" i="1" s="1"/>
  <c r="AO286" i="1" s="1"/>
  <c r="AM281" i="1"/>
  <c r="AN281" i="1" s="1"/>
  <c r="AO281" i="1" s="1"/>
  <c r="AM280" i="1"/>
  <c r="AN280" i="1" s="1"/>
  <c r="AO280" i="1" s="1"/>
  <c r="AM279" i="1"/>
  <c r="AN279" i="1" s="1"/>
  <c r="AO279" i="1" s="1"/>
  <c r="AM278" i="1"/>
  <c r="AN278" i="1" s="1"/>
  <c r="AO278" i="1" s="1"/>
  <c r="AM275" i="1"/>
  <c r="AN275" i="1" s="1"/>
  <c r="AO275" i="1" s="1"/>
  <c r="AM274" i="1"/>
  <c r="AN274" i="1" s="1"/>
  <c r="AO274" i="1" s="1"/>
  <c r="AM269" i="1"/>
  <c r="AN269" i="1" s="1"/>
  <c r="AO269" i="1" s="1"/>
  <c r="AM268" i="1"/>
  <c r="AN268" i="1" s="1"/>
  <c r="AO268" i="1" s="1"/>
  <c r="AM265" i="1"/>
  <c r="AN265" i="1" s="1"/>
  <c r="AO265" i="1" s="1"/>
  <c r="AM262" i="1"/>
  <c r="AN262" i="1" s="1"/>
  <c r="AO262" i="1" s="1"/>
  <c r="AM259" i="1"/>
  <c r="AN259" i="1" s="1"/>
  <c r="AO259" i="1" s="1"/>
  <c r="AM256" i="1"/>
  <c r="AN256" i="1" s="1"/>
  <c r="AO256" i="1" s="1"/>
  <c r="AM254" i="1"/>
  <c r="AN254" i="1" s="1"/>
  <c r="AO254" i="1" s="1"/>
  <c r="AM251" i="1"/>
  <c r="AN251" i="1" s="1"/>
  <c r="AO251" i="1" s="1"/>
  <c r="AM237" i="1"/>
  <c r="AN237" i="1" s="1"/>
  <c r="AO237" i="1" s="1"/>
  <c r="AM235" i="1"/>
  <c r="AN235" i="1" s="1"/>
  <c r="AO235" i="1" s="1"/>
  <c r="AM234" i="1"/>
  <c r="AN234" i="1" s="1"/>
  <c r="AO234" i="1" s="1"/>
  <c r="AM230" i="1"/>
  <c r="AN230" i="1" s="1"/>
  <c r="AO230" i="1" s="1"/>
  <c r="AM228" i="1"/>
  <c r="AN228" i="1" s="1"/>
  <c r="AO228" i="1" s="1"/>
  <c r="AM224" i="1"/>
  <c r="AN224" i="1" s="1"/>
  <c r="AO224" i="1" s="1"/>
  <c r="AM220" i="1"/>
  <c r="AN220" i="1" s="1"/>
  <c r="AO220" i="1" s="1"/>
  <c r="AM218" i="1"/>
  <c r="AN218" i="1" s="1"/>
  <c r="AO218" i="1" s="1"/>
  <c r="AM214" i="1"/>
  <c r="AN214" i="1" s="1"/>
  <c r="AO214" i="1" s="1"/>
  <c r="AM210" i="1"/>
  <c r="AN210" i="1" s="1"/>
  <c r="AO210" i="1" s="1"/>
  <c r="AM209" i="1"/>
  <c r="AN209" i="1" s="1"/>
  <c r="AO209" i="1" s="1"/>
  <c r="AM208" i="1"/>
  <c r="AN208" i="1" s="1"/>
  <c r="AO208" i="1" s="1"/>
  <c r="AM205" i="1"/>
  <c r="AN205" i="1" s="1"/>
  <c r="AO205" i="1" s="1"/>
  <c r="AM204" i="1"/>
  <c r="AN204" i="1" s="1"/>
  <c r="AO204" i="1" s="1"/>
  <c r="AM201" i="1"/>
  <c r="AN201" i="1" s="1"/>
  <c r="AO201" i="1" s="1"/>
  <c r="AM200" i="1"/>
  <c r="AN200" i="1" s="1"/>
  <c r="AO200" i="1" s="1"/>
  <c r="AM197" i="1"/>
  <c r="AN197" i="1" s="1"/>
  <c r="AO197" i="1" s="1"/>
  <c r="AM196" i="1"/>
  <c r="AN196" i="1" s="1"/>
  <c r="AO196" i="1" s="1"/>
  <c r="AY259" i="1" l="1"/>
  <c r="AY214" i="1"/>
  <c r="AY318" i="1"/>
  <c r="AQ455" i="1"/>
  <c r="AP455" i="1"/>
  <c r="AP381" i="1"/>
  <c r="AP431" i="1"/>
  <c r="AP412" i="1"/>
  <c r="AP485" i="1"/>
  <c r="AP400" i="1"/>
  <c r="AP477" i="1"/>
  <c r="AP392" i="1"/>
  <c r="AP404" i="1"/>
  <c r="AP421" i="1"/>
  <c r="AP444" i="1"/>
  <c r="AP467" i="1"/>
  <c r="AP379" i="1"/>
  <c r="AQ379" i="1"/>
  <c r="AP454" i="1"/>
  <c r="AQ454" i="1"/>
  <c r="AQ387" i="1"/>
  <c r="AP387" i="1"/>
  <c r="AQ402" i="1"/>
  <c r="AP402" i="1"/>
  <c r="AQ418" i="1"/>
  <c r="AP418" i="1"/>
  <c r="AQ438" i="1"/>
  <c r="AP438" i="1"/>
  <c r="AQ459" i="1"/>
  <c r="AP459" i="1"/>
  <c r="AQ481" i="1"/>
  <c r="AP481" i="1"/>
  <c r="AP395" i="1"/>
  <c r="AQ395" i="1"/>
  <c r="AP430" i="1"/>
  <c r="AQ430" i="1"/>
  <c r="AP390" i="1"/>
  <c r="AQ390" i="1"/>
  <c r="AP403" i="1"/>
  <c r="AQ403" i="1"/>
  <c r="AP420" i="1"/>
  <c r="AQ420" i="1"/>
  <c r="AP439" i="1"/>
  <c r="AQ439" i="1"/>
  <c r="AP464" i="1"/>
  <c r="AQ464" i="1"/>
  <c r="AP484" i="1"/>
  <c r="AQ484" i="1"/>
  <c r="AP411" i="1"/>
  <c r="AQ411" i="1"/>
  <c r="AP472" i="1"/>
  <c r="AQ472" i="1"/>
  <c r="AQ375" i="1"/>
  <c r="AP375" i="1"/>
  <c r="AQ394" i="1"/>
  <c r="AP394" i="1"/>
  <c r="AQ410" i="1"/>
  <c r="AP410" i="1"/>
  <c r="AQ427" i="1"/>
  <c r="AP427" i="1"/>
  <c r="AQ449" i="1"/>
  <c r="AP449" i="1"/>
  <c r="AQ471" i="1"/>
  <c r="AP471" i="1"/>
  <c r="AQ494" i="1"/>
  <c r="AP494" i="1"/>
  <c r="AP382" i="1"/>
  <c r="AP393" i="1"/>
  <c r="AP401" i="1"/>
  <c r="AP409" i="1"/>
  <c r="AP413" i="1"/>
  <c r="AP424" i="1"/>
  <c r="AP436" i="1"/>
  <c r="AP446" i="1"/>
  <c r="AP458" i="1"/>
  <c r="AP468" i="1"/>
  <c r="AP480" i="1"/>
  <c r="AP490" i="1"/>
  <c r="AQ371" i="1"/>
  <c r="AP371" i="1"/>
  <c r="AQ369" i="1"/>
  <c r="AP369" i="1"/>
  <c r="AQ366" i="1"/>
  <c r="AP366" i="1"/>
  <c r="AQ363" i="1"/>
  <c r="AP363" i="1"/>
  <c r="AQ362" i="1"/>
  <c r="AP362" i="1"/>
  <c r="AQ354" i="1"/>
  <c r="AP354" i="1"/>
  <c r="AQ353" i="1"/>
  <c r="AP353" i="1"/>
  <c r="AQ351" i="1"/>
  <c r="AP351" i="1"/>
  <c r="AQ348" i="1"/>
  <c r="AP348" i="1"/>
  <c r="AQ347" i="1"/>
  <c r="AP347" i="1"/>
  <c r="AQ344" i="1"/>
  <c r="AP344" i="1"/>
  <c r="AQ343" i="1"/>
  <c r="AP343" i="1"/>
  <c r="AQ341" i="1"/>
  <c r="AP341" i="1"/>
  <c r="AQ335" i="1"/>
  <c r="AP335" i="1"/>
  <c r="AQ334" i="1"/>
  <c r="AP334" i="1"/>
  <c r="AQ333" i="1"/>
  <c r="AP333" i="1"/>
  <c r="AQ329" i="1"/>
  <c r="AP329" i="1"/>
  <c r="AQ328" i="1"/>
  <c r="AP328" i="1"/>
  <c r="AQ327" i="1"/>
  <c r="AP327" i="1"/>
  <c r="AQ326" i="1"/>
  <c r="AP326" i="1"/>
  <c r="AQ325" i="1"/>
  <c r="AP325" i="1"/>
  <c r="AQ324" i="1"/>
  <c r="AP324" i="1"/>
  <c r="AQ319" i="1"/>
  <c r="AP319" i="1"/>
  <c r="AQ318" i="1"/>
  <c r="AP318" i="1"/>
  <c r="AQ314" i="1"/>
  <c r="AP314" i="1"/>
  <c r="AQ312" i="1"/>
  <c r="AP312" i="1"/>
  <c r="AQ307" i="1"/>
  <c r="AP307" i="1"/>
  <c r="AQ306" i="1"/>
  <c r="AP306" i="1"/>
  <c r="AQ298" i="1"/>
  <c r="AP298" i="1"/>
  <c r="AQ293" i="1"/>
  <c r="AP293" i="1"/>
  <c r="AQ292" i="1"/>
  <c r="AP292" i="1"/>
  <c r="AQ287" i="1"/>
  <c r="AP287" i="1"/>
  <c r="AP286" i="1"/>
  <c r="AQ286" i="1"/>
  <c r="AQ281" i="1"/>
  <c r="AP281" i="1"/>
  <c r="AQ280" i="1"/>
  <c r="AP280" i="1"/>
  <c r="AQ279" i="1"/>
  <c r="AP279" i="1"/>
  <c r="AQ278" i="1"/>
  <c r="AP278" i="1"/>
  <c r="AQ275" i="1"/>
  <c r="AP275" i="1"/>
  <c r="AQ274" i="1"/>
  <c r="AP274" i="1"/>
  <c r="AQ269" i="1"/>
  <c r="AP269" i="1"/>
  <c r="AQ268" i="1"/>
  <c r="AP268" i="1"/>
  <c r="AQ265" i="1"/>
  <c r="AP265" i="1"/>
  <c r="AQ262" i="1"/>
  <c r="AP262" i="1"/>
  <c r="AQ259" i="1"/>
  <c r="AP259" i="1"/>
  <c r="AQ256" i="1"/>
  <c r="AP256" i="1"/>
  <c r="AQ254" i="1"/>
  <c r="AP254" i="1"/>
  <c r="AQ251" i="1"/>
  <c r="AP251" i="1"/>
  <c r="AQ237" i="1"/>
  <c r="AP237" i="1"/>
  <c r="AQ234" i="1"/>
  <c r="AP234" i="1"/>
  <c r="AQ235" i="1"/>
  <c r="AP235" i="1"/>
  <c r="AQ230" i="1"/>
  <c r="AP230" i="1"/>
  <c r="AQ228" i="1"/>
  <c r="AP228" i="1"/>
  <c r="AQ224" i="1"/>
  <c r="AP224" i="1"/>
  <c r="AQ220" i="1"/>
  <c r="AP220" i="1"/>
  <c r="AQ218" i="1"/>
  <c r="AP218" i="1"/>
  <c r="AQ214" i="1"/>
  <c r="AP214" i="1"/>
  <c r="AQ210" i="1"/>
  <c r="AP210" i="1"/>
  <c r="AQ209" i="1"/>
  <c r="AP209" i="1"/>
  <c r="AQ208" i="1"/>
  <c r="AP208" i="1"/>
  <c r="AQ205" i="1"/>
  <c r="AP205" i="1"/>
  <c r="AQ204" i="1"/>
  <c r="AP204" i="1"/>
  <c r="AQ201" i="1"/>
  <c r="AP201" i="1"/>
  <c r="AQ200" i="1"/>
  <c r="AP200" i="1"/>
  <c r="AQ197" i="1"/>
  <c r="AP197" i="1"/>
  <c r="AP196" i="1"/>
  <c r="AQ196" i="1"/>
  <c r="AM193" i="1"/>
  <c r="AN193" i="1" s="1"/>
  <c r="AO193" i="1" s="1"/>
  <c r="AM192" i="1"/>
  <c r="AN192" i="1" s="1"/>
  <c r="AO192" i="1" s="1"/>
  <c r="AM189" i="1"/>
  <c r="AN189" i="1" s="1"/>
  <c r="AO189" i="1" s="1"/>
  <c r="AM188" i="1"/>
  <c r="AN188" i="1" s="1"/>
  <c r="AO188" i="1" s="1"/>
  <c r="AM185" i="1"/>
  <c r="AN185" i="1" s="1"/>
  <c r="AO185" i="1" s="1"/>
  <c r="AM184" i="1"/>
  <c r="AN184" i="1" s="1"/>
  <c r="AO184" i="1" s="1"/>
  <c r="AM181" i="1"/>
  <c r="AN181" i="1" s="1"/>
  <c r="AO181" i="1" s="1"/>
  <c r="AM180" i="1"/>
  <c r="AN180" i="1" s="1"/>
  <c r="AO180" i="1" s="1"/>
  <c r="AM177" i="1"/>
  <c r="AN177" i="1" s="1"/>
  <c r="AO177" i="1" s="1"/>
  <c r="AM176" i="1"/>
  <c r="AN176" i="1" s="1"/>
  <c r="AO176" i="1" s="1"/>
  <c r="AM173" i="1"/>
  <c r="AN173" i="1" s="1"/>
  <c r="AO173" i="1" s="1"/>
  <c r="AM172" i="1"/>
  <c r="AN172" i="1" s="1"/>
  <c r="AO172" i="1" s="1"/>
  <c r="AM169" i="1"/>
  <c r="AN169" i="1" s="1"/>
  <c r="AO169" i="1" s="1"/>
  <c r="AM168" i="1"/>
  <c r="AN168" i="1" s="1"/>
  <c r="AO168" i="1" s="1"/>
  <c r="AM167" i="1"/>
  <c r="AN167" i="1" s="1"/>
  <c r="AO167" i="1" s="1"/>
  <c r="AM164" i="1"/>
  <c r="AN164" i="1" s="1"/>
  <c r="AO164" i="1" s="1"/>
  <c r="AM163" i="1"/>
  <c r="AN163" i="1" s="1"/>
  <c r="AO163" i="1" s="1"/>
  <c r="AM160" i="1"/>
  <c r="AN160" i="1" s="1"/>
  <c r="AO160" i="1" s="1"/>
  <c r="AM159" i="1"/>
  <c r="AN159" i="1" s="1"/>
  <c r="AO159" i="1" s="1"/>
  <c r="AM156" i="1"/>
  <c r="AN156" i="1" s="1"/>
  <c r="AO156" i="1" s="1"/>
  <c r="AM155" i="1"/>
  <c r="AN155" i="1" s="1"/>
  <c r="AO155" i="1" s="1"/>
  <c r="AM152" i="1"/>
  <c r="AN152" i="1" s="1"/>
  <c r="AO152" i="1" s="1"/>
  <c r="AM151" i="1"/>
  <c r="AN151" i="1" s="1"/>
  <c r="AO151" i="1" s="1"/>
  <c r="AM148" i="1"/>
  <c r="AN148" i="1" s="1"/>
  <c r="AO148" i="1" s="1"/>
  <c r="AM147" i="1"/>
  <c r="AN147" i="1" s="1"/>
  <c r="AO147" i="1" s="1"/>
  <c r="AM144" i="1"/>
  <c r="AN144" i="1" s="1"/>
  <c r="AO144" i="1" s="1"/>
  <c r="AM143" i="1"/>
  <c r="AN143" i="1" s="1"/>
  <c r="AO143" i="1" s="1"/>
  <c r="AM139" i="1"/>
  <c r="AN139" i="1" s="1"/>
  <c r="AO139" i="1" s="1"/>
  <c r="AM138" i="1"/>
  <c r="AN138" i="1" s="1"/>
  <c r="AO138" i="1" s="1"/>
  <c r="AM134" i="1"/>
  <c r="AN134" i="1" s="1"/>
  <c r="AO134" i="1" s="1"/>
  <c r="AM133" i="1"/>
  <c r="AN133" i="1" s="1"/>
  <c r="AO133" i="1" s="1"/>
  <c r="AM130" i="1"/>
  <c r="AN130" i="1" s="1"/>
  <c r="AO130" i="1" s="1"/>
  <c r="AM129" i="1"/>
  <c r="AN129" i="1" s="1"/>
  <c r="AO129" i="1" s="1"/>
  <c r="AM125" i="1"/>
  <c r="AN125" i="1" s="1"/>
  <c r="AO125" i="1" s="1"/>
  <c r="AM99" i="1"/>
  <c r="AN99" i="1" s="1"/>
  <c r="AO99" i="1" s="1"/>
  <c r="AM100" i="1"/>
  <c r="AN100" i="1" s="1"/>
  <c r="AO100" i="1" s="1"/>
  <c r="AP100" i="1" s="1"/>
  <c r="AM101" i="1"/>
  <c r="AN101" i="1" s="1"/>
  <c r="AO101" i="1" s="1"/>
  <c r="AM102" i="1"/>
  <c r="AN102" i="1" s="1"/>
  <c r="AO102" i="1" s="1"/>
  <c r="AM103" i="1"/>
  <c r="AN103" i="1" s="1"/>
  <c r="AO103" i="1" s="1"/>
  <c r="AM104" i="1"/>
  <c r="AN104" i="1" s="1"/>
  <c r="AO104" i="1" s="1"/>
  <c r="AP104" i="1" s="1"/>
  <c r="AM105" i="1"/>
  <c r="AN105" i="1" s="1"/>
  <c r="AO105" i="1" s="1"/>
  <c r="AM106" i="1"/>
  <c r="AN106" i="1" s="1"/>
  <c r="AO106" i="1" s="1"/>
  <c r="AM107" i="1"/>
  <c r="AN107" i="1" s="1"/>
  <c r="AO107" i="1" s="1"/>
  <c r="AM108" i="1"/>
  <c r="AN108" i="1" s="1"/>
  <c r="AO108" i="1" s="1"/>
  <c r="AP108" i="1" s="1"/>
  <c r="AM109" i="1"/>
  <c r="AN109" i="1" s="1"/>
  <c r="AO109" i="1" s="1"/>
  <c r="AM110" i="1"/>
  <c r="AN110" i="1" s="1"/>
  <c r="AO110" i="1" s="1"/>
  <c r="AM111" i="1"/>
  <c r="AN111" i="1" s="1"/>
  <c r="AO111" i="1" s="1"/>
  <c r="AM112" i="1"/>
  <c r="AN112" i="1" s="1"/>
  <c r="AO112" i="1" s="1"/>
  <c r="AP112" i="1" s="1"/>
  <c r="AM113" i="1"/>
  <c r="AN113" i="1" s="1"/>
  <c r="AO113" i="1" s="1"/>
  <c r="AM114" i="1"/>
  <c r="AN114" i="1" s="1"/>
  <c r="AO114" i="1" s="1"/>
  <c r="AM115" i="1"/>
  <c r="AN115" i="1" s="1"/>
  <c r="AO115" i="1" s="1"/>
  <c r="AM116" i="1"/>
  <c r="AN116" i="1" s="1"/>
  <c r="AO116" i="1" s="1"/>
  <c r="AP116" i="1" s="1"/>
  <c r="AM117" i="1"/>
  <c r="AN117" i="1" s="1"/>
  <c r="AO117" i="1" s="1"/>
  <c r="AM118" i="1"/>
  <c r="AN118" i="1" s="1"/>
  <c r="AO118" i="1" s="1"/>
  <c r="AM119" i="1"/>
  <c r="AN119" i="1" s="1"/>
  <c r="AO119" i="1" s="1"/>
  <c r="AM120" i="1"/>
  <c r="AN120" i="1" s="1"/>
  <c r="AO120" i="1" s="1"/>
  <c r="AP120" i="1" s="1"/>
  <c r="AM98" i="1"/>
  <c r="AN98" i="1" s="1"/>
  <c r="AO98" i="1" s="1"/>
  <c r="AM97" i="1"/>
  <c r="AN97" i="1" s="1"/>
  <c r="AO97" i="1" s="1"/>
  <c r="AM96" i="1"/>
  <c r="AN96" i="1" s="1"/>
  <c r="AO96" i="1" s="1"/>
  <c r="AM95" i="1"/>
  <c r="AN95" i="1" s="1"/>
  <c r="AO95" i="1" s="1"/>
  <c r="AM40" i="1"/>
  <c r="AN40" i="1" s="1"/>
  <c r="AO40" i="1" s="1"/>
  <c r="AM39" i="1"/>
  <c r="AN39" i="1" s="1"/>
  <c r="AO39" i="1" s="1"/>
  <c r="AM75" i="1"/>
  <c r="AN75" i="1" s="1"/>
  <c r="AO75" i="1" s="1"/>
  <c r="AM74" i="1"/>
  <c r="AN74" i="1" s="1"/>
  <c r="AO74" i="1" s="1"/>
  <c r="AM68" i="1"/>
  <c r="AN68" i="1" s="1"/>
  <c r="AO68" i="1" s="1"/>
  <c r="AM67" i="1"/>
  <c r="AN67" i="1" s="1"/>
  <c r="AO67" i="1" s="1"/>
  <c r="AM57" i="1"/>
  <c r="AN57" i="1" s="1"/>
  <c r="AO57" i="1" s="1"/>
  <c r="AM56" i="1"/>
  <c r="AN56" i="1" s="1"/>
  <c r="AO56" i="1" s="1"/>
  <c r="AM53" i="1"/>
  <c r="AN53" i="1" s="1"/>
  <c r="AO53" i="1" s="1"/>
  <c r="AM52" i="1"/>
  <c r="AN52" i="1" s="1"/>
  <c r="AO52" i="1" s="1"/>
  <c r="AM49" i="1"/>
  <c r="AN49" i="1" s="1"/>
  <c r="AO49" i="1" s="1"/>
  <c r="AM48" i="1"/>
  <c r="AN48" i="1" s="1"/>
  <c r="AO48" i="1" s="1"/>
  <c r="AQ193" i="1" l="1"/>
  <c r="AP193" i="1"/>
  <c r="AQ192" i="1"/>
  <c r="AP192" i="1"/>
  <c r="AQ189" i="1"/>
  <c r="AP189" i="1"/>
  <c r="AQ188" i="1"/>
  <c r="AP188" i="1"/>
  <c r="AQ185" i="1"/>
  <c r="AP185" i="1"/>
  <c r="AQ184" i="1"/>
  <c r="AP184" i="1"/>
  <c r="AQ181" i="1"/>
  <c r="AP181" i="1"/>
  <c r="AQ180" i="1"/>
  <c r="AP180" i="1"/>
  <c r="AQ177" i="1"/>
  <c r="AP177" i="1"/>
  <c r="AQ176" i="1"/>
  <c r="AP176" i="1"/>
  <c r="AQ173" i="1"/>
  <c r="AP173" i="1"/>
  <c r="AQ172" i="1"/>
  <c r="AP172" i="1"/>
  <c r="AQ169" i="1"/>
  <c r="AP169" i="1"/>
  <c r="AQ168" i="1"/>
  <c r="AP168" i="1"/>
  <c r="AQ167" i="1"/>
  <c r="AP167" i="1"/>
  <c r="AQ164" i="1"/>
  <c r="AP164" i="1"/>
  <c r="AQ163" i="1"/>
  <c r="AP163" i="1"/>
  <c r="AQ160" i="1"/>
  <c r="AP160" i="1"/>
  <c r="AQ159" i="1"/>
  <c r="AP159" i="1"/>
  <c r="AQ156" i="1"/>
  <c r="AP156" i="1"/>
  <c r="AQ155" i="1"/>
  <c r="AP155" i="1"/>
  <c r="AQ152" i="1"/>
  <c r="AP152" i="1"/>
  <c r="AQ151" i="1"/>
  <c r="AP151" i="1"/>
  <c r="AQ148" i="1"/>
  <c r="AP148" i="1"/>
  <c r="AQ147" i="1"/>
  <c r="AP147" i="1"/>
  <c r="AQ144" i="1"/>
  <c r="AP144" i="1"/>
  <c r="AQ143" i="1"/>
  <c r="AP143" i="1"/>
  <c r="AQ139" i="1"/>
  <c r="AP139" i="1"/>
  <c r="AQ138" i="1"/>
  <c r="AP138" i="1"/>
  <c r="AQ134" i="1"/>
  <c r="AP134" i="1"/>
  <c r="AQ133" i="1"/>
  <c r="AP133" i="1"/>
  <c r="AQ130" i="1"/>
  <c r="AP130" i="1"/>
  <c r="AQ129" i="1"/>
  <c r="AP129" i="1"/>
  <c r="AQ125" i="1"/>
  <c r="AP125" i="1"/>
  <c r="AQ105" i="1"/>
  <c r="AP105" i="1"/>
  <c r="AQ103" i="1"/>
  <c r="AP103" i="1"/>
  <c r="AQ119" i="1"/>
  <c r="AP119" i="1"/>
  <c r="AP114" i="1"/>
  <c r="AQ114" i="1"/>
  <c r="AQ109" i="1"/>
  <c r="AP109" i="1"/>
  <c r="AP102" i="1"/>
  <c r="AQ102" i="1"/>
  <c r="AP110" i="1"/>
  <c r="AQ110" i="1"/>
  <c r="AP118" i="1"/>
  <c r="AQ118" i="1"/>
  <c r="AQ113" i="1"/>
  <c r="AP113" i="1"/>
  <c r="AQ107" i="1"/>
  <c r="AP107" i="1"/>
  <c r="AQ101" i="1"/>
  <c r="AP101" i="1"/>
  <c r="AQ115" i="1"/>
  <c r="AP115" i="1"/>
  <c r="AQ117" i="1"/>
  <c r="AP117" i="1"/>
  <c r="AQ111" i="1"/>
  <c r="AP111" i="1"/>
  <c r="AP106" i="1"/>
  <c r="AQ106" i="1"/>
  <c r="AQ99" i="1"/>
  <c r="AP99" i="1"/>
  <c r="AQ120" i="1"/>
  <c r="AQ116" i="1"/>
  <c r="AQ112" i="1"/>
  <c r="AQ108" i="1"/>
  <c r="AQ104" i="1"/>
  <c r="AQ100" i="1"/>
  <c r="AQ97" i="1"/>
  <c r="AP97" i="1"/>
  <c r="AQ98" i="1"/>
  <c r="AP98" i="1"/>
  <c r="AQ95" i="1"/>
  <c r="AP95" i="1"/>
  <c r="AQ96" i="1"/>
  <c r="AP96" i="1"/>
  <c r="AP39" i="1"/>
  <c r="AQ39" i="1"/>
  <c r="AQ40" i="1"/>
  <c r="AP40" i="1"/>
  <c r="AQ74" i="1"/>
  <c r="AP74" i="1"/>
  <c r="AQ75" i="1"/>
  <c r="AP75" i="1"/>
  <c r="AQ67" i="1"/>
  <c r="AP67" i="1"/>
  <c r="AQ68" i="1"/>
  <c r="AP68" i="1"/>
  <c r="AQ56" i="1"/>
  <c r="AP56" i="1"/>
  <c r="AQ57" i="1"/>
  <c r="AP57" i="1"/>
  <c r="AP52" i="1"/>
  <c r="AQ52" i="1"/>
  <c r="AQ53" i="1"/>
  <c r="AP53" i="1"/>
  <c r="AQ49" i="1"/>
  <c r="AP49" i="1"/>
  <c r="AQ48" i="1"/>
  <c r="AP48" i="1"/>
  <c r="AM36" i="1"/>
  <c r="AN36" i="1" s="1"/>
  <c r="AO36" i="1" s="1"/>
  <c r="AM35" i="1"/>
  <c r="AN35" i="1" s="1"/>
  <c r="AO35" i="1" s="1"/>
  <c r="AM32" i="1"/>
  <c r="AN32" i="1" s="1"/>
  <c r="AO32" i="1" s="1"/>
  <c r="AM31" i="1"/>
  <c r="AN31" i="1" s="1"/>
  <c r="AO31" i="1" s="1"/>
  <c r="AM28" i="1"/>
  <c r="AN28" i="1" s="1"/>
  <c r="AO28" i="1" s="1"/>
  <c r="AM27" i="1"/>
  <c r="AN27" i="1" s="1"/>
  <c r="AO27" i="1" s="1"/>
  <c r="AM24" i="1"/>
  <c r="AN24" i="1" s="1"/>
  <c r="AO24" i="1" s="1"/>
  <c r="AM23" i="1"/>
  <c r="AN23" i="1" s="1"/>
  <c r="AO23" i="1" s="1"/>
  <c r="AM20" i="1"/>
  <c r="AN20" i="1" s="1"/>
  <c r="AO20" i="1" s="1"/>
  <c r="AM19" i="1"/>
  <c r="AN19" i="1" s="1"/>
  <c r="AO19" i="1" s="1"/>
  <c r="AM16" i="1"/>
  <c r="AN16" i="1" s="1"/>
  <c r="AO16" i="1" s="1"/>
  <c r="AM15" i="1"/>
  <c r="AN15" i="1" s="1"/>
  <c r="AO15" i="1" s="1"/>
  <c r="AM12" i="1"/>
  <c r="AN12" i="1" s="1"/>
  <c r="AO12" i="1" s="1"/>
  <c r="AQ12" i="1" s="1"/>
  <c r="AM11" i="1"/>
  <c r="AN11" i="1" s="1"/>
  <c r="AO11" i="1" s="1"/>
  <c r="AQ11" i="1" s="1"/>
  <c r="AM7" i="1"/>
  <c r="AN7" i="1" s="1"/>
  <c r="AO7" i="1" s="1"/>
  <c r="AQ7" i="1" s="1"/>
  <c r="AM6" i="1"/>
  <c r="AN6" i="1" s="1"/>
  <c r="AO6" i="1" s="1"/>
  <c r="AQ6" i="1" l="1"/>
  <c r="AP6" i="1"/>
  <c r="AQ35" i="1"/>
  <c r="AP35" i="1"/>
  <c r="AQ36" i="1"/>
  <c r="AP36" i="1"/>
  <c r="AQ31" i="1"/>
  <c r="AP31" i="1"/>
  <c r="AQ32" i="1"/>
  <c r="AP32" i="1"/>
  <c r="AQ27" i="1"/>
  <c r="AP27" i="1"/>
  <c r="AQ28" i="1"/>
  <c r="AP28" i="1"/>
  <c r="AQ23" i="1"/>
  <c r="AP23" i="1"/>
  <c r="AQ24" i="1"/>
  <c r="AP24" i="1"/>
  <c r="AQ19" i="1"/>
  <c r="AP19" i="1"/>
  <c r="AQ20" i="1"/>
  <c r="AP20" i="1"/>
  <c r="AQ15" i="1"/>
  <c r="AP15" i="1"/>
  <c r="AQ16" i="1"/>
  <c r="AP16" i="1"/>
  <c r="AP12" i="1"/>
  <c r="AP11" i="1"/>
  <c r="AP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tc={C7E5B2B8-F051-4233-8C7E-31195EE4133C}</author>
  </authors>
  <commentList>
    <comment ref="AO74" authorId="0" shapeId="0" xr:uid="{C7E5B2B8-F051-4233-8C7E-31195EE413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91,1 ML</t>
      </text>
    </comment>
  </commentList>
</comments>
</file>

<file path=xl/sharedStrings.xml><?xml version="1.0" encoding="utf-8"?>
<sst xmlns="http://schemas.openxmlformats.org/spreadsheetml/2006/main" count="6766" uniqueCount="503">
  <si>
    <t>BANDA ALIMENTADORA DE BOTELLAS</t>
  </si>
  <si>
    <t>ABRIDOR DE PACAS</t>
  </si>
  <si>
    <t>UNIDAD HIDRÁULICA - POTENCIA</t>
  </si>
  <si>
    <t>UNIDAD HIDRÁULICA - CONTROL</t>
  </si>
  <si>
    <t>MOBIL SHC 632</t>
  </si>
  <si>
    <t>BANDA INCLINADA AL TROMMEL PRELAVADOR</t>
  </si>
  <si>
    <t>CAJA REDUCTORA</t>
  </si>
  <si>
    <t>96.1</t>
  </si>
  <si>
    <t>96.2</t>
  </si>
  <si>
    <t>UNIDAD HIDRÁULICA</t>
  </si>
  <si>
    <t>SKF-LGHP-2</t>
  </si>
  <si>
    <t>TORNILLO TRANSPORTADOR</t>
  </si>
  <si>
    <t>110.1</t>
  </si>
  <si>
    <t>115.1</t>
  </si>
  <si>
    <t>115.2</t>
  </si>
  <si>
    <t>115.3</t>
  </si>
  <si>
    <t>SEPARADOR BALÍSTICO</t>
  </si>
  <si>
    <t>ALIMENTADOR VIBRATORIO</t>
  </si>
  <si>
    <t>BANDA INCLINADA RECHAZO PRIMER SORTER</t>
  </si>
  <si>
    <t>BANDA INCLINADA RECHAZO PRIMER Y SEGUNDO SORTER</t>
  </si>
  <si>
    <t>BANDA INCLINADA DESPUÉS DE ZONA RECUPERACIÓN</t>
  </si>
  <si>
    <t>BANDA INCLINADA ENTREGA A TERCER SORTER</t>
  </si>
  <si>
    <t>BANDA DE RECHAZO 1 DE LA BANDA DE CLASIFICACIÓN MANUAL</t>
  </si>
  <si>
    <t>BANDA DE RECHAZO 2 DE LA BANDA DE CLASIFICACIÓN MANUAL</t>
  </si>
  <si>
    <t>BANDA DE RECHAZO 3 DE LA BANDA DE CLASIFICACIÓN MANUAL</t>
  </si>
  <si>
    <t>BANDA SEGUNDO DETECTOR DE METALES</t>
  </si>
  <si>
    <t>BANDA DE RETORNO A SEGUNDA BANDA INCLINADA SALIDA SEPARADOR BALÍSTICO</t>
  </si>
  <si>
    <t>BANDA INCLINADA DE RETORNO A SEGUNDA BANDA INCLINADA SALIDA SEPARADOR BALÍSTICO</t>
  </si>
  <si>
    <t>BANDA DE RECHAZO DESPUÉS DEL TERCER SORTER</t>
  </si>
  <si>
    <t>REDUCTOR</t>
  </si>
  <si>
    <t>BOMBA</t>
  </si>
  <si>
    <t>MOBILITH SHC100</t>
  </si>
  <si>
    <t>DATOS DEL EQUIPO</t>
  </si>
  <si>
    <t>LUBRICACIÓN</t>
  </si>
  <si>
    <t>Área</t>
  </si>
  <si>
    <t>Equipo</t>
  </si>
  <si>
    <t>Descripción</t>
  </si>
  <si>
    <t>Componente</t>
  </si>
  <si>
    <t>Subcomponente</t>
  </si>
  <si>
    <t>Página</t>
  </si>
  <si>
    <t>Clase</t>
  </si>
  <si>
    <t>Fabricante</t>
  </si>
  <si>
    <t>Referencia</t>
  </si>
  <si>
    <t>Tipo</t>
  </si>
  <si>
    <t>Frecuencia [Semanas]</t>
  </si>
  <si>
    <t>Cantidad</t>
  </si>
  <si>
    <t>Unidad</t>
  </si>
  <si>
    <t>Actividad</t>
  </si>
  <si>
    <t>ACEITE</t>
  </si>
  <si>
    <t>MOBIL</t>
  </si>
  <si>
    <t>MOBILGEAR XMP320</t>
  </si>
  <si>
    <t>MINERAL</t>
  </si>
  <si>
    <t>REQUERIDA</t>
  </si>
  <si>
    <t>CAMBIO DE ACEITE</t>
  </si>
  <si>
    <t>SHELL</t>
  </si>
  <si>
    <t>TELLUS S2M 46</t>
  </si>
  <si>
    <t>GRASA</t>
  </si>
  <si>
    <t>MOBILGREASE XHP222</t>
  </si>
  <si>
    <t>UCT212</t>
  </si>
  <si>
    <t>UCFC212</t>
  </si>
  <si>
    <t>RELUBRICAR</t>
  </si>
  <si>
    <t>TORNILLO 1</t>
  </si>
  <si>
    <t>TORNILLO 2</t>
  </si>
  <si>
    <t>TORNILLO 3</t>
  </si>
  <si>
    <t>TORNILLO 4</t>
  </si>
  <si>
    <t>TORNILLO 5</t>
  </si>
  <si>
    <t>TORNILLO 6</t>
  </si>
  <si>
    <t>TORNILLO 7</t>
  </si>
  <si>
    <t>TORNILLO 8</t>
  </si>
  <si>
    <t>TANQUE</t>
  </si>
  <si>
    <t>EM1020</t>
  </si>
  <si>
    <t>UCP215</t>
  </si>
  <si>
    <t>BANDA INCLINADA AL SEPARADOR MAGNÉTICO</t>
  </si>
  <si>
    <t>1211EKTN9/C3</t>
  </si>
  <si>
    <t>SK93772.1</t>
  </si>
  <si>
    <t>55-100-21</t>
  </si>
  <si>
    <t>2213EKTN9/C3</t>
  </si>
  <si>
    <t>65-120-31</t>
  </si>
  <si>
    <t>60- 110-65,1</t>
  </si>
  <si>
    <t>SEPARADOR MAGNÉTICO</t>
  </si>
  <si>
    <t>SINTÉTICO</t>
  </si>
  <si>
    <t>W110</t>
  </si>
  <si>
    <t>UCF210</t>
  </si>
  <si>
    <t>UCT210</t>
  </si>
  <si>
    <t>UCP216</t>
  </si>
  <si>
    <t>BOMBA CENTRÍFUGA TANQUE RECOLECTOR DE AGUA</t>
  </si>
  <si>
    <t>TERESSTIC 68</t>
  </si>
  <si>
    <t>KS50/2</t>
  </si>
  <si>
    <t>CENTRÍFUGA PRELAVADOR DE BOTELLA</t>
  </si>
  <si>
    <t>23140 CC/W33</t>
  </si>
  <si>
    <t>200-340-112</t>
  </si>
  <si>
    <t>23148 CC/W33</t>
  </si>
  <si>
    <t>240-400-128</t>
  </si>
  <si>
    <t>SKF</t>
  </si>
  <si>
    <t>PIT ZONA PRELAVADO</t>
  </si>
  <si>
    <t>65TF-219/B</t>
  </si>
  <si>
    <t>PIT ZONA MOLIENDA</t>
  </si>
  <si>
    <t>PIT ZONA LAVADO</t>
  </si>
  <si>
    <t>KS80-255F4</t>
  </si>
  <si>
    <t>BOMBA CENTRÍFUGA DECANTADOR - PRINCIPAL</t>
  </si>
  <si>
    <t>KS50-200F1</t>
  </si>
  <si>
    <t>BOMBA CENTRÍFUGA DECANTADOR</t>
  </si>
  <si>
    <t>BOMBA CENTRÍFUGA - TRANSFERENCIA</t>
  </si>
  <si>
    <t>RODILLO 1</t>
  </si>
  <si>
    <t>RODILLO 2</t>
  </si>
  <si>
    <t>RODILLO 3</t>
  </si>
  <si>
    <t>RODILLO 4</t>
  </si>
  <si>
    <t>RODILLO 5</t>
  </si>
  <si>
    <t>RODILLO 6</t>
  </si>
  <si>
    <t>RODILLO 7</t>
  </si>
  <si>
    <t>RODILLO 8</t>
  </si>
  <si>
    <t>RODILLO 9</t>
  </si>
  <si>
    <t>RODILLO 10</t>
  </si>
  <si>
    <t>RODILLO 11</t>
  </si>
  <si>
    <t>RODILLO 12</t>
  </si>
  <si>
    <t>RODILLO 13</t>
  </si>
  <si>
    <t>RODILLO 14</t>
  </si>
  <si>
    <t>RODILLO 15</t>
  </si>
  <si>
    <t>RODILLO 16</t>
  </si>
  <si>
    <t>RODILLO 17</t>
  </si>
  <si>
    <t>RODILLO 18</t>
  </si>
  <si>
    <t>RODILLO 19</t>
  </si>
  <si>
    <t>RODILLO 20</t>
  </si>
  <si>
    <t>RODILLO 21</t>
  </si>
  <si>
    <t>RODILLO 22</t>
  </si>
  <si>
    <t>RODILLO 23</t>
  </si>
  <si>
    <t>RODILLO 24</t>
  </si>
  <si>
    <t>RODILLO 25</t>
  </si>
  <si>
    <t>RODILLO 26</t>
  </si>
  <si>
    <t>SNL511-609</t>
  </si>
  <si>
    <t>VENTILADOR CENTRÍFUGA</t>
  </si>
  <si>
    <t>SOPORTE OMB55L</t>
  </si>
  <si>
    <t>BANDA INCLINADA SALIDA DEL SEPARADOR BALÍSTICO</t>
  </si>
  <si>
    <t>TRANSPORTADOR DE RODILLOS</t>
  </si>
  <si>
    <t>UKF211</t>
  </si>
  <si>
    <t>SEGUNDA BANDA INCLINADA SALIDA DEL SEPARADOR BALÍSTICO</t>
  </si>
  <si>
    <t>MVE2100/1</t>
  </si>
  <si>
    <t>BANDA DE ACELERACIÓN PRIMER SORTER</t>
  </si>
  <si>
    <t>SK92672</t>
  </si>
  <si>
    <t>BANDA DE ACELERACIÓN SEGUNDO SORTER</t>
  </si>
  <si>
    <t>BANDA DE SELECCIÓN MANUAL</t>
  </si>
  <si>
    <t>SK9032.1</t>
  </si>
  <si>
    <t>BANDA DE RECHAZO DESPUÉS DEL DETECTOR DE METALES</t>
  </si>
  <si>
    <t>BANDA ACELERACIÓN TERCER SORTER</t>
  </si>
  <si>
    <t>BANDA DE ALIMENTACIÓN DE MOLINOS</t>
  </si>
  <si>
    <t>DESVIADOR PREVIO A MOLINOS</t>
  </si>
  <si>
    <t>UCFC207</t>
  </si>
  <si>
    <t>MOLINO NORTE</t>
  </si>
  <si>
    <t>RODAMIENTO</t>
  </si>
  <si>
    <t>23138 CC/W33</t>
  </si>
  <si>
    <t>190-320-104</t>
  </si>
  <si>
    <t>LAVADORA CENTRÍFUGA DEL MOLINO NORTE</t>
  </si>
  <si>
    <t>22219EK</t>
  </si>
  <si>
    <t>95-170-43</t>
  </si>
  <si>
    <t>SOPLADOR CENTRÍFUGO MOLINO NORTE</t>
  </si>
  <si>
    <t>SOPORTE OMB50L</t>
  </si>
  <si>
    <t>MOLINO SUR</t>
  </si>
  <si>
    <t>LAVADORA CENTRÍGUGA DEL MOLINO SUR</t>
  </si>
  <si>
    <t>SOPLADOR CENTRÍFUGO MOLINO SUR</t>
  </si>
  <si>
    <t>VÁLVULA ROTATIVA DOBLE SEPARADOR DE ETIQUETAS</t>
  </si>
  <si>
    <t>UCFC213</t>
  </si>
  <si>
    <t>VENTILADOR CENTRÍFUGO SEPARADOR DE ETIQUETAS</t>
  </si>
  <si>
    <t>SOPORTE OMB65L</t>
  </si>
  <si>
    <t>BOMBA CENTRÍFUGA DECANTADOR ÁREA MOLINOS - PRINCIPAL</t>
  </si>
  <si>
    <t>282.1</t>
  </si>
  <si>
    <t>CLASIFICADOR DE ARENA EN ÁREA DE MOLIENDA</t>
  </si>
  <si>
    <t>WR86</t>
  </si>
  <si>
    <t>MICROFILTRO EN ÁREA MOLIENDA</t>
  </si>
  <si>
    <t>A603</t>
  </si>
  <si>
    <t>65-120-68,3</t>
  </si>
  <si>
    <t>VÁLVULA ROTATIVA ENTREGA SEPARADOR DE ETIQUETAS</t>
  </si>
  <si>
    <t>VÁLVULA ROTATIVA</t>
  </si>
  <si>
    <t>282.4</t>
  </si>
  <si>
    <t>282.6</t>
  </si>
  <si>
    <t xml:space="preserve">BOMBA CENTRÍFUGA </t>
  </si>
  <si>
    <t>COMPRESOR DE AIRE SEPARADOR DE ETIQUETAS</t>
  </si>
  <si>
    <t>PRIMER TORNILLO DE EXTRACCIÓN SILO BUFER</t>
  </si>
  <si>
    <t>SEGUNDO TORNILLO DE EXTRACCIÓN SILO BUFFER</t>
  </si>
  <si>
    <t>TERCER TORNILLO EXTRACCIÓN SILO BUFFER</t>
  </si>
  <si>
    <t>CUARTO TORNILLO DE EXTRACCIÓN SILO BUFFER</t>
  </si>
  <si>
    <t>PRIMER TORNILLO DE RECOLECCIÓN TORNILLOS EXTRACCIÓN SILO BUFFER</t>
  </si>
  <si>
    <t>22209E</t>
  </si>
  <si>
    <t>UKF208</t>
  </si>
  <si>
    <t>SEGUNDO TORNILLO DE RECOLECCIÓN TORNILLOS EXTRACCIÓN SILO BUFFER</t>
  </si>
  <si>
    <t>TORNILLO DE ENTREGA A REACTORES POR BACHES</t>
  </si>
  <si>
    <t>PRIMER REACTOR POR BACHES</t>
  </si>
  <si>
    <t>21320E</t>
  </si>
  <si>
    <t>100-215-47</t>
  </si>
  <si>
    <t>NU320ECP</t>
  </si>
  <si>
    <t>KS100-232F4</t>
  </si>
  <si>
    <t>SEGUNDO REACTOR POR BACHES</t>
  </si>
  <si>
    <t>TERCER REACTOR POR BACHES</t>
  </si>
  <si>
    <t>LAVADORA CENTRÍFUGA</t>
  </si>
  <si>
    <t>351.1</t>
  </si>
  <si>
    <t>370.1</t>
  </si>
  <si>
    <t>370.2</t>
  </si>
  <si>
    <t>BOMBA CENTRÍFUGA TANQUE RECOLECTOR DE AGUA-TRANSFERENCIA</t>
  </si>
  <si>
    <t>TORNILLO SINFÍN ENTREGA SECADOR CENTRÍFUGA</t>
  </si>
  <si>
    <t>SECADOR CENTRÍFUGO</t>
  </si>
  <si>
    <t>22226EK</t>
  </si>
  <si>
    <t>VENTILADOR SECADOR CENTRÍFUGO</t>
  </si>
  <si>
    <t>BOMBA SUMERGIBLE</t>
  </si>
  <si>
    <t>REACTOR DE LAVADO ANTES DE TANQUE DE SEPARACIÓN</t>
  </si>
  <si>
    <t>C2218K</t>
  </si>
  <si>
    <t>22314E</t>
  </si>
  <si>
    <t>TANQUE DE SEPARACIÓN EN ÁREA DE LAVADOR</t>
  </si>
  <si>
    <t>ET3065FS</t>
  </si>
  <si>
    <t>22224CC/W33 C3</t>
  </si>
  <si>
    <t>SOPORTE</t>
  </si>
  <si>
    <t>UCFC206</t>
  </si>
  <si>
    <t>430.3</t>
  </si>
  <si>
    <t>SECADOR CENTRÍFUGO VERTICAL</t>
  </si>
  <si>
    <t>UC211</t>
  </si>
  <si>
    <t>22311EK</t>
  </si>
  <si>
    <t>VENTILADOR CENTRÍFUGO</t>
  </si>
  <si>
    <t>SOPORTE OMB45N</t>
  </si>
  <si>
    <t>MOTOR ABB132</t>
  </si>
  <si>
    <t>450.1</t>
  </si>
  <si>
    <t>450.2</t>
  </si>
  <si>
    <t>LAVADORA CENTRÍFUGA PARA REACTORES DE ENJUAGUE</t>
  </si>
  <si>
    <t>MOTOR ABB225</t>
  </si>
  <si>
    <t>TORNILLO SINFÍN ENTREGA A REACTORES DE ENJUAGUE</t>
  </si>
  <si>
    <t>REACTORES DE ENJUAGUE</t>
  </si>
  <si>
    <t>MOTOR ABB250</t>
  </si>
  <si>
    <t>LAVADORA CENTRÍFUGA DESPUÉS DE REACTORES DE ENJUAGUE</t>
  </si>
  <si>
    <t>TORNILLO SINFÍN ENTREGA A SECADOR CENTRÍFUGO</t>
  </si>
  <si>
    <t>470.1</t>
  </si>
  <si>
    <t>470.2</t>
  </si>
  <si>
    <t>CENTRÍFUGA VERTICAL-ENTREGA DE FINOS</t>
  </si>
  <si>
    <t>MOTOR ABB280</t>
  </si>
  <si>
    <t>VENTILADOR CENTRÍFUGO ENTREGA ÁREA DE SECADOR</t>
  </si>
  <si>
    <t>MOTOR ABB180</t>
  </si>
  <si>
    <t>VÁLVULA ROTATIVA ENTREGA A SECADOR DE LECHO FLUIDIZADO</t>
  </si>
  <si>
    <t>UCFC208</t>
  </si>
  <si>
    <t>SECADOR DE LECHO FLUIDIZADO</t>
  </si>
  <si>
    <t>MOTOR ABB160</t>
  </si>
  <si>
    <t xml:space="preserve">RODAMIENTO </t>
  </si>
  <si>
    <t>VENTILADOR CENTRÍFUGO SECADOR DE LECHO FLUIDIZADO</t>
  </si>
  <si>
    <t>TORNILLO SINFÍN DESCARGA DEL SECADOR DE LECHO FLUIDIZADO</t>
  </si>
  <si>
    <t>SEPARADOR MAGNÉTICO DESPUÉS DEL SECADOR DE LECHO FLUIDIZADO</t>
  </si>
  <si>
    <t>FL210</t>
  </si>
  <si>
    <t>VÁLVULA ROTATIVA DESPUÉS DE SEPARADOR MAGNÉTICO</t>
  </si>
  <si>
    <t>COMPRESOR DE AIRE PARA SEPARADOR MAGNÉTICO</t>
  </si>
  <si>
    <t>SILO DE MEZCLA 1</t>
  </si>
  <si>
    <t>UCF214</t>
  </si>
  <si>
    <t>TORNILLO SINFÍN SILO DE MEZCLA 1</t>
  </si>
  <si>
    <t>VÁLVULA ROTATIVA SILO DE MEZCLA 1</t>
  </si>
  <si>
    <t>SILO DE MEZCLA 2</t>
  </si>
  <si>
    <t>TORNILLO SINFÍN SILO DE MEZCLA 2</t>
  </si>
  <si>
    <t>VÁLVULA ROTATIVA SILO DE MEZCLA 2</t>
  </si>
  <si>
    <t>SILO DE MEZCLA 3</t>
  </si>
  <si>
    <t>TORNILLO SINFÍN SILO DE MEZCLA 3</t>
  </si>
  <si>
    <t>VÁLVULA ROTATIVA SILO DE MEZCLA 3</t>
  </si>
  <si>
    <t>COMPRESOR DE AIRE PARA SILOS DE MEZCLA</t>
  </si>
  <si>
    <t>TORNILLO SINFÍN ENTREGA A ELUTRIADORES</t>
  </si>
  <si>
    <t>VÁLVULA ROTATIVA ELUTRADOR LADO ORIENTAL</t>
  </si>
  <si>
    <t>VENTILADOR CENTRÍFUGO ELUTREADOR LADO ORIENTAL</t>
  </si>
  <si>
    <t>VÁLVULA ROTATIVA ELUTRADOR LADO OCCIDENTAL</t>
  </si>
  <si>
    <t>VENTILADOR CENTRÍFUGO ELUTREADOR LADO OCCIDENTAL</t>
  </si>
  <si>
    <t>TORNILLO SINFÍN DESPUÉS DE ELUTREADORES</t>
  </si>
  <si>
    <t>VÁLVULA ROTATIVA DESPUÉS DE TORNILLO SINFÍN ELUTRADORES</t>
  </si>
  <si>
    <t>COMPRESOR DE AIRE PARA ELUTREADORES</t>
  </si>
  <si>
    <t>TORNILLO SINFÍN ENTREGA A SORTER</t>
  </si>
  <si>
    <t>VÁLVULA ROTATIVA ZONA DESCARGA DE TULAS</t>
  </si>
  <si>
    <t>COMPRESOR DE AIRE PARA ZONA DE DESCARGA DE TULAS</t>
  </si>
  <si>
    <t>VÁLVULA ROTATIVA SORTER TOMRA</t>
  </si>
  <si>
    <t>COMPRESOR VÁLVULA ROTATIVA SORTER TOMRA</t>
  </si>
  <si>
    <t>VÁLVULA ROTATIVA SORTER UNISENSOR</t>
  </si>
  <si>
    <t>COMPRESOR VÁLVULA ROTATIVA SORTER UNISENSOR</t>
  </si>
  <si>
    <t>SILO DE CALIDAD N°1</t>
  </si>
  <si>
    <t>7315BEP</t>
  </si>
  <si>
    <t>UKFC217</t>
  </si>
  <si>
    <t>MOBILGEAR 600XP 220</t>
  </si>
  <si>
    <t>TORNILLO SINFÍN SILO DE CALIDAD N° 1</t>
  </si>
  <si>
    <t>VÁLVULA ROTATIVA SILO DE CALIDAD N° 1</t>
  </si>
  <si>
    <t>SILO DE CALIDAD N°2</t>
  </si>
  <si>
    <t>TORNILLO SINFÍN SILO DE CALIDAD N°2</t>
  </si>
  <si>
    <t>VÁLVULA ROTATIVA SILO DE CALIDAD N°2</t>
  </si>
  <si>
    <t>SILO DE CALIDAD N°3</t>
  </si>
  <si>
    <t>TORNILLO SINFÍN SILO DE CALIDAD N°3</t>
  </si>
  <si>
    <t>VÁLVULA ROTATIVA SILO DE CALIDAD N°3</t>
  </si>
  <si>
    <t>COMPRESOR DE AIRE PARA SILOS DE CALIDAD</t>
  </si>
  <si>
    <t>MOTOR ABB112</t>
  </si>
  <si>
    <t>MOTOR ABB355</t>
  </si>
  <si>
    <t>MOTOR FLSES355</t>
  </si>
  <si>
    <t>75-130-73,3</t>
  </si>
  <si>
    <t>50-90-51,6</t>
  </si>
  <si>
    <t>60-110-65,1</t>
  </si>
  <si>
    <t>80-140-77,8</t>
  </si>
  <si>
    <t>55-100-55,6</t>
  </si>
  <si>
    <t>1215KC3</t>
  </si>
  <si>
    <t>75-130-25</t>
  </si>
  <si>
    <t>35-72-42,9</t>
  </si>
  <si>
    <t>40-80-49,2</t>
  </si>
  <si>
    <t>45-85-23</t>
  </si>
  <si>
    <t>85-150-28</t>
  </si>
  <si>
    <t>75-160-37</t>
  </si>
  <si>
    <t>30-62-25</t>
  </si>
  <si>
    <t>130-230-64</t>
  </si>
  <si>
    <t>70-125-69,9</t>
  </si>
  <si>
    <t>70-150-51</t>
  </si>
  <si>
    <t>90-160-40</t>
  </si>
  <si>
    <t>30-62-38,1</t>
  </si>
  <si>
    <t>120-215-58</t>
  </si>
  <si>
    <t>55-120-43</t>
  </si>
  <si>
    <t>Grado ISO</t>
  </si>
  <si>
    <t xml:space="preserve">TANQUE CADENA </t>
  </si>
  <si>
    <t>RODAMIENTO SUPERIOR</t>
  </si>
  <si>
    <t>RODAMIENTO INFERIOR</t>
  </si>
  <si>
    <t>TANQUE CADENA</t>
  </si>
  <si>
    <t>A412</t>
  </si>
  <si>
    <t>LT</t>
  </si>
  <si>
    <t>ML</t>
  </si>
  <si>
    <t>GR</t>
  </si>
  <si>
    <t>NIVEL</t>
  </si>
  <si>
    <t>MOTOVIBRADOR</t>
  </si>
  <si>
    <t>KOYO F208</t>
  </si>
  <si>
    <t>C412</t>
  </si>
  <si>
    <t>REMO 1</t>
  </si>
  <si>
    <t>REMO 2</t>
  </si>
  <si>
    <t>REMO 3</t>
  </si>
  <si>
    <t>REMO 4</t>
  </si>
  <si>
    <t>REMO 5</t>
  </si>
  <si>
    <t>UCFC209</t>
  </si>
  <si>
    <t>45-85-49,2</t>
  </si>
  <si>
    <t xml:space="preserve">MOTOVIBRADOR </t>
  </si>
  <si>
    <t>F412</t>
  </si>
  <si>
    <t>FNL 511A</t>
  </si>
  <si>
    <t>CHUMACERA INFERIOR</t>
  </si>
  <si>
    <t>CHUMACERA SUPERIOR</t>
  </si>
  <si>
    <t>CHUMACERA REENVÍO</t>
  </si>
  <si>
    <t>CHUMACERA TRACCIÓN</t>
  </si>
  <si>
    <t xml:space="preserve">CHUMACERA INFERIOR </t>
  </si>
  <si>
    <t xml:space="preserve">CHUMACERA SUPERIOR </t>
  </si>
  <si>
    <t xml:space="preserve">CHUMACERA </t>
  </si>
  <si>
    <t>CHUMACERA</t>
  </si>
  <si>
    <t>SOPORTE  OMB55L</t>
  </si>
  <si>
    <t>INSPECCIÓN DE NIVEL Y REPONER (ACEITE O GRASA)</t>
  </si>
  <si>
    <t>INSPECCIÓN DE NIVEL Y/O CAMBIAR (SYSTEM 24)</t>
  </si>
  <si>
    <t>TOMA DE MUESTRA</t>
  </si>
  <si>
    <t>Referencia Rodamiento</t>
  </si>
  <si>
    <t>Referencia Manguito</t>
  </si>
  <si>
    <t>YAR 212</t>
  </si>
  <si>
    <t>N.A</t>
  </si>
  <si>
    <t>YAR 215</t>
  </si>
  <si>
    <t>H 211</t>
  </si>
  <si>
    <t>FNL 513A</t>
  </si>
  <si>
    <t>H 313</t>
  </si>
  <si>
    <t>F208</t>
  </si>
  <si>
    <t>Relación i</t>
  </si>
  <si>
    <t>ET3150FP</t>
  </si>
  <si>
    <t>ET3030FP</t>
  </si>
  <si>
    <t>SK4382AZH</t>
  </si>
  <si>
    <t>DECANTADOR</t>
  </si>
  <si>
    <t>A413</t>
  </si>
  <si>
    <t>A504 B3</t>
  </si>
  <si>
    <t>SK92772.1</t>
  </si>
  <si>
    <t>W63</t>
  </si>
  <si>
    <t>DECANTADOR EN ÁREA TRATAMIENTO DE AGUA</t>
  </si>
  <si>
    <t>SW090</t>
  </si>
  <si>
    <t>DESARENADOR</t>
  </si>
  <si>
    <t>WR75</t>
  </si>
  <si>
    <t>TORNILLO</t>
  </si>
  <si>
    <t>REMOS</t>
  </si>
  <si>
    <t>REQUERIDO</t>
  </si>
  <si>
    <t>TORNILLO SINFÍN</t>
  </si>
  <si>
    <t>TORNILLO SINFÍN ENTREGA A CENTRÍFUGA VERTICAL</t>
  </si>
  <si>
    <t>TORNILLO SINFÍN-ENTREGA DE FINOS</t>
  </si>
  <si>
    <t>F252</t>
  </si>
  <si>
    <t>W86</t>
  </si>
  <si>
    <t>YAR 210</t>
  </si>
  <si>
    <t>YAR 216</t>
  </si>
  <si>
    <t>CHUMACERA CONDUCTORA</t>
  </si>
  <si>
    <t>CHUMACERA CONDUCIDA</t>
  </si>
  <si>
    <t>SNL3140</t>
  </si>
  <si>
    <t>SNL3148</t>
  </si>
  <si>
    <t>H3140</t>
  </si>
  <si>
    <t>0H 3140 H</t>
  </si>
  <si>
    <t>YAR 211</t>
  </si>
  <si>
    <t>YAR 207</t>
  </si>
  <si>
    <t>CHUMACERAS</t>
  </si>
  <si>
    <t>SNL 519-616</t>
  </si>
  <si>
    <t>FNL 515A</t>
  </si>
  <si>
    <t>YAR213</t>
  </si>
  <si>
    <t>YAR 213</t>
  </si>
  <si>
    <t>YAR 208</t>
  </si>
  <si>
    <t>YAR 206</t>
  </si>
  <si>
    <t>SNL 526</t>
  </si>
  <si>
    <t>H 3126</t>
  </si>
  <si>
    <t>YAR 209</t>
  </si>
  <si>
    <t>YAR 214</t>
  </si>
  <si>
    <t>YAR 217</t>
  </si>
  <si>
    <t>BANDA HORIZONTAL A LA CENTRÍFUGA PRELAVADOR</t>
  </si>
  <si>
    <t>43-9</t>
  </si>
  <si>
    <t>FY513M</t>
  </si>
  <si>
    <t>TANQUE RECOLECTOR DE AGUA</t>
  </si>
  <si>
    <t xml:space="preserve">DECANTADOR EN AREA MOLINOS </t>
  </si>
  <si>
    <t>ED2090 FE</t>
  </si>
  <si>
    <t>RPM</t>
  </si>
  <si>
    <t>POSICIÓN ACTUAL</t>
  </si>
  <si>
    <t>TEMP.</t>
  </si>
  <si>
    <t>POSICIÓN CALC.</t>
  </si>
  <si>
    <t>GR/DÍA ACTUAL</t>
  </si>
  <si>
    <t>GR/DÍA CALC</t>
  </si>
  <si>
    <t>330.2</t>
  </si>
  <si>
    <t>340.2</t>
  </si>
  <si>
    <t>332.2</t>
  </si>
  <si>
    <t>ALTA</t>
  </si>
  <si>
    <t>MODERADA</t>
  </si>
  <si>
    <t>2211 EKTN9</t>
  </si>
  <si>
    <t>55-100-25</t>
  </si>
  <si>
    <t>TIPO LUBR.</t>
  </si>
  <si>
    <t>GR/SEMANA</t>
  </si>
  <si>
    <t>LUBRICACIÓN AUTOMÁTICA</t>
  </si>
  <si>
    <t>Autom (LAGD60)</t>
  </si>
  <si>
    <t>No Autom (LAGD125)</t>
  </si>
  <si>
    <t>No Autom (LAGD60)</t>
  </si>
  <si>
    <t>Autom (TLSD250)</t>
  </si>
  <si>
    <t>No Autom (TLSD250)</t>
  </si>
  <si>
    <t>W75</t>
  </si>
  <si>
    <t>NMRV-P075</t>
  </si>
  <si>
    <t>NMRV-P 075</t>
  </si>
  <si>
    <t>SK 9032.1</t>
  </si>
  <si>
    <t>SK 873.1</t>
  </si>
  <si>
    <t xml:space="preserve">BOMBA </t>
  </si>
  <si>
    <t>H311</t>
  </si>
  <si>
    <t>H215</t>
  </si>
  <si>
    <t>H319</t>
  </si>
  <si>
    <t>62210-2RS1</t>
  </si>
  <si>
    <t>MEDIDAS RODAMIENTO [d-D-B]</t>
  </si>
  <si>
    <t>50-90-23</t>
  </si>
  <si>
    <t>6308-2RS1</t>
  </si>
  <si>
    <t>40-90-23</t>
  </si>
  <si>
    <t>55-120-29</t>
  </si>
  <si>
    <t>NU311 LIBRE</t>
  </si>
  <si>
    <t>6311 POLEA</t>
  </si>
  <si>
    <t>50-110-27</t>
  </si>
  <si>
    <t>65-140-33</t>
  </si>
  <si>
    <t>45-100-25</t>
  </si>
  <si>
    <t>6310 POLEA</t>
  </si>
  <si>
    <t>6313 POLEA</t>
  </si>
  <si>
    <t>6309 POLEA</t>
  </si>
  <si>
    <t>NU310 LIBRE</t>
  </si>
  <si>
    <t>NU313 LIBRE</t>
  </si>
  <si>
    <t>NU309 LIBRE</t>
  </si>
  <si>
    <t>COMPUERTAS DE INSPECCIÓN</t>
  </si>
  <si>
    <t>PISTONES DE APERTURA</t>
  </si>
  <si>
    <t>VISAGRAS</t>
  </si>
  <si>
    <t>HUSILLOS NIVELADORES</t>
  </si>
  <si>
    <t>HUSILLOS</t>
  </si>
  <si>
    <t>P207</t>
  </si>
  <si>
    <t>ML/GR</t>
  </si>
  <si>
    <t>5/4,2</t>
  </si>
  <si>
    <t>5,2/4,2</t>
  </si>
  <si>
    <t>SOPORTE COMPUERTA DE RECHAZO</t>
  </si>
  <si>
    <t>PISTONES Y VISAGRAS</t>
  </si>
  <si>
    <t>CHUMACERA  SUPERIOR</t>
  </si>
  <si>
    <t>SKF-LGHQ-2//SKF-LGHP-2</t>
  </si>
  <si>
    <t>PISTONES DE LA CRIBA</t>
  </si>
  <si>
    <t>HUMED.</t>
  </si>
  <si>
    <t>TIPO ROD,</t>
  </si>
  <si>
    <t>BOLAS</t>
  </si>
  <si>
    <t>CILÍNDRICOS</t>
  </si>
  <si>
    <t>TEMP.[°C]</t>
  </si>
  <si>
    <t>&lt;80</t>
  </si>
  <si>
    <t>80-90</t>
  </si>
  <si>
    <t>MVE1700/1</t>
  </si>
  <si>
    <t>CONT.</t>
  </si>
  <si>
    <t>VIBRAC.</t>
  </si>
  <si>
    <t>POSIC</t>
  </si>
  <si>
    <t>Lig. No</t>
  </si>
  <si>
    <t>Sev. Abra</t>
  </si>
  <si>
    <t>Lig. Abra</t>
  </si>
  <si>
    <t>Sev. No</t>
  </si>
  <si>
    <t>Bajo</t>
  </si>
  <si>
    <t>Medio</t>
  </si>
  <si>
    <t>Alto</t>
  </si>
  <si>
    <t>Horizontal</t>
  </si>
  <si>
    <t>Inclinado</t>
  </si>
  <si>
    <t>Vertical</t>
  </si>
  <si>
    <t>FREC. CALC.[SEMANAS]</t>
  </si>
  <si>
    <t>FREC. CALC.[HR]</t>
  </si>
  <si>
    <t>CANT. CALC. [GR]</t>
  </si>
  <si>
    <t>RELUBR. [GR/SEMANA]</t>
  </si>
  <si>
    <t>RELUBR. [GR/15ENA]</t>
  </si>
  <si>
    <t>RELUBR. [GR/MES]</t>
  </si>
  <si>
    <t>dm = 0.5 (d+D) [mm]</t>
  </si>
  <si>
    <t>d [mm]</t>
  </si>
  <si>
    <t>D [mm]</t>
  </si>
  <si>
    <t>Estado de Lubricación</t>
  </si>
  <si>
    <t>Visc. Real v</t>
  </si>
  <si>
    <t>Visc. Uso Calc.1</t>
  </si>
  <si>
    <t>Visc. Uso Calc.2</t>
  </si>
  <si>
    <t>Visc. Real. Calculada minimo</t>
  </si>
  <si>
    <t>Visc. Real. Calculada máxima</t>
  </si>
  <si>
    <t>Tentativo</t>
  </si>
  <si>
    <t>cantidad</t>
  </si>
  <si>
    <t>visc.</t>
  </si>
  <si>
    <t xml:space="preserve">Visc. Uso </t>
  </si>
  <si>
    <t>Puntos</t>
  </si>
  <si>
    <t>Visc. Nom. v1</t>
  </si>
  <si>
    <t>k= v/v1</t>
  </si>
  <si>
    <t>FREC. CALC [SEMANAS]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</si>
</sst>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62B08"/>
        <bgColor indexed="64"/>
      </patternFill>
    </fill>
    <fill>
      <patternFill patternType="solid">
        <fgColor rgb="FF367600"/>
        <bgColor indexed="64"/>
      </patternFill>
    </fill>
    <fill>
      <patternFill patternType="solid">
        <fgColor rgb="FF5355A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D25500"/>
        <bgColor indexed="64"/>
      </patternFill>
    </fill>
    <fill>
      <patternFill patternType="solid">
        <fgColor rgb="FFA0C600"/>
        <bgColor indexed="64"/>
      </patternFill>
    </fill>
    <fill>
      <patternFill patternType="solid">
        <fgColor rgb="FF9742AC"/>
        <bgColor indexed="64"/>
      </patternFill>
    </fill>
    <fill>
      <patternFill patternType="solid">
        <fgColor rgb="FFC49BD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AD85A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7" borderId="0" xfId="0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" fontId="5" fillId="13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12" borderId="2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64" fontId="5" fillId="12" borderId="2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5" fillId="13" borderId="2" xfId="0" applyFont="1" applyFill="1" applyBorder="1" applyAlignment="1">
      <alignment horizontal="center" wrapText="1"/>
    </xf>
    <xf numFmtId="3" fontId="5" fillId="0" borderId="2" xfId="0" applyNumberFormat="1" applyFont="1" applyFill="1" applyBorder="1" applyAlignment="1">
      <alignment wrapText="1"/>
    </xf>
    <xf numFmtId="0" fontId="5" fillId="3" borderId="2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wrapText="1"/>
    </xf>
    <xf numFmtId="0" fontId="5" fillId="8" borderId="0" xfId="0" applyFont="1" applyFill="1" applyBorder="1" applyAlignment="1">
      <alignment horizontal="center" wrapText="1"/>
    </xf>
    <xf numFmtId="0" fontId="5" fillId="11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12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12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vertical="center"/>
    </xf>
    <xf numFmtId="164" fontId="5" fillId="14" borderId="2" xfId="0" applyNumberFormat="1" applyFont="1" applyFill="1" applyBorder="1" applyAlignment="1">
      <alignment horizontal="center" vertical="center" wrapText="1"/>
    </xf>
    <xf numFmtId="164" fontId="5" fillId="14" borderId="2" xfId="0" applyNumberFormat="1" applyFont="1" applyFill="1" applyBorder="1" applyAlignment="1">
      <alignment horizontal="center" vertical="center"/>
    </xf>
    <xf numFmtId="0" fontId="5" fillId="14" borderId="2" xfId="0" applyFont="1" applyFill="1" applyBorder="1"/>
    <xf numFmtId="0" fontId="5" fillId="14" borderId="2" xfId="0" applyFont="1" applyFill="1" applyBorder="1" applyAlignment="1">
      <alignment horizontal="center"/>
    </xf>
    <xf numFmtId="0" fontId="0" fillId="14" borderId="0" xfId="0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wrapText="1"/>
    </xf>
    <xf numFmtId="0" fontId="0" fillId="14" borderId="0" xfId="0" applyFill="1" applyBorder="1" applyAlignment="1">
      <alignment wrapText="1"/>
    </xf>
    <xf numFmtId="0" fontId="5" fillId="12" borderId="2" xfId="0" applyFont="1" applyFill="1" applyBorder="1" applyAlignment="1">
      <alignment horizontal="center" vertical="center"/>
    </xf>
    <xf numFmtId="0" fontId="5" fillId="12" borderId="2" xfId="0" applyFont="1" applyFill="1" applyBorder="1"/>
    <xf numFmtId="0" fontId="5" fillId="12" borderId="2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164" fontId="5" fillId="15" borderId="2" xfId="0" applyNumberFormat="1" applyFont="1" applyFill="1" applyBorder="1" applyAlignment="1">
      <alignment horizontal="center" vertical="center" wrapText="1"/>
    </xf>
    <xf numFmtId="164" fontId="5" fillId="15" borderId="2" xfId="0" applyNumberFormat="1" applyFont="1" applyFill="1" applyBorder="1" applyAlignment="1">
      <alignment horizontal="center" vertical="center"/>
    </xf>
    <xf numFmtId="0" fontId="5" fillId="15" borderId="2" xfId="0" applyFont="1" applyFill="1" applyBorder="1"/>
    <xf numFmtId="0" fontId="5" fillId="15" borderId="2" xfId="0" applyFont="1" applyFill="1" applyBorder="1" applyAlignment="1">
      <alignment horizontal="center"/>
    </xf>
    <xf numFmtId="0" fontId="0" fillId="15" borderId="0" xfId="0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wrapText="1"/>
    </xf>
    <xf numFmtId="0" fontId="0" fillId="15" borderId="0" xfId="0" applyFill="1" applyBorder="1" applyAlignment="1">
      <alignment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AD85A"/>
      <color rgb="FF800000"/>
      <color rgb="FFC49BDE"/>
      <color rgb="FF9742AC"/>
      <color rgb="FFA0C600"/>
      <color rgb="FFD25500"/>
      <color rgb="FF990000"/>
      <color rgb="FF5355A2"/>
      <color rgb="FF367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137585</xdr:colOff>
      <xdr:row>5</xdr:row>
      <xdr:rowOff>68792</xdr:rowOff>
    </xdr:from>
    <xdr:to>
      <xdr:col>72</xdr:col>
      <xdr:colOff>603251</xdr:colOff>
      <xdr:row>19</xdr:row>
      <xdr:rowOff>545795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35585" y="1068917"/>
          <a:ext cx="2751666" cy="2711799"/>
        </a:xfrm>
        <a:prstGeom prst="rect">
          <a:avLst/>
        </a:prstGeom>
      </xdr:spPr>
    </xdr:pic>
    <xdr:clientData/>
  </xdr:twoCellAnchor>
  <xdr:twoCellAnchor editAs="oneCell">
    <xdr:from>
      <xdr:col>69</xdr:col>
      <xdr:colOff>208572</xdr:colOff>
      <xdr:row>39</xdr:row>
      <xdr:rowOff>65595</xdr:rowOff>
    </xdr:from>
    <xdr:to>
      <xdr:col>74</xdr:col>
      <xdr:colOff>12756</xdr:colOff>
      <xdr:row>150</xdr:row>
      <xdr:rowOff>139701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06572" y="4685220"/>
          <a:ext cx="3614184" cy="35941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482484</xdr:colOff>
      <xdr:row>51</xdr:row>
      <xdr:rowOff>76651</xdr:rowOff>
    </xdr:from>
    <xdr:to>
      <xdr:col>24</xdr:col>
      <xdr:colOff>15876</xdr:colOff>
      <xdr:row>105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9109" y="9792151"/>
          <a:ext cx="11677767" cy="1025797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</xdr:row>
      <xdr:rowOff>95250</xdr:rowOff>
    </xdr:from>
    <xdr:to>
      <xdr:col>11</xdr:col>
      <xdr:colOff>316109</xdr:colOff>
      <xdr:row>49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285750"/>
          <a:ext cx="8983859" cy="904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421343</xdr:colOff>
      <xdr:row>0</xdr:row>
      <xdr:rowOff>0</xdr:rowOff>
    </xdr:from>
    <xdr:to>
      <xdr:col>28</xdr:col>
      <xdr:colOff>227860</xdr:colOff>
      <xdr:row>47</xdr:row>
      <xdr:rowOff>129787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75343" y="0"/>
          <a:ext cx="9522017" cy="90832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CHARD ESNEYDER CARDONA ZULUAGA" id="{98633702-E2C9-481A-A752-CCD1FC9DD879}" userId="RICHARD ESNEYDER CARDONA ZULUAGA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O74" dT="2023-04-28T01:47:11.77" personId="{98633702-E2C9-481A-A752-CCD1FC9DD879}" id="{C7E5B2B8-F051-4233-8C7E-31195EE4133C}">
    <text>91,1 ML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V856"/>
  <sheetViews>
    <sheetView tabSelected="1" topLeftCell="B1" zoomScale="95" zoomScaleNormal="95" workbookViewId="0">
      <selection activeCell="L15" sqref="L15"/>
    </sheetView>
  </sheetViews>
  <sheetFormatPr baseColWidth="10" defaultRowHeight="15" x14ac:dyDescent="0.25"/>
  <cols>
    <col min="1" max="1" width="4.42578125" style="71" hidden="1" customWidth="1"/>
    <col min="2" max="2" width="4.5703125" style="71" customWidth="1"/>
    <col min="3" max="3" width="22.42578125" style="6" customWidth="1"/>
    <col min="4" max="4" width="10.42578125" style="6" customWidth="1"/>
    <col min="5" max="5" width="12.28515625" style="76" customWidth="1"/>
    <col min="6" max="6" width="12.85546875" style="71" customWidth="1"/>
    <col min="7" max="7" width="10.42578125" style="71" hidden="1" customWidth="1"/>
    <col min="8" max="8" width="6.42578125" style="71" customWidth="1"/>
    <col min="9" max="9" width="5.5703125" style="71" customWidth="1"/>
    <col min="10" max="10" width="4.5703125" style="71" customWidth="1"/>
    <col min="11" max="11" width="4.85546875" style="71" customWidth="1"/>
    <col min="12" max="12" width="5" style="71" customWidth="1"/>
    <col min="13" max="13" width="6" style="71" customWidth="1"/>
    <col min="14" max="14" width="4.5703125" style="71" customWidth="1"/>
    <col min="15" max="15" width="4.42578125" style="71" customWidth="1"/>
    <col min="16" max="16" width="4.85546875" style="71" customWidth="1"/>
    <col min="17" max="17" width="7.5703125" style="76" customWidth="1"/>
    <col min="18" max="18" width="7.140625" style="76" customWidth="1"/>
    <col min="19" max="19" width="5.28515625" style="76" customWidth="1"/>
    <col min="20" max="20" width="7.28515625" style="76" customWidth="1"/>
    <col min="21" max="21" width="10.5703125" style="76" customWidth="1"/>
    <col min="22" max="22" width="0.5703125" style="76" hidden="1" customWidth="1"/>
    <col min="23" max="23" width="6.140625" style="76" hidden="1" customWidth="1"/>
    <col min="24" max="24" width="5.140625" style="76" hidden="1" customWidth="1"/>
    <col min="25" max="25" width="8.85546875" style="76" hidden="1" customWidth="1"/>
    <col min="26" max="26" width="3.28515625" style="76" hidden="1" customWidth="1"/>
    <col min="27" max="27" width="10.28515625" style="76" hidden="1" customWidth="1"/>
    <col min="28" max="28" width="5.42578125" style="76" hidden="1" customWidth="1"/>
    <col min="29" max="29" width="2.5703125" style="76" hidden="1" customWidth="1"/>
    <col min="30" max="30" width="6.7109375" style="76" customWidth="1"/>
    <col min="31" max="31" width="7.85546875" style="76" customWidth="1"/>
    <col min="32" max="32" width="5.85546875" style="76" customWidth="1"/>
    <col min="33" max="33" width="6.140625" style="76" customWidth="1"/>
    <col min="34" max="34" width="7.7109375" style="76" customWidth="1"/>
    <col min="35" max="35" width="5.5703125" style="76" customWidth="1"/>
    <col min="36" max="36" width="6.28515625" style="76" customWidth="1"/>
    <col min="37" max="37" width="6.7109375" style="81" customWidth="1"/>
    <col min="38" max="38" width="7.42578125" style="76" customWidth="1"/>
    <col min="39" max="39" width="2.7109375" style="76" hidden="1" customWidth="1"/>
    <col min="40" max="40" width="6.5703125" style="76" customWidth="1"/>
    <col min="41" max="41" width="6.85546875" style="89" customWidth="1"/>
    <col min="42" max="42" width="9" style="100" customWidth="1"/>
    <col min="43" max="43" width="8.85546875" style="77" customWidth="1"/>
    <col min="44" max="44" width="5" style="76" customWidth="1"/>
    <col min="45" max="45" width="6.140625" style="76" customWidth="1"/>
    <col min="46" max="46" width="6.5703125" style="76" customWidth="1"/>
    <col min="47" max="47" width="7.28515625" style="76" customWidth="1"/>
    <col min="48" max="48" width="4.140625" style="78" customWidth="1"/>
    <col min="49" max="49" width="5.7109375" style="76" customWidth="1"/>
    <col min="50" max="50" width="7.28515625" style="76" customWidth="1"/>
    <col min="51" max="51" width="6.42578125" style="76" customWidth="1"/>
    <col min="52" max="52" width="6.140625" style="76" customWidth="1"/>
    <col min="53" max="53" width="13.42578125" style="76" customWidth="1"/>
    <col min="54" max="54" width="8.140625" style="76" customWidth="1"/>
    <col min="55" max="55" width="7" style="76" customWidth="1"/>
    <col min="56" max="56" width="8.85546875" style="76" customWidth="1"/>
    <col min="57" max="57" width="11.42578125" style="76"/>
    <col min="58" max="58" width="11.42578125" style="76" customWidth="1"/>
    <col min="59" max="59" width="8.5703125" style="76" customWidth="1"/>
    <col min="60" max="60" width="14.7109375" style="76" bestFit="1" customWidth="1"/>
    <col min="61" max="64" width="11.42578125" style="76"/>
    <col min="65" max="16384" width="11.42578125" style="71"/>
  </cols>
  <sheetData>
    <row r="1" spans="1:74" s="5" customFormat="1" ht="27" customHeight="1" thickBot="1" x14ac:dyDescent="0.3">
      <c r="A1" s="8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10"/>
      <c r="Q1" s="105" t="s">
        <v>33</v>
      </c>
      <c r="R1" s="107"/>
      <c r="S1" s="107"/>
      <c r="T1" s="109"/>
      <c r="U1" s="9"/>
      <c r="V1" s="110" t="s">
        <v>413</v>
      </c>
      <c r="W1" s="111"/>
      <c r="X1" s="111"/>
      <c r="Y1" s="111"/>
      <c r="Z1" s="111"/>
      <c r="AA1" s="111"/>
      <c r="AB1" s="111"/>
      <c r="AC1" s="112"/>
      <c r="AD1" s="9"/>
      <c r="AE1" s="9"/>
      <c r="AF1" s="9"/>
      <c r="AG1" s="9"/>
      <c r="AH1" s="9"/>
      <c r="AI1" s="9"/>
      <c r="AJ1" s="9"/>
      <c r="AK1" s="11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L1" s="9"/>
    </row>
    <row r="2" spans="1:74" s="5" customFormat="1" ht="23.25" customHeight="1" thickBot="1" x14ac:dyDescent="0.3">
      <c r="A2" s="101" t="s">
        <v>32</v>
      </c>
      <c r="B2" s="104"/>
      <c r="C2" s="104"/>
      <c r="D2" s="104"/>
      <c r="E2" s="104"/>
      <c r="F2" s="104"/>
      <c r="G2" s="104"/>
      <c r="H2" s="104"/>
      <c r="I2" s="102"/>
      <c r="J2" s="103"/>
      <c r="K2" s="16"/>
      <c r="L2" s="105"/>
      <c r="M2" s="106"/>
      <c r="N2" s="107"/>
      <c r="O2" s="106"/>
      <c r="P2" s="108"/>
      <c r="Q2" s="10"/>
      <c r="R2" s="10"/>
      <c r="S2" s="10"/>
      <c r="T2" s="10"/>
      <c r="U2" s="9"/>
      <c r="V2" s="12"/>
      <c r="W2" s="12"/>
      <c r="X2" s="12"/>
      <c r="Y2" s="12"/>
      <c r="Z2" s="12"/>
      <c r="AA2" s="12"/>
      <c r="AB2" s="12"/>
      <c r="AC2" s="12"/>
      <c r="AD2" s="9"/>
      <c r="AE2" s="9"/>
      <c r="AF2" s="9"/>
      <c r="AG2" s="9"/>
      <c r="AH2" s="9"/>
      <c r="AI2" s="9"/>
      <c r="AJ2" s="9"/>
      <c r="AK2" s="11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 t="s">
        <v>497</v>
      </c>
      <c r="BN2" s="9">
        <v>32</v>
      </c>
      <c r="BO2" s="9">
        <v>46</v>
      </c>
      <c r="BP2" s="9">
        <v>68</v>
      </c>
      <c r="BQ2" s="9">
        <v>100</v>
      </c>
      <c r="BR2" s="9">
        <v>220</v>
      </c>
      <c r="BS2" s="9">
        <v>320</v>
      </c>
      <c r="BT2" s="9">
        <v>460</v>
      </c>
      <c r="BU2" s="9">
        <v>1000</v>
      </c>
    </row>
    <row r="3" spans="1:74" s="7" customFormat="1" ht="60" customHeight="1" x14ac:dyDescent="0.25">
      <c r="A3" s="17" t="s">
        <v>34</v>
      </c>
      <c r="B3" s="79" t="s">
        <v>35</v>
      </c>
      <c r="C3" s="79" t="s">
        <v>36</v>
      </c>
      <c r="D3" s="79" t="s">
        <v>37</v>
      </c>
      <c r="E3" s="79" t="s">
        <v>38</v>
      </c>
      <c r="F3" s="79" t="s">
        <v>42</v>
      </c>
      <c r="G3" s="79" t="s">
        <v>349</v>
      </c>
      <c r="H3" s="79" t="s">
        <v>340</v>
      </c>
      <c r="I3" s="79" t="s">
        <v>341</v>
      </c>
      <c r="J3" s="79" t="s">
        <v>39</v>
      </c>
      <c r="K3" s="25" t="s">
        <v>40</v>
      </c>
      <c r="L3" s="79" t="s">
        <v>41</v>
      </c>
      <c r="M3" s="79" t="s">
        <v>42</v>
      </c>
      <c r="N3" s="79" t="s">
        <v>43</v>
      </c>
      <c r="O3" s="79" t="s">
        <v>305</v>
      </c>
      <c r="P3" s="79" t="s">
        <v>499</v>
      </c>
      <c r="Q3" s="25" t="s">
        <v>44</v>
      </c>
      <c r="R3" s="25" t="s">
        <v>45</v>
      </c>
      <c r="S3" s="25" t="s">
        <v>46</v>
      </c>
      <c r="T3" s="25" t="s">
        <v>47</v>
      </c>
      <c r="U3" s="26" t="s">
        <v>429</v>
      </c>
      <c r="V3" s="26" t="s">
        <v>399</v>
      </c>
      <c r="W3" s="26" t="s">
        <v>402</v>
      </c>
      <c r="X3" s="26" t="s">
        <v>400</v>
      </c>
      <c r="Y3" s="26" t="s">
        <v>398</v>
      </c>
      <c r="Z3" s="26" t="s">
        <v>401</v>
      </c>
      <c r="AA3" s="26" t="s">
        <v>403</v>
      </c>
      <c r="AB3" s="26" t="s">
        <v>411</v>
      </c>
      <c r="AC3" s="26" t="s">
        <v>412</v>
      </c>
      <c r="AD3" s="26" t="s">
        <v>463</v>
      </c>
      <c r="AE3" s="26" t="s">
        <v>459</v>
      </c>
      <c r="AF3" s="26" t="s">
        <v>467</v>
      </c>
      <c r="AG3" s="26" t="s">
        <v>468</v>
      </c>
      <c r="AH3" s="26" t="s">
        <v>469</v>
      </c>
      <c r="AI3" s="26" t="s">
        <v>460</v>
      </c>
      <c r="AJ3" s="26" t="s">
        <v>398</v>
      </c>
      <c r="AK3" s="26" t="s">
        <v>482</v>
      </c>
      <c r="AL3" s="26" t="s">
        <v>481</v>
      </c>
      <c r="AM3" s="26" t="s">
        <v>480</v>
      </c>
      <c r="AN3" s="26" t="s">
        <v>502</v>
      </c>
      <c r="AO3" s="26" t="s">
        <v>483</v>
      </c>
      <c r="AP3" s="26" t="s">
        <v>484</v>
      </c>
      <c r="AQ3" s="26" t="s">
        <v>485</v>
      </c>
      <c r="AR3" s="26" t="s">
        <v>487</v>
      </c>
      <c r="AS3" s="26" t="s">
        <v>488</v>
      </c>
      <c r="AT3" s="26" t="s">
        <v>486</v>
      </c>
      <c r="AU3" s="26" t="s">
        <v>490</v>
      </c>
      <c r="AV3" s="26" t="s">
        <v>500</v>
      </c>
      <c r="AW3" s="26" t="s">
        <v>501</v>
      </c>
      <c r="AX3" s="26" t="s">
        <v>489</v>
      </c>
      <c r="AY3" s="26" t="s">
        <v>493</v>
      </c>
      <c r="AZ3" s="26" t="s">
        <v>494</v>
      </c>
      <c r="BA3" s="26" t="s">
        <v>491</v>
      </c>
      <c r="BB3" s="26" t="s">
        <v>492</v>
      </c>
      <c r="BC3" s="26" t="s">
        <v>495</v>
      </c>
      <c r="BD3" s="26" t="s">
        <v>498</v>
      </c>
      <c r="BE3" s="12"/>
      <c r="BF3" s="12"/>
      <c r="BG3" s="12"/>
      <c r="BH3" s="12"/>
      <c r="BI3" s="12"/>
      <c r="BJ3" s="12"/>
      <c r="BK3" s="12"/>
      <c r="BL3" s="12"/>
      <c r="BM3" s="9" t="s">
        <v>496</v>
      </c>
      <c r="BN3" s="9">
        <v>2</v>
      </c>
      <c r="BO3" s="9">
        <v>3</v>
      </c>
      <c r="BP3" s="9">
        <v>7</v>
      </c>
      <c r="BQ3" s="9">
        <v>33</v>
      </c>
      <c r="BR3" s="9">
        <v>5</v>
      </c>
      <c r="BS3" s="9">
        <v>14</v>
      </c>
      <c r="BT3" s="9">
        <v>14</v>
      </c>
      <c r="BU3" s="9">
        <v>1</v>
      </c>
      <c r="BV3" s="9">
        <f>SUM(BN3:BU3)</f>
        <v>79</v>
      </c>
    </row>
    <row r="4" spans="1:74" s="3" customFormat="1" ht="22.5" hidden="1" x14ac:dyDescent="0.2">
      <c r="A4" s="15" t="s">
        <v>393</v>
      </c>
      <c r="B4" s="28">
        <v>18</v>
      </c>
      <c r="C4" s="27" t="s">
        <v>0</v>
      </c>
      <c r="D4" s="27" t="s">
        <v>6</v>
      </c>
      <c r="E4" s="28"/>
      <c r="F4" s="28" t="s">
        <v>350</v>
      </c>
      <c r="G4" s="28">
        <v>270.2</v>
      </c>
      <c r="H4" s="28"/>
      <c r="I4" s="28"/>
      <c r="J4" s="28">
        <v>1</v>
      </c>
      <c r="K4" s="28" t="s">
        <v>48</v>
      </c>
      <c r="L4" s="28" t="s">
        <v>49</v>
      </c>
      <c r="M4" s="28" t="s">
        <v>50</v>
      </c>
      <c r="N4" s="28" t="s">
        <v>51</v>
      </c>
      <c r="O4" s="28">
        <v>320</v>
      </c>
      <c r="P4" s="28">
        <v>1</v>
      </c>
      <c r="Q4" s="29">
        <v>2</v>
      </c>
      <c r="R4" s="28" t="s">
        <v>52</v>
      </c>
      <c r="S4" s="28" t="s">
        <v>311</v>
      </c>
      <c r="T4" s="28" t="s">
        <v>337</v>
      </c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40"/>
      <c r="AL4" s="28"/>
      <c r="AM4" s="28"/>
      <c r="AN4" s="29"/>
      <c r="AO4" s="82"/>
      <c r="AP4" s="93"/>
      <c r="AQ4" s="90"/>
      <c r="AR4" s="28"/>
      <c r="AS4" s="28"/>
      <c r="AT4" s="28"/>
      <c r="AU4" s="28">
        <v>490</v>
      </c>
      <c r="AV4" s="28"/>
      <c r="AW4" s="28"/>
      <c r="AX4" s="28"/>
      <c r="AY4" s="28"/>
      <c r="AZ4" s="28"/>
      <c r="BA4" s="28"/>
      <c r="BB4" s="28"/>
      <c r="BC4" s="28"/>
      <c r="BD4" s="28"/>
      <c r="BE4" s="15"/>
      <c r="BF4" s="15"/>
      <c r="BG4" s="15"/>
      <c r="BH4" s="15"/>
      <c r="BI4" s="15"/>
      <c r="BJ4" s="15"/>
      <c r="BK4" s="15"/>
      <c r="BL4" s="15"/>
      <c r="BM4" s="65">
        <v>680</v>
      </c>
      <c r="BN4" s="66">
        <v>150</v>
      </c>
      <c r="BO4" s="67">
        <v>46</v>
      </c>
      <c r="BP4" s="68">
        <v>68</v>
      </c>
      <c r="BQ4" s="20">
        <v>100</v>
      </c>
      <c r="BR4" s="24">
        <v>220</v>
      </c>
      <c r="BS4" s="69">
        <v>320</v>
      </c>
      <c r="BT4" s="19">
        <v>460</v>
      </c>
      <c r="BU4" s="70">
        <v>1000</v>
      </c>
    </row>
    <row r="5" spans="1:74" s="3" customFormat="1" ht="22.5" hidden="1" x14ac:dyDescent="0.25">
      <c r="A5" s="15" t="s">
        <v>393</v>
      </c>
      <c r="B5" s="28">
        <v>18</v>
      </c>
      <c r="C5" s="27"/>
      <c r="D5" s="27" t="s">
        <v>6</v>
      </c>
      <c r="E5" s="28"/>
      <c r="F5" s="28" t="s">
        <v>350</v>
      </c>
      <c r="G5" s="28">
        <v>270.2</v>
      </c>
      <c r="H5" s="28"/>
      <c r="I5" s="28"/>
      <c r="J5" s="28">
        <v>1</v>
      </c>
      <c r="K5" s="28" t="s">
        <v>48</v>
      </c>
      <c r="L5" s="28" t="s">
        <v>49</v>
      </c>
      <c r="M5" s="28" t="s">
        <v>50</v>
      </c>
      <c r="N5" s="28" t="s">
        <v>51</v>
      </c>
      <c r="O5" s="28">
        <v>320</v>
      </c>
      <c r="P5" s="28">
        <v>1</v>
      </c>
      <c r="Q5" s="29">
        <v>12</v>
      </c>
      <c r="R5" s="28">
        <v>4.7</v>
      </c>
      <c r="S5" s="28" t="s">
        <v>311</v>
      </c>
      <c r="T5" s="28" t="s">
        <v>53</v>
      </c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40"/>
      <c r="AL5" s="28"/>
      <c r="AM5" s="28"/>
      <c r="AN5" s="29"/>
      <c r="AO5" s="82"/>
      <c r="AP5" s="93"/>
      <c r="AQ5" s="90"/>
      <c r="AR5" s="28"/>
      <c r="AS5" s="28"/>
      <c r="AT5" s="28"/>
      <c r="AU5" s="28">
        <v>490</v>
      </c>
      <c r="AV5" s="28"/>
      <c r="AW5" s="28"/>
      <c r="AX5" s="28"/>
      <c r="AY5" s="28"/>
      <c r="AZ5" s="28"/>
      <c r="BA5" s="28"/>
      <c r="BB5" s="28"/>
      <c r="BC5" s="28"/>
      <c r="BD5" s="28"/>
      <c r="BE5" s="15"/>
      <c r="BF5" s="15"/>
      <c r="BG5" s="15"/>
      <c r="BH5" s="15"/>
      <c r="BI5" s="15"/>
      <c r="BJ5" s="15"/>
      <c r="BK5" s="15"/>
      <c r="BL5" s="15"/>
    </row>
    <row r="6" spans="1:74" s="3" customFormat="1" ht="22.5" x14ac:dyDescent="0.25">
      <c r="A6" s="15" t="s">
        <v>393</v>
      </c>
      <c r="B6" s="28">
        <v>18</v>
      </c>
      <c r="C6" s="27" t="s">
        <v>0</v>
      </c>
      <c r="D6" s="27" t="s">
        <v>328</v>
      </c>
      <c r="E6" s="27" t="s">
        <v>148</v>
      </c>
      <c r="F6" s="28" t="s">
        <v>58</v>
      </c>
      <c r="G6" s="28"/>
      <c r="H6" s="28" t="s">
        <v>342</v>
      </c>
      <c r="I6" s="28" t="s">
        <v>343</v>
      </c>
      <c r="J6" s="28">
        <v>1</v>
      </c>
      <c r="K6" s="28" t="s">
        <v>56</v>
      </c>
      <c r="L6" s="28" t="s">
        <v>49</v>
      </c>
      <c r="M6" s="28" t="s">
        <v>57</v>
      </c>
      <c r="N6" s="28" t="s">
        <v>51</v>
      </c>
      <c r="O6" s="28">
        <v>220</v>
      </c>
      <c r="P6" s="28">
        <v>2</v>
      </c>
      <c r="Q6" s="30">
        <v>3</v>
      </c>
      <c r="R6" s="37">
        <v>14</v>
      </c>
      <c r="S6" s="27" t="s">
        <v>313</v>
      </c>
      <c r="T6" s="27" t="s">
        <v>60</v>
      </c>
      <c r="U6" s="27" t="s">
        <v>78</v>
      </c>
      <c r="V6" s="27"/>
      <c r="W6" s="27"/>
      <c r="X6" s="27"/>
      <c r="Y6" s="27"/>
      <c r="Z6" s="27"/>
      <c r="AA6" s="27"/>
      <c r="AB6" s="27"/>
      <c r="AC6" s="27"/>
      <c r="AD6" s="27">
        <v>27</v>
      </c>
      <c r="AE6" s="27" t="s">
        <v>464</v>
      </c>
      <c r="AF6" s="27" t="s">
        <v>470</v>
      </c>
      <c r="AG6" s="27" t="s">
        <v>475</v>
      </c>
      <c r="AH6" s="27" t="s">
        <v>477</v>
      </c>
      <c r="AI6" s="27" t="s">
        <v>461</v>
      </c>
      <c r="AJ6" s="27">
        <v>6.5</v>
      </c>
      <c r="AK6" s="31">
        <v>35.805</v>
      </c>
      <c r="AL6" s="27">
        <v>1666922</v>
      </c>
      <c r="AM6" s="32">
        <f>((AL6/24)/7)</f>
        <v>9922.1547619047615</v>
      </c>
      <c r="AN6" s="30">
        <f>IF(AM6&gt;52, 52,AM6)</f>
        <v>52</v>
      </c>
      <c r="AO6" s="83">
        <f>AK6/AN6</f>
        <v>0.68855769230769226</v>
      </c>
      <c r="AP6" s="94">
        <f>AO6*2</f>
        <v>1.3771153846153845</v>
      </c>
      <c r="AQ6" s="33">
        <f>AO6*4</f>
        <v>2.754230769230769</v>
      </c>
      <c r="AR6" s="27">
        <v>60</v>
      </c>
      <c r="AS6" s="27">
        <v>110</v>
      </c>
      <c r="AT6" s="27">
        <f>0.5*(AR6+AS6)</f>
        <v>85</v>
      </c>
      <c r="AU6" s="27">
        <v>490</v>
      </c>
      <c r="AV6" s="27">
        <v>900</v>
      </c>
      <c r="AW6" s="27">
        <f>AU6/AV6</f>
        <v>0.5444444444444444</v>
      </c>
      <c r="AX6" s="27" t="str">
        <f>IF(AND(1&lt;=AW6,AW6&lt;=4),"Adecuada","Inadecuada")</f>
        <v>Inadecuada</v>
      </c>
      <c r="AY6" s="27">
        <f>IF(AND(1&lt;=AW6,AW6&lt;=4),O6,AV6)</f>
        <v>900</v>
      </c>
      <c r="AZ6" s="27">
        <f>IF(AND(1&lt;=AW6,AW6&lt;=4),O6,4*AV6)</f>
        <v>3600</v>
      </c>
      <c r="BA6" s="27">
        <v>320</v>
      </c>
      <c r="BB6" s="27">
        <v>460</v>
      </c>
      <c r="BC6" s="27">
        <v>320</v>
      </c>
      <c r="BD6" s="34">
        <v>460</v>
      </c>
      <c r="BE6" s="11"/>
      <c r="BF6" s="11"/>
      <c r="BG6" s="11"/>
      <c r="BH6" s="18"/>
      <c r="BI6" s="11"/>
      <c r="BJ6" s="11"/>
      <c r="BK6" s="11"/>
      <c r="BL6" s="11"/>
    </row>
    <row r="7" spans="1:74" s="3" customFormat="1" ht="22.5" x14ac:dyDescent="0.25">
      <c r="A7" s="15" t="s">
        <v>393</v>
      </c>
      <c r="B7" s="28">
        <v>18</v>
      </c>
      <c r="C7" s="27"/>
      <c r="D7" s="27" t="s">
        <v>329</v>
      </c>
      <c r="E7" s="27" t="s">
        <v>148</v>
      </c>
      <c r="F7" s="28" t="s">
        <v>59</v>
      </c>
      <c r="G7" s="28"/>
      <c r="H7" s="28" t="s">
        <v>342</v>
      </c>
      <c r="I7" s="28" t="s">
        <v>343</v>
      </c>
      <c r="J7" s="28">
        <v>1</v>
      </c>
      <c r="K7" s="28" t="s">
        <v>56</v>
      </c>
      <c r="L7" s="28" t="s">
        <v>49</v>
      </c>
      <c r="M7" s="28" t="s">
        <v>57</v>
      </c>
      <c r="N7" s="28" t="s">
        <v>51</v>
      </c>
      <c r="O7" s="28">
        <v>220</v>
      </c>
      <c r="P7" s="28">
        <v>2</v>
      </c>
      <c r="Q7" s="30">
        <v>3</v>
      </c>
      <c r="R7" s="37">
        <v>20</v>
      </c>
      <c r="S7" s="27" t="s">
        <v>313</v>
      </c>
      <c r="T7" s="27" t="s">
        <v>60</v>
      </c>
      <c r="U7" s="27" t="s">
        <v>78</v>
      </c>
      <c r="V7" s="27"/>
      <c r="W7" s="27"/>
      <c r="X7" s="27"/>
      <c r="Y7" s="27"/>
      <c r="Z7" s="27"/>
      <c r="AA7" s="27"/>
      <c r="AB7" s="27"/>
      <c r="AC7" s="27"/>
      <c r="AD7" s="27">
        <v>27</v>
      </c>
      <c r="AE7" s="27" t="s">
        <v>464</v>
      </c>
      <c r="AF7" s="27" t="s">
        <v>470</v>
      </c>
      <c r="AG7" s="27" t="s">
        <v>475</v>
      </c>
      <c r="AH7" s="27" t="s">
        <v>477</v>
      </c>
      <c r="AI7" s="27" t="s">
        <v>461</v>
      </c>
      <c r="AJ7" s="27">
        <v>6.5</v>
      </c>
      <c r="AK7" s="31">
        <v>35.805</v>
      </c>
      <c r="AL7" s="27">
        <v>1666922</v>
      </c>
      <c r="AM7" s="32">
        <f>((AL7/24)/7)</f>
        <v>9922.1547619047615</v>
      </c>
      <c r="AN7" s="30">
        <f>IF(AM7&gt;52, 52,AM7)</f>
        <v>52</v>
      </c>
      <c r="AO7" s="83">
        <f>AK7/AN7</f>
        <v>0.68855769230769226</v>
      </c>
      <c r="AP7" s="94">
        <f>AO7*2</f>
        <v>1.3771153846153845</v>
      </c>
      <c r="AQ7" s="33">
        <f>AO7*4</f>
        <v>2.754230769230769</v>
      </c>
      <c r="AR7" s="27">
        <v>60</v>
      </c>
      <c r="AS7" s="27">
        <v>110</v>
      </c>
      <c r="AT7" s="27">
        <f>0.5*(AR7+AS7)</f>
        <v>85</v>
      </c>
      <c r="AU7" s="27">
        <v>490</v>
      </c>
      <c r="AV7" s="27">
        <v>900</v>
      </c>
      <c r="AW7" s="27">
        <f>AU7/AV7</f>
        <v>0.5444444444444444</v>
      </c>
      <c r="AX7" s="27" t="str">
        <f>IF(AND(1&lt;=AW7,AW7&lt;=4),"Adecuada","Inadecuada")</f>
        <v>Inadecuada</v>
      </c>
      <c r="AY7" s="27">
        <f>IF(AND(1&lt;=AW7,AW7&lt;=4),O7,AV7)</f>
        <v>900</v>
      </c>
      <c r="AZ7" s="27">
        <f>IF(AND(1&lt;=AW7,AW7&lt;=4),O7,4*AV7)</f>
        <v>3600</v>
      </c>
      <c r="BA7" s="27">
        <v>320</v>
      </c>
      <c r="BB7" s="27">
        <v>460</v>
      </c>
      <c r="BC7" s="27">
        <v>320</v>
      </c>
      <c r="BD7" s="34">
        <v>460</v>
      </c>
      <c r="BE7" s="11"/>
      <c r="BF7" s="11"/>
      <c r="BG7" s="11"/>
      <c r="BH7" s="18"/>
      <c r="BI7" s="11"/>
      <c r="BJ7" s="11"/>
      <c r="BK7" s="11"/>
      <c r="BL7" s="11"/>
    </row>
    <row r="8" spans="1:74" s="3" customFormat="1" hidden="1" x14ac:dyDescent="0.25">
      <c r="A8" s="15" t="s">
        <v>393</v>
      </c>
      <c r="B8" s="28">
        <v>18</v>
      </c>
      <c r="C8" s="27"/>
      <c r="D8" s="27" t="s">
        <v>306</v>
      </c>
      <c r="E8" s="28"/>
      <c r="F8" s="28"/>
      <c r="G8" s="28"/>
      <c r="H8" s="28"/>
      <c r="I8" s="28"/>
      <c r="J8" s="28">
        <v>1</v>
      </c>
      <c r="K8" s="28" t="s">
        <v>48</v>
      </c>
      <c r="L8" s="28" t="s">
        <v>54</v>
      </c>
      <c r="M8" s="28" t="s">
        <v>55</v>
      </c>
      <c r="N8" s="28" t="s">
        <v>51</v>
      </c>
      <c r="O8" s="28">
        <v>46</v>
      </c>
      <c r="P8" s="28">
        <v>2</v>
      </c>
      <c r="Q8" s="29">
        <v>3</v>
      </c>
      <c r="R8" s="28" t="s">
        <v>52</v>
      </c>
      <c r="S8" s="28" t="s">
        <v>311</v>
      </c>
      <c r="T8" s="28" t="s">
        <v>337</v>
      </c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40"/>
      <c r="AL8" s="28"/>
      <c r="AM8" s="28"/>
      <c r="AN8" s="29"/>
      <c r="AO8" s="82"/>
      <c r="AP8" s="93"/>
      <c r="AQ8" s="90"/>
      <c r="AR8" s="28" t="s">
        <v>285</v>
      </c>
      <c r="AS8" s="28"/>
      <c r="AT8" s="28"/>
      <c r="AU8" s="28">
        <v>480</v>
      </c>
      <c r="AV8" s="28"/>
      <c r="AW8" s="28"/>
      <c r="AX8" s="28"/>
      <c r="AY8" s="28"/>
      <c r="AZ8" s="28"/>
      <c r="BA8" s="28"/>
      <c r="BB8" s="28"/>
      <c r="BC8" s="28"/>
      <c r="BD8" s="28"/>
      <c r="BE8" s="15"/>
      <c r="BF8" s="15"/>
      <c r="BG8" s="15"/>
      <c r="BH8" s="15"/>
      <c r="BI8" s="15"/>
      <c r="BJ8" s="15"/>
      <c r="BK8" s="15"/>
      <c r="BL8" s="15"/>
    </row>
    <row r="9" spans="1:74" s="3" customFormat="1" hidden="1" x14ac:dyDescent="0.25">
      <c r="A9" s="15" t="s">
        <v>393</v>
      </c>
      <c r="B9" s="28">
        <v>20</v>
      </c>
      <c r="C9" s="27" t="s">
        <v>1</v>
      </c>
      <c r="D9" s="27" t="s">
        <v>61</v>
      </c>
      <c r="E9" s="28" t="s">
        <v>29</v>
      </c>
      <c r="F9" s="28" t="s">
        <v>70</v>
      </c>
      <c r="G9" s="28">
        <v>3.08</v>
      </c>
      <c r="H9" s="28"/>
      <c r="I9" s="28"/>
      <c r="J9" s="28">
        <v>2</v>
      </c>
      <c r="K9" s="28" t="s">
        <v>48</v>
      </c>
      <c r="L9" s="28" t="s">
        <v>49</v>
      </c>
      <c r="M9" s="28" t="s">
        <v>50</v>
      </c>
      <c r="N9" s="28" t="s">
        <v>51</v>
      </c>
      <c r="O9" s="28">
        <v>320</v>
      </c>
      <c r="P9" s="28">
        <v>1</v>
      </c>
      <c r="Q9" s="29">
        <v>2</v>
      </c>
      <c r="R9" s="28" t="s">
        <v>52</v>
      </c>
      <c r="S9" s="28" t="s">
        <v>311</v>
      </c>
      <c r="T9" s="28" t="s">
        <v>337</v>
      </c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40"/>
      <c r="AL9" s="28"/>
      <c r="AM9" s="28"/>
      <c r="AN9" s="29"/>
      <c r="AO9" s="82"/>
      <c r="AP9" s="93"/>
      <c r="AQ9" s="90"/>
      <c r="AR9" s="28" t="s">
        <v>285</v>
      </c>
      <c r="AS9" s="28"/>
      <c r="AT9" s="28"/>
      <c r="AU9" s="28">
        <v>480</v>
      </c>
      <c r="AV9" s="28"/>
      <c r="AW9" s="28"/>
      <c r="AX9" s="28"/>
      <c r="AY9" s="28"/>
      <c r="AZ9" s="28"/>
      <c r="BA9" s="28"/>
      <c r="BB9" s="28"/>
      <c r="BC9" s="28"/>
      <c r="BD9" s="28"/>
      <c r="BE9" s="15"/>
      <c r="BF9" s="15"/>
      <c r="BG9" s="15"/>
      <c r="BH9" s="15"/>
      <c r="BI9" s="15"/>
      <c r="BJ9" s="15"/>
      <c r="BK9" s="15"/>
      <c r="BL9" s="15"/>
    </row>
    <row r="10" spans="1:74" s="3" customFormat="1" hidden="1" x14ac:dyDescent="0.25">
      <c r="A10" s="15" t="s">
        <v>393</v>
      </c>
      <c r="B10" s="28">
        <v>20</v>
      </c>
      <c r="C10" s="27"/>
      <c r="D10" s="27" t="s">
        <v>61</v>
      </c>
      <c r="E10" s="28" t="s">
        <v>29</v>
      </c>
      <c r="F10" s="28" t="s">
        <v>70</v>
      </c>
      <c r="G10" s="28">
        <v>3.08</v>
      </c>
      <c r="H10" s="28"/>
      <c r="I10" s="28"/>
      <c r="J10" s="28">
        <v>2</v>
      </c>
      <c r="K10" s="28" t="s">
        <v>48</v>
      </c>
      <c r="L10" s="28" t="s">
        <v>49</v>
      </c>
      <c r="M10" s="28" t="s">
        <v>50</v>
      </c>
      <c r="N10" s="28" t="s">
        <v>51</v>
      </c>
      <c r="O10" s="28">
        <v>320</v>
      </c>
      <c r="P10" s="28">
        <v>1</v>
      </c>
      <c r="Q10" s="29">
        <v>12</v>
      </c>
      <c r="R10" s="28">
        <v>2</v>
      </c>
      <c r="S10" s="28" t="s">
        <v>311</v>
      </c>
      <c r="T10" s="28" t="s">
        <v>53</v>
      </c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40"/>
      <c r="AL10" s="28"/>
      <c r="AM10" s="28"/>
      <c r="AN10" s="29"/>
      <c r="AO10" s="82"/>
      <c r="AP10" s="93"/>
      <c r="AQ10" s="90"/>
      <c r="AR10" s="28" t="s">
        <v>285</v>
      </c>
      <c r="AS10" s="28"/>
      <c r="AT10" s="28"/>
      <c r="AU10" s="28">
        <v>480</v>
      </c>
      <c r="AV10" s="28"/>
      <c r="AW10" s="28"/>
      <c r="AX10" s="28"/>
      <c r="AY10" s="28"/>
      <c r="AZ10" s="28"/>
      <c r="BA10" s="28"/>
      <c r="BB10" s="28"/>
      <c r="BC10" s="28"/>
      <c r="BD10" s="28"/>
      <c r="BE10" s="15"/>
      <c r="BF10" s="15"/>
      <c r="BG10" s="15"/>
      <c r="BH10" s="15"/>
      <c r="BI10" s="15"/>
      <c r="BJ10" s="15"/>
      <c r="BK10" s="15"/>
      <c r="BL10" s="15"/>
    </row>
    <row r="11" spans="1:74" s="3" customFormat="1" ht="30.75" customHeight="1" x14ac:dyDescent="0.25">
      <c r="A11" s="15" t="s">
        <v>393</v>
      </c>
      <c r="B11" s="28">
        <v>20</v>
      </c>
      <c r="C11" s="27" t="s">
        <v>1</v>
      </c>
      <c r="D11" s="27" t="s">
        <v>61</v>
      </c>
      <c r="E11" s="27" t="s">
        <v>307</v>
      </c>
      <c r="F11" s="28" t="s">
        <v>71</v>
      </c>
      <c r="G11" s="28"/>
      <c r="H11" s="28" t="s">
        <v>344</v>
      </c>
      <c r="I11" s="28" t="s">
        <v>343</v>
      </c>
      <c r="J11" s="28">
        <v>2</v>
      </c>
      <c r="K11" s="28" t="s">
        <v>56</v>
      </c>
      <c r="L11" s="28" t="s">
        <v>49</v>
      </c>
      <c r="M11" s="28" t="s">
        <v>57</v>
      </c>
      <c r="N11" s="28" t="s">
        <v>51</v>
      </c>
      <c r="O11" s="28">
        <v>220</v>
      </c>
      <c r="P11" s="28">
        <v>1</v>
      </c>
      <c r="Q11" s="30">
        <v>2</v>
      </c>
      <c r="R11" s="37" t="s">
        <v>452</v>
      </c>
      <c r="S11" s="27" t="s">
        <v>451</v>
      </c>
      <c r="T11" s="27" t="s">
        <v>338</v>
      </c>
      <c r="U11" s="27" t="s">
        <v>285</v>
      </c>
      <c r="V11" s="27">
        <v>6</v>
      </c>
      <c r="W11" s="27">
        <v>0.3</v>
      </c>
      <c r="X11" s="27" t="s">
        <v>408</v>
      </c>
      <c r="Y11" s="27">
        <v>110</v>
      </c>
      <c r="Z11" s="27">
        <v>3</v>
      </c>
      <c r="AA11" s="27">
        <v>0.61</v>
      </c>
      <c r="AB11" s="27" t="s">
        <v>414</v>
      </c>
      <c r="AC11" s="27">
        <v>4.3</v>
      </c>
      <c r="AD11" s="27">
        <v>31</v>
      </c>
      <c r="AE11" s="27" t="s">
        <v>465</v>
      </c>
      <c r="AF11" s="27" t="s">
        <v>470</v>
      </c>
      <c r="AG11" s="27" t="s">
        <v>475</v>
      </c>
      <c r="AH11" s="27" t="s">
        <v>478</v>
      </c>
      <c r="AI11" s="27" t="s">
        <v>461</v>
      </c>
      <c r="AJ11" s="27">
        <v>110</v>
      </c>
      <c r="AK11" s="31">
        <v>47.645000000000003</v>
      </c>
      <c r="AL11" s="27">
        <v>6046</v>
      </c>
      <c r="AM11" s="32">
        <f>((AL11/24)/7)</f>
        <v>35.988095238095234</v>
      </c>
      <c r="AN11" s="35">
        <f>IF(AM11&gt;52, 52,AM11)</f>
        <v>35.988095238095234</v>
      </c>
      <c r="AO11" s="83">
        <f>AK11/AN11</f>
        <v>1.3239100231558056</v>
      </c>
      <c r="AP11" s="94">
        <f>AO11*2</f>
        <v>2.6478200463116113</v>
      </c>
      <c r="AQ11" s="33">
        <f>AO11*4</f>
        <v>5.2956400926232226</v>
      </c>
      <c r="AR11" s="27">
        <v>75</v>
      </c>
      <c r="AS11" s="27">
        <v>130</v>
      </c>
      <c r="AT11" s="27">
        <f t="shared" ref="AT11:AT12" si="0">0.5*(AR11+AS11)</f>
        <v>102.5</v>
      </c>
      <c r="AU11" s="27">
        <v>480</v>
      </c>
      <c r="AV11" s="27">
        <v>90</v>
      </c>
      <c r="AW11" s="27">
        <f t="shared" ref="AW11:AW12" si="1">AU11/AV11</f>
        <v>5.333333333333333</v>
      </c>
      <c r="AX11" s="27" t="str">
        <f t="shared" ref="AX11:AX12" si="2">IF(AND(1&lt;=AW11,AW11&lt;=4),"Adecuada","Inadecuada")</f>
        <v>Inadecuada</v>
      </c>
      <c r="AY11" s="27">
        <f>IF(AND(1&lt;=AW11,AW11&lt;=4),O11,AV11)</f>
        <v>90</v>
      </c>
      <c r="AZ11" s="27">
        <f>IF(AND(1&lt;=AW11,AW11&lt;=4),O11,4*AV11)</f>
        <v>360</v>
      </c>
      <c r="BA11" s="27">
        <v>46</v>
      </c>
      <c r="BB11" s="27">
        <v>150</v>
      </c>
      <c r="BC11" s="27">
        <v>100</v>
      </c>
      <c r="BD11" s="36">
        <v>100</v>
      </c>
      <c r="BE11" s="11"/>
      <c r="BF11" s="11"/>
      <c r="BG11" s="11"/>
      <c r="BH11" s="18"/>
      <c r="BI11" s="11"/>
      <c r="BJ11" s="11"/>
      <c r="BK11" s="11"/>
      <c r="BL11" s="11"/>
    </row>
    <row r="12" spans="1:74" s="3" customFormat="1" ht="28.5" customHeight="1" x14ac:dyDescent="0.25">
      <c r="A12" s="15" t="s">
        <v>393</v>
      </c>
      <c r="B12" s="28">
        <v>20</v>
      </c>
      <c r="C12" s="27"/>
      <c r="D12" s="27" t="s">
        <v>61</v>
      </c>
      <c r="E12" s="27" t="s">
        <v>308</v>
      </c>
      <c r="F12" s="28" t="s">
        <v>71</v>
      </c>
      <c r="G12" s="28"/>
      <c r="H12" s="28" t="s">
        <v>344</v>
      </c>
      <c r="I12" s="28" t="s">
        <v>343</v>
      </c>
      <c r="J12" s="28">
        <v>2</v>
      </c>
      <c r="K12" s="28" t="s">
        <v>56</v>
      </c>
      <c r="L12" s="28" t="s">
        <v>49</v>
      </c>
      <c r="M12" s="28" t="s">
        <v>57</v>
      </c>
      <c r="N12" s="28" t="s">
        <v>51</v>
      </c>
      <c r="O12" s="28">
        <v>220</v>
      </c>
      <c r="P12" s="28">
        <v>1</v>
      </c>
      <c r="Q12" s="30">
        <v>2</v>
      </c>
      <c r="R12" s="37" t="s">
        <v>452</v>
      </c>
      <c r="S12" s="27" t="s">
        <v>451</v>
      </c>
      <c r="T12" s="27" t="s">
        <v>338</v>
      </c>
      <c r="U12" s="27" t="s">
        <v>285</v>
      </c>
      <c r="V12" s="27">
        <v>6</v>
      </c>
      <c r="W12" s="27">
        <v>0.3</v>
      </c>
      <c r="X12" s="27" t="s">
        <v>408</v>
      </c>
      <c r="Y12" s="27">
        <v>110</v>
      </c>
      <c r="Z12" s="27">
        <v>3</v>
      </c>
      <c r="AA12" s="27">
        <v>0.61</v>
      </c>
      <c r="AB12" s="27" t="s">
        <v>414</v>
      </c>
      <c r="AC12" s="27">
        <v>4.3</v>
      </c>
      <c r="AD12" s="27">
        <v>31</v>
      </c>
      <c r="AE12" s="27" t="s">
        <v>465</v>
      </c>
      <c r="AF12" s="27" t="s">
        <v>470</v>
      </c>
      <c r="AG12" s="27" t="s">
        <v>475</v>
      </c>
      <c r="AH12" s="27" t="s">
        <v>478</v>
      </c>
      <c r="AI12" s="27" t="s">
        <v>461</v>
      </c>
      <c r="AJ12" s="27">
        <v>110</v>
      </c>
      <c r="AK12" s="31">
        <v>47.645000000000003</v>
      </c>
      <c r="AL12" s="27">
        <v>6046</v>
      </c>
      <c r="AM12" s="32">
        <f>((AL12/24)/7)</f>
        <v>35.988095238095234</v>
      </c>
      <c r="AN12" s="35">
        <f>IF(AM12&gt;52, 52,AM12)</f>
        <v>35.988095238095234</v>
      </c>
      <c r="AO12" s="83">
        <f>AK12/AN12</f>
        <v>1.3239100231558056</v>
      </c>
      <c r="AP12" s="94">
        <f>AO12*2</f>
        <v>2.6478200463116113</v>
      </c>
      <c r="AQ12" s="33">
        <f>AO12*4</f>
        <v>5.2956400926232226</v>
      </c>
      <c r="AR12" s="27">
        <v>75</v>
      </c>
      <c r="AS12" s="27">
        <v>130</v>
      </c>
      <c r="AT12" s="27">
        <f t="shared" si="0"/>
        <v>102.5</v>
      </c>
      <c r="AU12" s="27">
        <v>480</v>
      </c>
      <c r="AV12" s="27">
        <v>90</v>
      </c>
      <c r="AW12" s="27">
        <f t="shared" si="1"/>
        <v>5.333333333333333</v>
      </c>
      <c r="AX12" s="27" t="str">
        <f t="shared" si="2"/>
        <v>Inadecuada</v>
      </c>
      <c r="AY12" s="27">
        <f>IF(AND(1&lt;=AW12,AW12&lt;=4),O12,AV12)</f>
        <v>90</v>
      </c>
      <c r="AZ12" s="27">
        <f>IF(AND(1&lt;=AW12,AW12&lt;=4),O12,4*AV12)</f>
        <v>360</v>
      </c>
      <c r="BA12" s="27">
        <v>46</v>
      </c>
      <c r="BB12" s="27">
        <v>150</v>
      </c>
      <c r="BC12" s="27">
        <v>100</v>
      </c>
      <c r="BD12" s="36">
        <v>100</v>
      </c>
      <c r="BE12" s="11"/>
      <c r="BF12" s="11"/>
      <c r="BG12" s="11"/>
      <c r="BH12" s="18"/>
      <c r="BI12" s="11"/>
      <c r="BJ12" s="11"/>
      <c r="BK12" s="11"/>
      <c r="BL12" s="11"/>
    </row>
    <row r="13" spans="1:74" s="3" customFormat="1" hidden="1" x14ac:dyDescent="0.25">
      <c r="A13" s="15" t="s">
        <v>393</v>
      </c>
      <c r="B13" s="28">
        <v>20</v>
      </c>
      <c r="C13" s="27"/>
      <c r="D13" s="27" t="s">
        <v>62</v>
      </c>
      <c r="E13" s="28" t="s">
        <v>29</v>
      </c>
      <c r="F13" s="28" t="s">
        <v>70</v>
      </c>
      <c r="G13" s="28">
        <v>3.08</v>
      </c>
      <c r="H13" s="28"/>
      <c r="I13" s="28"/>
      <c r="J13" s="28">
        <v>2</v>
      </c>
      <c r="K13" s="28" t="s">
        <v>48</v>
      </c>
      <c r="L13" s="28" t="s">
        <v>49</v>
      </c>
      <c r="M13" s="28" t="s">
        <v>50</v>
      </c>
      <c r="N13" s="28" t="s">
        <v>51</v>
      </c>
      <c r="O13" s="28">
        <v>320</v>
      </c>
      <c r="P13" s="28">
        <v>1</v>
      </c>
      <c r="Q13" s="29">
        <v>2</v>
      </c>
      <c r="R13" s="28" t="s">
        <v>52</v>
      </c>
      <c r="S13" s="28" t="s">
        <v>311</v>
      </c>
      <c r="T13" s="28" t="s">
        <v>337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40"/>
      <c r="AL13" s="28"/>
      <c r="AM13" s="28"/>
      <c r="AN13" s="29"/>
      <c r="AO13" s="82"/>
      <c r="AP13" s="93"/>
      <c r="AQ13" s="90"/>
      <c r="AR13" s="28" t="s">
        <v>285</v>
      </c>
      <c r="AS13" s="28"/>
      <c r="AT13" s="28"/>
      <c r="AU13" s="28">
        <v>480</v>
      </c>
      <c r="AV13" s="28"/>
      <c r="AW13" s="28"/>
      <c r="AX13" s="28"/>
      <c r="AY13" s="28"/>
      <c r="AZ13" s="28"/>
      <c r="BA13" s="28"/>
      <c r="BB13" s="28"/>
      <c r="BC13" s="28"/>
      <c r="BD13" s="28"/>
      <c r="BE13" s="15"/>
      <c r="BF13" s="15"/>
      <c r="BG13" s="15"/>
      <c r="BH13" s="15"/>
      <c r="BI13" s="15"/>
      <c r="BJ13" s="15"/>
      <c r="BK13" s="15"/>
      <c r="BL13" s="15"/>
    </row>
    <row r="14" spans="1:74" s="3" customFormat="1" hidden="1" x14ac:dyDescent="0.25">
      <c r="A14" s="15" t="s">
        <v>393</v>
      </c>
      <c r="B14" s="28">
        <v>20</v>
      </c>
      <c r="C14" s="27"/>
      <c r="D14" s="27" t="s">
        <v>62</v>
      </c>
      <c r="E14" s="28" t="s">
        <v>29</v>
      </c>
      <c r="F14" s="28" t="s">
        <v>70</v>
      </c>
      <c r="G14" s="28">
        <v>3.08</v>
      </c>
      <c r="H14" s="28"/>
      <c r="I14" s="28"/>
      <c r="J14" s="28">
        <v>2</v>
      </c>
      <c r="K14" s="28" t="s">
        <v>48</v>
      </c>
      <c r="L14" s="28" t="s">
        <v>49</v>
      </c>
      <c r="M14" s="28" t="s">
        <v>50</v>
      </c>
      <c r="N14" s="28" t="s">
        <v>51</v>
      </c>
      <c r="O14" s="28">
        <v>320</v>
      </c>
      <c r="P14" s="28">
        <v>1</v>
      </c>
      <c r="Q14" s="29">
        <v>12</v>
      </c>
      <c r="R14" s="28">
        <v>2</v>
      </c>
      <c r="S14" s="28" t="s">
        <v>311</v>
      </c>
      <c r="T14" s="28" t="s">
        <v>53</v>
      </c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40"/>
      <c r="AL14" s="28"/>
      <c r="AM14" s="28"/>
      <c r="AN14" s="29"/>
      <c r="AO14" s="82"/>
      <c r="AP14" s="93"/>
      <c r="AQ14" s="90"/>
      <c r="AR14" s="28" t="s">
        <v>285</v>
      </c>
      <c r="AS14" s="28"/>
      <c r="AT14" s="28"/>
      <c r="AU14" s="28">
        <v>480</v>
      </c>
      <c r="AV14" s="28"/>
      <c r="AW14" s="28"/>
      <c r="AX14" s="28"/>
      <c r="AY14" s="28"/>
      <c r="AZ14" s="28"/>
      <c r="BA14" s="28"/>
      <c r="BB14" s="28"/>
      <c r="BC14" s="28"/>
      <c r="BD14" s="28"/>
      <c r="BE14" s="15"/>
      <c r="BF14" s="15"/>
      <c r="BG14" s="15"/>
      <c r="BH14" s="15"/>
      <c r="BI14" s="15"/>
      <c r="BJ14" s="15"/>
      <c r="BK14" s="15"/>
      <c r="BL14" s="15"/>
    </row>
    <row r="15" spans="1:74" s="3" customFormat="1" ht="21.75" customHeight="1" x14ac:dyDescent="0.25">
      <c r="A15" s="15" t="s">
        <v>393</v>
      </c>
      <c r="B15" s="28">
        <v>20</v>
      </c>
      <c r="C15" s="27"/>
      <c r="D15" s="27" t="s">
        <v>62</v>
      </c>
      <c r="E15" s="27" t="s">
        <v>307</v>
      </c>
      <c r="F15" s="28" t="s">
        <v>71</v>
      </c>
      <c r="G15" s="28"/>
      <c r="H15" s="28" t="s">
        <v>344</v>
      </c>
      <c r="I15" s="28" t="s">
        <v>343</v>
      </c>
      <c r="J15" s="28">
        <v>2</v>
      </c>
      <c r="K15" s="28" t="s">
        <v>56</v>
      </c>
      <c r="L15" s="28" t="s">
        <v>49</v>
      </c>
      <c r="M15" s="28" t="s">
        <v>57</v>
      </c>
      <c r="N15" s="28" t="s">
        <v>51</v>
      </c>
      <c r="O15" s="28">
        <v>220</v>
      </c>
      <c r="P15" s="28">
        <v>1</v>
      </c>
      <c r="Q15" s="30">
        <v>2</v>
      </c>
      <c r="R15" s="37" t="s">
        <v>452</v>
      </c>
      <c r="S15" s="27" t="s">
        <v>451</v>
      </c>
      <c r="T15" s="27" t="s">
        <v>338</v>
      </c>
      <c r="U15" s="27" t="s">
        <v>285</v>
      </c>
      <c r="V15" s="27">
        <v>6</v>
      </c>
      <c r="W15" s="27">
        <v>0.3</v>
      </c>
      <c r="X15" s="27" t="s">
        <v>408</v>
      </c>
      <c r="Y15" s="27">
        <v>110</v>
      </c>
      <c r="Z15" s="27">
        <v>3</v>
      </c>
      <c r="AA15" s="27">
        <v>0.61</v>
      </c>
      <c r="AB15" s="27" t="s">
        <v>414</v>
      </c>
      <c r="AC15" s="27">
        <v>4.3</v>
      </c>
      <c r="AD15" s="27">
        <v>31</v>
      </c>
      <c r="AE15" s="27" t="s">
        <v>464</v>
      </c>
      <c r="AF15" s="27" t="s">
        <v>470</v>
      </c>
      <c r="AG15" s="27" t="s">
        <v>475</v>
      </c>
      <c r="AH15" s="27" t="s">
        <v>478</v>
      </c>
      <c r="AI15" s="27" t="s">
        <v>461</v>
      </c>
      <c r="AJ15" s="27">
        <v>110</v>
      </c>
      <c r="AK15" s="31">
        <v>47.645000000000003</v>
      </c>
      <c r="AL15" s="27">
        <v>6046</v>
      </c>
      <c r="AM15" s="32">
        <f>((AL15/24)/7)</f>
        <v>35.988095238095234</v>
      </c>
      <c r="AN15" s="35">
        <f>IF(AM15&gt;52, 52,AM15)</f>
        <v>35.988095238095234</v>
      </c>
      <c r="AO15" s="83">
        <f>AK15/AN15</f>
        <v>1.3239100231558056</v>
      </c>
      <c r="AP15" s="94">
        <f>AO15*2</f>
        <v>2.6478200463116113</v>
      </c>
      <c r="AQ15" s="33">
        <f>AO15*4</f>
        <v>5.2956400926232226</v>
      </c>
      <c r="AR15" s="27">
        <v>75</v>
      </c>
      <c r="AS15" s="27">
        <v>130</v>
      </c>
      <c r="AT15" s="27">
        <f t="shared" ref="AT15:AT16" si="3">0.5*(AR15+AS15)</f>
        <v>102.5</v>
      </c>
      <c r="AU15" s="27">
        <v>480</v>
      </c>
      <c r="AV15" s="27">
        <v>90</v>
      </c>
      <c r="AW15" s="27">
        <f t="shared" ref="AW15:AW16" si="4">AU15/AV15</f>
        <v>5.333333333333333</v>
      </c>
      <c r="AX15" s="27" t="str">
        <f t="shared" ref="AX15:AX16" si="5">IF(AND(1&lt;=AW15,AW15&lt;=4),"Adecuada","Inadecuada")</f>
        <v>Inadecuada</v>
      </c>
      <c r="AY15" s="27">
        <f>IF(AND(1&lt;=AW15,AW15&lt;=4),O15,AV15)</f>
        <v>90</v>
      </c>
      <c r="AZ15" s="27">
        <f>IF(AND(1&lt;=AW15,AW15&lt;=4),O15,4*AV15)</f>
        <v>360</v>
      </c>
      <c r="BA15" s="27">
        <v>46</v>
      </c>
      <c r="BB15" s="27">
        <v>150</v>
      </c>
      <c r="BC15" s="27">
        <v>100</v>
      </c>
      <c r="BD15" s="36">
        <v>100</v>
      </c>
      <c r="BE15" s="11"/>
      <c r="BF15" s="11"/>
      <c r="BG15" s="11"/>
      <c r="BH15" s="18"/>
      <c r="BI15" s="11"/>
      <c r="BJ15" s="11"/>
      <c r="BK15" s="11"/>
      <c r="BL15" s="11"/>
    </row>
    <row r="16" spans="1:74" s="3" customFormat="1" ht="21.75" customHeight="1" x14ac:dyDescent="0.25">
      <c r="A16" s="15" t="s">
        <v>393</v>
      </c>
      <c r="B16" s="28">
        <v>20</v>
      </c>
      <c r="C16" s="27"/>
      <c r="D16" s="27" t="s">
        <v>62</v>
      </c>
      <c r="E16" s="27" t="s">
        <v>308</v>
      </c>
      <c r="F16" s="28" t="s">
        <v>71</v>
      </c>
      <c r="G16" s="28"/>
      <c r="H16" s="28" t="s">
        <v>344</v>
      </c>
      <c r="I16" s="28" t="s">
        <v>343</v>
      </c>
      <c r="J16" s="28">
        <v>2</v>
      </c>
      <c r="K16" s="28" t="s">
        <v>56</v>
      </c>
      <c r="L16" s="28" t="s">
        <v>49</v>
      </c>
      <c r="M16" s="28" t="s">
        <v>57</v>
      </c>
      <c r="N16" s="28" t="s">
        <v>51</v>
      </c>
      <c r="O16" s="28">
        <v>220</v>
      </c>
      <c r="P16" s="28">
        <v>1</v>
      </c>
      <c r="Q16" s="30">
        <v>2</v>
      </c>
      <c r="R16" s="37" t="s">
        <v>452</v>
      </c>
      <c r="S16" s="27" t="s">
        <v>451</v>
      </c>
      <c r="T16" s="27" t="s">
        <v>338</v>
      </c>
      <c r="U16" s="27" t="s">
        <v>285</v>
      </c>
      <c r="V16" s="27">
        <v>6</v>
      </c>
      <c r="W16" s="27">
        <v>0.3</v>
      </c>
      <c r="X16" s="27" t="s">
        <v>408</v>
      </c>
      <c r="Y16" s="27">
        <v>110</v>
      </c>
      <c r="Z16" s="27">
        <v>3</v>
      </c>
      <c r="AA16" s="27">
        <v>0.61</v>
      </c>
      <c r="AB16" s="27" t="s">
        <v>414</v>
      </c>
      <c r="AC16" s="27">
        <v>4.3</v>
      </c>
      <c r="AD16" s="27">
        <v>31</v>
      </c>
      <c r="AE16" s="27" t="s">
        <v>464</v>
      </c>
      <c r="AF16" s="27" t="s">
        <v>470</v>
      </c>
      <c r="AG16" s="27" t="s">
        <v>475</v>
      </c>
      <c r="AH16" s="27" t="s">
        <v>478</v>
      </c>
      <c r="AI16" s="27" t="s">
        <v>461</v>
      </c>
      <c r="AJ16" s="27">
        <v>110</v>
      </c>
      <c r="AK16" s="31">
        <v>47.645000000000003</v>
      </c>
      <c r="AL16" s="27">
        <v>6046</v>
      </c>
      <c r="AM16" s="32">
        <f>((AL16/24)/7)</f>
        <v>35.988095238095234</v>
      </c>
      <c r="AN16" s="35">
        <f>IF(AM16&gt;52, 52,AM16)</f>
        <v>35.988095238095234</v>
      </c>
      <c r="AO16" s="83">
        <f>AK16/AN16</f>
        <v>1.3239100231558056</v>
      </c>
      <c r="AP16" s="94">
        <f>AO16*2</f>
        <v>2.6478200463116113</v>
      </c>
      <c r="AQ16" s="33">
        <f>AO16*4</f>
        <v>5.2956400926232226</v>
      </c>
      <c r="AR16" s="27">
        <v>75</v>
      </c>
      <c r="AS16" s="27">
        <v>130</v>
      </c>
      <c r="AT16" s="27">
        <f t="shared" si="3"/>
        <v>102.5</v>
      </c>
      <c r="AU16" s="27">
        <v>480</v>
      </c>
      <c r="AV16" s="27">
        <v>90</v>
      </c>
      <c r="AW16" s="27">
        <f t="shared" si="4"/>
        <v>5.333333333333333</v>
      </c>
      <c r="AX16" s="27" t="str">
        <f t="shared" si="5"/>
        <v>Inadecuada</v>
      </c>
      <c r="AY16" s="27">
        <f>IF(AND(1&lt;=AW16,AW16&lt;=4),O16,AV16)</f>
        <v>90</v>
      </c>
      <c r="AZ16" s="27">
        <f>IF(AND(1&lt;=AW16,AW16&lt;=4),O16,4*AV16)</f>
        <v>360</v>
      </c>
      <c r="BA16" s="27">
        <v>46</v>
      </c>
      <c r="BB16" s="27">
        <v>150</v>
      </c>
      <c r="BC16" s="27">
        <v>100</v>
      </c>
      <c r="BD16" s="36">
        <v>100</v>
      </c>
      <c r="BE16" s="11"/>
      <c r="BF16" s="11"/>
      <c r="BG16" s="11"/>
      <c r="BH16" s="18"/>
      <c r="BI16" s="11"/>
      <c r="BJ16" s="11"/>
      <c r="BK16" s="11"/>
      <c r="BL16" s="11"/>
    </row>
    <row r="17" spans="1:64" s="3" customFormat="1" hidden="1" x14ac:dyDescent="0.25">
      <c r="A17" s="15" t="s">
        <v>393</v>
      </c>
      <c r="B17" s="28">
        <v>20</v>
      </c>
      <c r="C17" s="27"/>
      <c r="D17" s="27" t="s">
        <v>63</v>
      </c>
      <c r="E17" s="28" t="s">
        <v>29</v>
      </c>
      <c r="F17" s="28" t="s">
        <v>70</v>
      </c>
      <c r="G17" s="28">
        <v>3.08</v>
      </c>
      <c r="H17" s="28"/>
      <c r="I17" s="28"/>
      <c r="J17" s="28">
        <v>2</v>
      </c>
      <c r="K17" s="28" t="s">
        <v>48</v>
      </c>
      <c r="L17" s="28" t="s">
        <v>49</v>
      </c>
      <c r="M17" s="28" t="s">
        <v>50</v>
      </c>
      <c r="N17" s="28" t="s">
        <v>51</v>
      </c>
      <c r="O17" s="28">
        <v>320</v>
      </c>
      <c r="P17" s="28">
        <v>1</v>
      </c>
      <c r="Q17" s="29">
        <v>2</v>
      </c>
      <c r="R17" s="28" t="s">
        <v>52</v>
      </c>
      <c r="S17" s="28" t="s">
        <v>311</v>
      </c>
      <c r="T17" s="28" t="s">
        <v>337</v>
      </c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40"/>
      <c r="AL17" s="28"/>
      <c r="AM17" s="28"/>
      <c r="AN17" s="29"/>
      <c r="AO17" s="82"/>
      <c r="AP17" s="93"/>
      <c r="AQ17" s="90"/>
      <c r="AR17" s="28" t="s">
        <v>285</v>
      </c>
      <c r="AS17" s="28"/>
      <c r="AT17" s="28"/>
      <c r="AU17" s="28">
        <v>480</v>
      </c>
      <c r="AV17" s="28">
        <v>90</v>
      </c>
      <c r="AW17" s="28"/>
      <c r="AX17" s="28"/>
      <c r="AY17" s="28"/>
      <c r="AZ17" s="28"/>
      <c r="BA17" s="28"/>
      <c r="BB17" s="28"/>
      <c r="BC17" s="28"/>
      <c r="BD17" s="28"/>
      <c r="BE17" s="15"/>
      <c r="BF17" s="15"/>
      <c r="BG17" s="15"/>
      <c r="BH17" s="15"/>
      <c r="BI17" s="15"/>
      <c r="BJ17" s="15"/>
      <c r="BK17" s="15"/>
      <c r="BL17" s="15"/>
    </row>
    <row r="18" spans="1:64" s="3" customFormat="1" hidden="1" x14ac:dyDescent="0.25">
      <c r="A18" s="15" t="s">
        <v>393</v>
      </c>
      <c r="B18" s="28">
        <v>20</v>
      </c>
      <c r="C18" s="27"/>
      <c r="D18" s="27" t="s">
        <v>63</v>
      </c>
      <c r="E18" s="28" t="s">
        <v>29</v>
      </c>
      <c r="F18" s="28" t="s">
        <v>70</v>
      </c>
      <c r="G18" s="28">
        <v>3.08</v>
      </c>
      <c r="H18" s="28"/>
      <c r="I18" s="28"/>
      <c r="J18" s="28">
        <v>2</v>
      </c>
      <c r="K18" s="28" t="s">
        <v>48</v>
      </c>
      <c r="L18" s="28" t="s">
        <v>49</v>
      </c>
      <c r="M18" s="28" t="s">
        <v>50</v>
      </c>
      <c r="N18" s="28" t="s">
        <v>51</v>
      </c>
      <c r="O18" s="28">
        <v>320</v>
      </c>
      <c r="P18" s="28">
        <v>1</v>
      </c>
      <c r="Q18" s="29">
        <v>12</v>
      </c>
      <c r="R18" s="28">
        <v>2</v>
      </c>
      <c r="S18" s="28" t="s">
        <v>311</v>
      </c>
      <c r="T18" s="28" t="s">
        <v>53</v>
      </c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40"/>
      <c r="AL18" s="28"/>
      <c r="AM18" s="28"/>
      <c r="AN18" s="29"/>
      <c r="AO18" s="82"/>
      <c r="AP18" s="93"/>
      <c r="AQ18" s="90"/>
      <c r="AR18" s="28" t="s">
        <v>285</v>
      </c>
      <c r="AS18" s="28"/>
      <c r="AT18" s="28"/>
      <c r="AU18" s="28">
        <v>480</v>
      </c>
      <c r="AV18" s="28">
        <v>90</v>
      </c>
      <c r="AW18" s="28"/>
      <c r="AX18" s="28"/>
      <c r="AY18" s="28"/>
      <c r="AZ18" s="28"/>
      <c r="BA18" s="28"/>
      <c r="BB18" s="28"/>
      <c r="BC18" s="28"/>
      <c r="BD18" s="28"/>
      <c r="BE18" s="15"/>
      <c r="BF18" s="15"/>
      <c r="BG18" s="15"/>
      <c r="BH18" s="15"/>
      <c r="BI18" s="15"/>
      <c r="BJ18" s="15"/>
      <c r="BK18" s="15"/>
      <c r="BL18" s="15"/>
    </row>
    <row r="19" spans="1:64" s="3" customFormat="1" ht="25.5" customHeight="1" x14ac:dyDescent="0.25">
      <c r="A19" s="15" t="s">
        <v>393</v>
      </c>
      <c r="B19" s="28">
        <v>20</v>
      </c>
      <c r="C19" s="27"/>
      <c r="D19" s="27" t="s">
        <v>63</v>
      </c>
      <c r="E19" s="27" t="s">
        <v>307</v>
      </c>
      <c r="F19" s="28" t="s">
        <v>71</v>
      </c>
      <c r="G19" s="28"/>
      <c r="H19" s="28" t="s">
        <v>344</v>
      </c>
      <c r="I19" s="28" t="s">
        <v>343</v>
      </c>
      <c r="J19" s="28">
        <v>2</v>
      </c>
      <c r="K19" s="28" t="s">
        <v>56</v>
      </c>
      <c r="L19" s="28" t="s">
        <v>49</v>
      </c>
      <c r="M19" s="28" t="s">
        <v>57</v>
      </c>
      <c r="N19" s="28" t="s">
        <v>51</v>
      </c>
      <c r="O19" s="28">
        <v>220</v>
      </c>
      <c r="P19" s="28">
        <v>1</v>
      </c>
      <c r="Q19" s="30">
        <v>2</v>
      </c>
      <c r="R19" s="37" t="s">
        <v>452</v>
      </c>
      <c r="S19" s="27" t="s">
        <v>451</v>
      </c>
      <c r="T19" s="27" t="s">
        <v>338</v>
      </c>
      <c r="U19" s="27" t="s">
        <v>285</v>
      </c>
      <c r="V19" s="27">
        <v>6</v>
      </c>
      <c r="W19" s="27">
        <v>0.3</v>
      </c>
      <c r="X19" s="27" t="s">
        <v>408</v>
      </c>
      <c r="Y19" s="27">
        <v>110</v>
      </c>
      <c r="Z19" s="27">
        <v>3</v>
      </c>
      <c r="AA19" s="27">
        <v>0.61</v>
      </c>
      <c r="AB19" s="27" t="s">
        <v>414</v>
      </c>
      <c r="AC19" s="27">
        <v>4.3</v>
      </c>
      <c r="AD19" s="27">
        <v>31</v>
      </c>
      <c r="AE19" s="27" t="s">
        <v>464</v>
      </c>
      <c r="AF19" s="27" t="s">
        <v>470</v>
      </c>
      <c r="AG19" s="27" t="s">
        <v>475</v>
      </c>
      <c r="AH19" s="27" t="s">
        <v>478</v>
      </c>
      <c r="AI19" s="27" t="s">
        <v>461</v>
      </c>
      <c r="AJ19" s="27">
        <v>110</v>
      </c>
      <c r="AK19" s="31">
        <v>47.645000000000003</v>
      </c>
      <c r="AL19" s="27">
        <v>6046</v>
      </c>
      <c r="AM19" s="32">
        <f>((AL19/24)/7)</f>
        <v>35.988095238095234</v>
      </c>
      <c r="AN19" s="35">
        <f>IF(AM19&gt;52, 52,AM19)</f>
        <v>35.988095238095234</v>
      </c>
      <c r="AO19" s="83">
        <f>AK19/AN19</f>
        <v>1.3239100231558056</v>
      </c>
      <c r="AP19" s="94">
        <f>AO19*2</f>
        <v>2.6478200463116113</v>
      </c>
      <c r="AQ19" s="33">
        <f>AO19*4</f>
        <v>5.2956400926232226</v>
      </c>
      <c r="AR19" s="27">
        <v>75</v>
      </c>
      <c r="AS19" s="27">
        <v>130</v>
      </c>
      <c r="AT19" s="27">
        <f t="shared" ref="AT19:AT20" si="6">0.5*(AR19+AS19)</f>
        <v>102.5</v>
      </c>
      <c r="AU19" s="27">
        <v>480</v>
      </c>
      <c r="AV19" s="27">
        <v>90</v>
      </c>
      <c r="AW19" s="27">
        <f t="shared" ref="AW19:AW20" si="7">AU19/AV19</f>
        <v>5.333333333333333</v>
      </c>
      <c r="AX19" s="27" t="str">
        <f t="shared" ref="AX19:AX20" si="8">IF(AND(1&lt;=AW19,AW19&lt;=4),"Adecuada","Inadecuada")</f>
        <v>Inadecuada</v>
      </c>
      <c r="AY19" s="27">
        <f>IF(AND(1&lt;=AW19,AW19&lt;=4),O19,AV19)</f>
        <v>90</v>
      </c>
      <c r="AZ19" s="27">
        <f>IF(AND(1&lt;=AW19,AW19&lt;=4),O19,4*AV19)</f>
        <v>360</v>
      </c>
      <c r="BA19" s="27">
        <v>46</v>
      </c>
      <c r="BB19" s="27">
        <v>150</v>
      </c>
      <c r="BC19" s="27">
        <v>100</v>
      </c>
      <c r="BD19" s="36">
        <v>100</v>
      </c>
      <c r="BE19" s="11"/>
      <c r="BF19" s="11"/>
      <c r="BG19" s="11"/>
      <c r="BH19" s="18"/>
      <c r="BI19" s="11"/>
      <c r="BJ19" s="11"/>
      <c r="BK19" s="11"/>
      <c r="BL19" s="11"/>
    </row>
    <row r="20" spans="1:64" s="3" customFormat="1" ht="67.5" x14ac:dyDescent="0.25">
      <c r="A20" s="15" t="s">
        <v>393</v>
      </c>
      <c r="B20" s="28">
        <v>20</v>
      </c>
      <c r="C20" s="27"/>
      <c r="D20" s="27" t="s">
        <v>63</v>
      </c>
      <c r="E20" s="27" t="s">
        <v>308</v>
      </c>
      <c r="F20" s="28" t="s">
        <v>71</v>
      </c>
      <c r="G20" s="28"/>
      <c r="H20" s="28" t="s">
        <v>344</v>
      </c>
      <c r="I20" s="28" t="s">
        <v>343</v>
      </c>
      <c r="J20" s="28">
        <v>2</v>
      </c>
      <c r="K20" s="28" t="s">
        <v>56</v>
      </c>
      <c r="L20" s="28" t="s">
        <v>49</v>
      </c>
      <c r="M20" s="28" t="s">
        <v>57</v>
      </c>
      <c r="N20" s="28" t="s">
        <v>51</v>
      </c>
      <c r="O20" s="28">
        <v>220</v>
      </c>
      <c r="P20" s="28">
        <v>1</v>
      </c>
      <c r="Q20" s="30">
        <v>2</v>
      </c>
      <c r="R20" s="37" t="s">
        <v>452</v>
      </c>
      <c r="S20" s="27" t="s">
        <v>451</v>
      </c>
      <c r="T20" s="27" t="s">
        <v>338</v>
      </c>
      <c r="U20" s="27" t="s">
        <v>285</v>
      </c>
      <c r="V20" s="27">
        <v>6</v>
      </c>
      <c r="W20" s="27">
        <v>0.3</v>
      </c>
      <c r="X20" s="27" t="s">
        <v>408</v>
      </c>
      <c r="Y20" s="27">
        <v>110</v>
      </c>
      <c r="Z20" s="27">
        <v>3</v>
      </c>
      <c r="AA20" s="27">
        <v>0.61</v>
      </c>
      <c r="AB20" s="27" t="s">
        <v>414</v>
      </c>
      <c r="AC20" s="27">
        <v>4.3</v>
      </c>
      <c r="AD20" s="27">
        <v>31</v>
      </c>
      <c r="AE20" s="27" t="s">
        <v>464</v>
      </c>
      <c r="AF20" s="27" t="s">
        <v>470</v>
      </c>
      <c r="AG20" s="27" t="s">
        <v>475</v>
      </c>
      <c r="AH20" s="27" t="s">
        <v>478</v>
      </c>
      <c r="AI20" s="27" t="s">
        <v>461</v>
      </c>
      <c r="AJ20" s="27">
        <v>110</v>
      </c>
      <c r="AK20" s="31">
        <v>47.645000000000003</v>
      </c>
      <c r="AL20" s="27">
        <v>6046</v>
      </c>
      <c r="AM20" s="32">
        <f>((AL20/24)/7)</f>
        <v>35.988095238095234</v>
      </c>
      <c r="AN20" s="35">
        <f>IF(AM20&gt;52, 52,AM20)</f>
        <v>35.988095238095234</v>
      </c>
      <c r="AO20" s="83">
        <f>AK20/AN20</f>
        <v>1.3239100231558056</v>
      </c>
      <c r="AP20" s="94">
        <f>AO20*2</f>
        <v>2.6478200463116113</v>
      </c>
      <c r="AQ20" s="33">
        <f>AO20*4</f>
        <v>5.2956400926232226</v>
      </c>
      <c r="AR20" s="27">
        <v>75</v>
      </c>
      <c r="AS20" s="27">
        <v>130</v>
      </c>
      <c r="AT20" s="27">
        <f t="shared" si="6"/>
        <v>102.5</v>
      </c>
      <c r="AU20" s="27">
        <v>480</v>
      </c>
      <c r="AV20" s="27">
        <v>90</v>
      </c>
      <c r="AW20" s="27">
        <f t="shared" si="7"/>
        <v>5.333333333333333</v>
      </c>
      <c r="AX20" s="27" t="str">
        <f t="shared" si="8"/>
        <v>Inadecuada</v>
      </c>
      <c r="AY20" s="27">
        <f>IF(AND(1&lt;=AW20,AW20&lt;=4),O20,AV20)</f>
        <v>90</v>
      </c>
      <c r="AZ20" s="27">
        <f>IF(AND(1&lt;=AW20,AW20&lt;=4),O20,4*AV20)</f>
        <v>360</v>
      </c>
      <c r="BA20" s="27">
        <v>46</v>
      </c>
      <c r="BB20" s="27">
        <v>150</v>
      </c>
      <c r="BC20" s="27">
        <v>100</v>
      </c>
      <c r="BD20" s="36">
        <v>100</v>
      </c>
      <c r="BE20" s="11"/>
      <c r="BF20" s="11"/>
      <c r="BG20" s="11"/>
      <c r="BH20" s="18"/>
      <c r="BI20" s="11"/>
      <c r="BJ20" s="11"/>
      <c r="BK20" s="11"/>
      <c r="BL20" s="11"/>
    </row>
    <row r="21" spans="1:64" s="3" customFormat="1" hidden="1" x14ac:dyDescent="0.25">
      <c r="A21" s="15" t="s">
        <v>393</v>
      </c>
      <c r="B21" s="28">
        <v>20</v>
      </c>
      <c r="C21" s="27"/>
      <c r="D21" s="27" t="s">
        <v>64</v>
      </c>
      <c r="E21" s="28" t="s">
        <v>29</v>
      </c>
      <c r="F21" s="28" t="s">
        <v>70</v>
      </c>
      <c r="G21" s="28">
        <v>3.08</v>
      </c>
      <c r="H21" s="28"/>
      <c r="I21" s="28"/>
      <c r="J21" s="28">
        <v>2</v>
      </c>
      <c r="K21" s="28" t="s">
        <v>48</v>
      </c>
      <c r="L21" s="28" t="s">
        <v>49</v>
      </c>
      <c r="M21" s="28" t="s">
        <v>50</v>
      </c>
      <c r="N21" s="28" t="s">
        <v>51</v>
      </c>
      <c r="O21" s="28">
        <v>320</v>
      </c>
      <c r="P21" s="28">
        <v>1</v>
      </c>
      <c r="Q21" s="29">
        <v>2</v>
      </c>
      <c r="R21" s="28" t="s">
        <v>52</v>
      </c>
      <c r="S21" s="28" t="s">
        <v>311</v>
      </c>
      <c r="T21" s="28" t="s">
        <v>337</v>
      </c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40"/>
      <c r="AL21" s="28"/>
      <c r="AM21" s="28"/>
      <c r="AN21" s="29"/>
      <c r="AO21" s="82"/>
      <c r="AP21" s="93"/>
      <c r="AQ21" s="90"/>
      <c r="AR21" s="28" t="s">
        <v>285</v>
      </c>
      <c r="AS21" s="28"/>
      <c r="AT21" s="28"/>
      <c r="AU21" s="28">
        <v>480</v>
      </c>
      <c r="AV21" s="28">
        <v>90</v>
      </c>
      <c r="AW21" s="28"/>
      <c r="AX21" s="28"/>
      <c r="AY21" s="28"/>
      <c r="AZ21" s="28"/>
      <c r="BA21" s="28"/>
      <c r="BB21" s="28"/>
      <c r="BC21" s="28"/>
      <c r="BD21" s="28"/>
      <c r="BE21" s="15"/>
      <c r="BF21" s="15"/>
      <c r="BG21" s="15"/>
      <c r="BH21" s="15"/>
      <c r="BI21" s="15"/>
      <c r="BJ21" s="15"/>
      <c r="BK21" s="15"/>
      <c r="BL21" s="15"/>
    </row>
    <row r="22" spans="1:64" s="3" customFormat="1" hidden="1" x14ac:dyDescent="0.25">
      <c r="A22" s="15" t="s">
        <v>393</v>
      </c>
      <c r="B22" s="28">
        <v>20</v>
      </c>
      <c r="C22" s="27"/>
      <c r="D22" s="27" t="s">
        <v>64</v>
      </c>
      <c r="E22" s="28" t="s">
        <v>29</v>
      </c>
      <c r="F22" s="28" t="s">
        <v>70</v>
      </c>
      <c r="G22" s="28">
        <v>3.08</v>
      </c>
      <c r="H22" s="28"/>
      <c r="I22" s="28"/>
      <c r="J22" s="28">
        <v>2</v>
      </c>
      <c r="K22" s="28" t="s">
        <v>48</v>
      </c>
      <c r="L22" s="28" t="s">
        <v>49</v>
      </c>
      <c r="M22" s="28" t="s">
        <v>50</v>
      </c>
      <c r="N22" s="28" t="s">
        <v>51</v>
      </c>
      <c r="O22" s="28">
        <v>320</v>
      </c>
      <c r="P22" s="28">
        <v>1</v>
      </c>
      <c r="Q22" s="29">
        <v>12</v>
      </c>
      <c r="R22" s="28">
        <v>2</v>
      </c>
      <c r="S22" s="28" t="s">
        <v>311</v>
      </c>
      <c r="T22" s="28" t="s">
        <v>53</v>
      </c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40"/>
      <c r="AL22" s="28"/>
      <c r="AM22" s="28"/>
      <c r="AN22" s="29"/>
      <c r="AO22" s="82"/>
      <c r="AP22" s="93"/>
      <c r="AQ22" s="90"/>
      <c r="AR22" s="28" t="s">
        <v>285</v>
      </c>
      <c r="AS22" s="28"/>
      <c r="AT22" s="28"/>
      <c r="AU22" s="28">
        <v>480</v>
      </c>
      <c r="AV22" s="28"/>
      <c r="AW22" s="28"/>
      <c r="AX22" s="28"/>
      <c r="AY22" s="28"/>
      <c r="AZ22" s="28"/>
      <c r="BA22" s="28"/>
      <c r="BB22" s="28"/>
      <c r="BC22" s="28"/>
      <c r="BD22" s="28"/>
      <c r="BE22" s="15"/>
      <c r="BF22" s="15"/>
      <c r="BG22" s="15"/>
      <c r="BH22" s="15"/>
      <c r="BI22" s="15"/>
      <c r="BJ22" s="15"/>
      <c r="BK22" s="15"/>
      <c r="BL22" s="15"/>
    </row>
    <row r="23" spans="1:64" s="3" customFormat="1" ht="67.5" x14ac:dyDescent="0.25">
      <c r="A23" s="15" t="s">
        <v>393</v>
      </c>
      <c r="B23" s="28">
        <v>20</v>
      </c>
      <c r="C23" s="27"/>
      <c r="D23" s="27" t="s">
        <v>64</v>
      </c>
      <c r="E23" s="27" t="s">
        <v>307</v>
      </c>
      <c r="F23" s="28" t="s">
        <v>71</v>
      </c>
      <c r="G23" s="28"/>
      <c r="H23" s="28" t="s">
        <v>344</v>
      </c>
      <c r="I23" s="28" t="s">
        <v>343</v>
      </c>
      <c r="J23" s="28">
        <v>2</v>
      </c>
      <c r="K23" s="28" t="s">
        <v>56</v>
      </c>
      <c r="L23" s="28" t="s">
        <v>49</v>
      </c>
      <c r="M23" s="28" t="s">
        <v>57</v>
      </c>
      <c r="N23" s="28" t="s">
        <v>51</v>
      </c>
      <c r="O23" s="28">
        <v>220</v>
      </c>
      <c r="P23" s="28">
        <v>1</v>
      </c>
      <c r="Q23" s="30">
        <v>2</v>
      </c>
      <c r="R23" s="37" t="s">
        <v>452</v>
      </c>
      <c r="S23" s="27" t="s">
        <v>451</v>
      </c>
      <c r="T23" s="27" t="s">
        <v>338</v>
      </c>
      <c r="U23" s="27" t="s">
        <v>285</v>
      </c>
      <c r="V23" s="27">
        <v>6</v>
      </c>
      <c r="W23" s="27">
        <v>0.3</v>
      </c>
      <c r="X23" s="27" t="s">
        <v>408</v>
      </c>
      <c r="Y23" s="27">
        <v>110</v>
      </c>
      <c r="Z23" s="27">
        <v>3</v>
      </c>
      <c r="AA23" s="27">
        <v>0.61</v>
      </c>
      <c r="AB23" s="27" t="s">
        <v>414</v>
      </c>
      <c r="AC23" s="27">
        <v>4.3</v>
      </c>
      <c r="AD23" s="27">
        <v>31</v>
      </c>
      <c r="AE23" s="27" t="s">
        <v>464</v>
      </c>
      <c r="AF23" s="27" t="s">
        <v>470</v>
      </c>
      <c r="AG23" s="27" t="s">
        <v>475</v>
      </c>
      <c r="AH23" s="27" t="s">
        <v>478</v>
      </c>
      <c r="AI23" s="27" t="s">
        <v>461</v>
      </c>
      <c r="AJ23" s="27">
        <v>110</v>
      </c>
      <c r="AK23" s="31">
        <v>47.645000000000003</v>
      </c>
      <c r="AL23" s="27">
        <v>6046</v>
      </c>
      <c r="AM23" s="32">
        <f>((AL23/24)/7)</f>
        <v>35.988095238095234</v>
      </c>
      <c r="AN23" s="35">
        <f>IF(AM23&gt;52, 52,AM23)</f>
        <v>35.988095238095234</v>
      </c>
      <c r="AO23" s="83">
        <f>AK23/AN23</f>
        <v>1.3239100231558056</v>
      </c>
      <c r="AP23" s="94">
        <f>AO23*2</f>
        <v>2.6478200463116113</v>
      </c>
      <c r="AQ23" s="33">
        <f>AO23*4</f>
        <v>5.2956400926232226</v>
      </c>
      <c r="AR23" s="27">
        <v>75</v>
      </c>
      <c r="AS23" s="27">
        <v>130</v>
      </c>
      <c r="AT23" s="27">
        <f t="shared" ref="AT23:AT24" si="9">0.5*(AR23+AS23)</f>
        <v>102.5</v>
      </c>
      <c r="AU23" s="27">
        <v>480</v>
      </c>
      <c r="AV23" s="27">
        <v>90</v>
      </c>
      <c r="AW23" s="27">
        <f t="shared" ref="AW23:AW24" si="10">AU23/AV23</f>
        <v>5.333333333333333</v>
      </c>
      <c r="AX23" s="27" t="str">
        <f t="shared" ref="AX23:AX24" si="11">IF(AND(1&lt;=AW23,AW23&lt;=4),"Adecuada","Inadecuada")</f>
        <v>Inadecuada</v>
      </c>
      <c r="AY23" s="27">
        <f>IF(AND(1&lt;=AW23,AW23&lt;=4),O23,AV23)</f>
        <v>90</v>
      </c>
      <c r="AZ23" s="27">
        <f>IF(AND(1&lt;=AW23,AW23&lt;=4),O23,4*AV23)</f>
        <v>360</v>
      </c>
      <c r="BA23" s="27">
        <v>46</v>
      </c>
      <c r="BB23" s="27">
        <v>150</v>
      </c>
      <c r="BC23" s="27">
        <v>100</v>
      </c>
      <c r="BD23" s="36">
        <v>100</v>
      </c>
      <c r="BE23" s="11"/>
      <c r="BF23" s="11"/>
      <c r="BG23" s="11"/>
      <c r="BH23" s="18"/>
      <c r="BI23" s="11"/>
      <c r="BJ23" s="11"/>
      <c r="BK23" s="11"/>
      <c r="BL23" s="11"/>
    </row>
    <row r="24" spans="1:64" s="3" customFormat="1" ht="67.5" x14ac:dyDescent="0.25">
      <c r="A24" s="15" t="s">
        <v>393</v>
      </c>
      <c r="B24" s="28">
        <v>20</v>
      </c>
      <c r="C24" s="27"/>
      <c r="D24" s="27" t="s">
        <v>64</v>
      </c>
      <c r="E24" s="27" t="s">
        <v>308</v>
      </c>
      <c r="F24" s="28" t="s">
        <v>71</v>
      </c>
      <c r="G24" s="28"/>
      <c r="H24" s="28" t="s">
        <v>344</v>
      </c>
      <c r="I24" s="28" t="s">
        <v>343</v>
      </c>
      <c r="J24" s="28">
        <v>2</v>
      </c>
      <c r="K24" s="28" t="s">
        <v>56</v>
      </c>
      <c r="L24" s="28" t="s">
        <v>49</v>
      </c>
      <c r="M24" s="28" t="s">
        <v>57</v>
      </c>
      <c r="N24" s="28" t="s">
        <v>51</v>
      </c>
      <c r="O24" s="28">
        <v>220</v>
      </c>
      <c r="P24" s="28">
        <v>1</v>
      </c>
      <c r="Q24" s="30">
        <v>2</v>
      </c>
      <c r="R24" s="37" t="s">
        <v>452</v>
      </c>
      <c r="S24" s="27" t="s">
        <v>451</v>
      </c>
      <c r="T24" s="27" t="s">
        <v>338</v>
      </c>
      <c r="U24" s="27" t="s">
        <v>285</v>
      </c>
      <c r="V24" s="27">
        <v>6</v>
      </c>
      <c r="W24" s="27">
        <v>0.3</v>
      </c>
      <c r="X24" s="27" t="s">
        <v>408</v>
      </c>
      <c r="Y24" s="27">
        <v>110</v>
      </c>
      <c r="Z24" s="27">
        <v>3</v>
      </c>
      <c r="AA24" s="27">
        <v>0.61</v>
      </c>
      <c r="AB24" s="27" t="s">
        <v>414</v>
      </c>
      <c r="AC24" s="27">
        <v>4.3</v>
      </c>
      <c r="AD24" s="27">
        <v>31</v>
      </c>
      <c r="AE24" s="27" t="s">
        <v>464</v>
      </c>
      <c r="AF24" s="27" t="s">
        <v>470</v>
      </c>
      <c r="AG24" s="27" t="s">
        <v>475</v>
      </c>
      <c r="AH24" s="27" t="s">
        <v>478</v>
      </c>
      <c r="AI24" s="27" t="s">
        <v>461</v>
      </c>
      <c r="AJ24" s="27">
        <v>110</v>
      </c>
      <c r="AK24" s="31">
        <v>47.645000000000003</v>
      </c>
      <c r="AL24" s="27">
        <v>6046</v>
      </c>
      <c r="AM24" s="32">
        <f>((AL24/24)/7)</f>
        <v>35.988095238095234</v>
      </c>
      <c r="AN24" s="35">
        <f>IF(AM24&gt;52, 52,AM24)</f>
        <v>35.988095238095234</v>
      </c>
      <c r="AO24" s="83">
        <f>AK24/AN24</f>
        <v>1.3239100231558056</v>
      </c>
      <c r="AP24" s="94">
        <f>AO24*2</f>
        <v>2.6478200463116113</v>
      </c>
      <c r="AQ24" s="33">
        <f>AO24*4</f>
        <v>5.2956400926232226</v>
      </c>
      <c r="AR24" s="27">
        <v>75</v>
      </c>
      <c r="AS24" s="27">
        <v>130</v>
      </c>
      <c r="AT24" s="27">
        <f t="shared" si="9"/>
        <v>102.5</v>
      </c>
      <c r="AU24" s="27">
        <v>480</v>
      </c>
      <c r="AV24" s="27">
        <v>90</v>
      </c>
      <c r="AW24" s="27">
        <f t="shared" si="10"/>
        <v>5.333333333333333</v>
      </c>
      <c r="AX24" s="27" t="str">
        <f t="shared" si="11"/>
        <v>Inadecuada</v>
      </c>
      <c r="AY24" s="27">
        <f>IF(AND(1&lt;=AW24,AW24&lt;=4),O24,AV24)</f>
        <v>90</v>
      </c>
      <c r="AZ24" s="27">
        <f>IF(AND(1&lt;=AW24,AW24&lt;=4),O24,4*AV24)</f>
        <v>360</v>
      </c>
      <c r="BA24" s="27">
        <v>46</v>
      </c>
      <c r="BB24" s="27">
        <v>150</v>
      </c>
      <c r="BC24" s="27">
        <v>100</v>
      </c>
      <c r="BD24" s="36">
        <v>100</v>
      </c>
      <c r="BE24" s="11"/>
      <c r="BF24" s="11"/>
      <c r="BG24" s="11"/>
      <c r="BH24" s="18"/>
      <c r="BI24" s="11"/>
      <c r="BJ24" s="11"/>
      <c r="BK24" s="11"/>
      <c r="BL24" s="11"/>
    </row>
    <row r="25" spans="1:64" s="3" customFormat="1" hidden="1" x14ac:dyDescent="0.25">
      <c r="A25" s="15" t="s">
        <v>393</v>
      </c>
      <c r="B25" s="28">
        <v>20</v>
      </c>
      <c r="C25" s="27"/>
      <c r="D25" s="27" t="s">
        <v>65</v>
      </c>
      <c r="E25" s="28" t="s">
        <v>29</v>
      </c>
      <c r="F25" s="28" t="s">
        <v>70</v>
      </c>
      <c r="G25" s="28">
        <v>3.08</v>
      </c>
      <c r="H25" s="28"/>
      <c r="I25" s="28"/>
      <c r="J25" s="28">
        <v>2</v>
      </c>
      <c r="K25" s="28" t="s">
        <v>48</v>
      </c>
      <c r="L25" s="28" t="s">
        <v>49</v>
      </c>
      <c r="M25" s="28" t="s">
        <v>50</v>
      </c>
      <c r="N25" s="28" t="s">
        <v>51</v>
      </c>
      <c r="O25" s="28">
        <v>320</v>
      </c>
      <c r="P25" s="28">
        <v>1</v>
      </c>
      <c r="Q25" s="29">
        <v>2</v>
      </c>
      <c r="R25" s="28" t="s">
        <v>52</v>
      </c>
      <c r="S25" s="28" t="s">
        <v>311</v>
      </c>
      <c r="T25" s="28" t="s">
        <v>337</v>
      </c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40"/>
      <c r="AL25" s="28"/>
      <c r="AM25" s="28"/>
      <c r="AN25" s="29"/>
      <c r="AO25" s="82"/>
      <c r="AP25" s="93"/>
      <c r="AQ25" s="90"/>
      <c r="AR25" s="28" t="s">
        <v>77</v>
      </c>
      <c r="AS25" s="28"/>
      <c r="AT25" s="28"/>
      <c r="AU25" s="28">
        <v>480</v>
      </c>
      <c r="AV25" s="28">
        <v>90</v>
      </c>
      <c r="AW25" s="28"/>
      <c r="AX25" s="28"/>
      <c r="AY25" s="28"/>
      <c r="AZ25" s="28"/>
      <c r="BA25" s="28"/>
      <c r="BB25" s="28"/>
      <c r="BC25" s="28"/>
      <c r="BD25" s="28"/>
      <c r="BE25" s="15"/>
      <c r="BF25" s="15"/>
      <c r="BG25" s="15"/>
      <c r="BH25" s="15"/>
      <c r="BI25" s="15"/>
      <c r="BJ25" s="15"/>
      <c r="BK25" s="15"/>
      <c r="BL25" s="15"/>
    </row>
    <row r="26" spans="1:64" s="3" customFormat="1" hidden="1" x14ac:dyDescent="0.25">
      <c r="A26" s="15" t="s">
        <v>393</v>
      </c>
      <c r="B26" s="28">
        <v>20</v>
      </c>
      <c r="C26" s="27"/>
      <c r="D26" s="27" t="s">
        <v>65</v>
      </c>
      <c r="E26" s="28" t="s">
        <v>29</v>
      </c>
      <c r="F26" s="28" t="s">
        <v>70</v>
      </c>
      <c r="G26" s="28">
        <v>3.08</v>
      </c>
      <c r="H26" s="28"/>
      <c r="I26" s="28"/>
      <c r="J26" s="28">
        <v>2</v>
      </c>
      <c r="K26" s="28" t="s">
        <v>48</v>
      </c>
      <c r="L26" s="28" t="s">
        <v>49</v>
      </c>
      <c r="M26" s="28" t="s">
        <v>50</v>
      </c>
      <c r="N26" s="28" t="s">
        <v>51</v>
      </c>
      <c r="O26" s="28">
        <v>320</v>
      </c>
      <c r="P26" s="28">
        <v>1</v>
      </c>
      <c r="Q26" s="29">
        <v>12</v>
      </c>
      <c r="R26" s="28">
        <v>2</v>
      </c>
      <c r="S26" s="28" t="s">
        <v>311</v>
      </c>
      <c r="T26" s="28" t="s">
        <v>53</v>
      </c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40"/>
      <c r="AL26" s="28"/>
      <c r="AM26" s="28"/>
      <c r="AN26" s="29"/>
      <c r="AO26" s="82"/>
      <c r="AP26" s="93"/>
      <c r="AQ26" s="90"/>
      <c r="AR26" s="28" t="s">
        <v>286</v>
      </c>
      <c r="AS26" s="28"/>
      <c r="AT26" s="28"/>
      <c r="AU26" s="28">
        <v>480</v>
      </c>
      <c r="AV26" s="28">
        <v>90</v>
      </c>
      <c r="AW26" s="28"/>
      <c r="AX26" s="28"/>
      <c r="AY26" s="28"/>
      <c r="AZ26" s="28"/>
      <c r="BA26" s="28"/>
      <c r="BB26" s="28"/>
      <c r="BC26" s="28"/>
      <c r="BD26" s="28"/>
      <c r="BE26" s="15"/>
      <c r="BF26" s="15"/>
      <c r="BG26" s="15"/>
      <c r="BH26" s="15"/>
      <c r="BI26" s="15"/>
      <c r="BJ26" s="15"/>
      <c r="BK26" s="15"/>
      <c r="BL26" s="15"/>
    </row>
    <row r="27" spans="1:64" s="3" customFormat="1" ht="67.5" x14ac:dyDescent="0.25">
      <c r="A27" s="15" t="s">
        <v>393</v>
      </c>
      <c r="B27" s="28">
        <v>20</v>
      </c>
      <c r="C27" s="27"/>
      <c r="D27" s="27" t="s">
        <v>65</v>
      </c>
      <c r="E27" s="27" t="s">
        <v>307</v>
      </c>
      <c r="F27" s="28" t="s">
        <v>71</v>
      </c>
      <c r="G27" s="28"/>
      <c r="H27" s="28" t="s">
        <v>344</v>
      </c>
      <c r="I27" s="28" t="s">
        <v>343</v>
      </c>
      <c r="J27" s="28">
        <v>2</v>
      </c>
      <c r="K27" s="28" t="s">
        <v>56</v>
      </c>
      <c r="L27" s="28" t="s">
        <v>49</v>
      </c>
      <c r="M27" s="28" t="s">
        <v>57</v>
      </c>
      <c r="N27" s="28" t="s">
        <v>51</v>
      </c>
      <c r="O27" s="28">
        <v>220</v>
      </c>
      <c r="P27" s="28">
        <v>1</v>
      </c>
      <c r="Q27" s="30">
        <v>2</v>
      </c>
      <c r="R27" s="37" t="s">
        <v>452</v>
      </c>
      <c r="S27" s="27" t="s">
        <v>451</v>
      </c>
      <c r="T27" s="27" t="s">
        <v>338</v>
      </c>
      <c r="U27" s="27" t="s">
        <v>285</v>
      </c>
      <c r="V27" s="27">
        <v>6</v>
      </c>
      <c r="W27" s="27">
        <v>0.3</v>
      </c>
      <c r="X27" s="27" t="s">
        <v>408</v>
      </c>
      <c r="Y27" s="27">
        <v>110</v>
      </c>
      <c r="Z27" s="27">
        <v>3</v>
      </c>
      <c r="AA27" s="27">
        <v>0.61</v>
      </c>
      <c r="AB27" s="27" t="s">
        <v>414</v>
      </c>
      <c r="AC27" s="27">
        <v>4.3</v>
      </c>
      <c r="AD27" s="27">
        <v>31</v>
      </c>
      <c r="AE27" s="27" t="s">
        <v>464</v>
      </c>
      <c r="AF27" s="27" t="s">
        <v>470</v>
      </c>
      <c r="AG27" s="27" t="s">
        <v>475</v>
      </c>
      <c r="AH27" s="27" t="s">
        <v>478</v>
      </c>
      <c r="AI27" s="27" t="s">
        <v>461</v>
      </c>
      <c r="AJ27" s="27">
        <v>110</v>
      </c>
      <c r="AK27" s="31">
        <v>47.645000000000003</v>
      </c>
      <c r="AL27" s="27">
        <v>6046</v>
      </c>
      <c r="AM27" s="32">
        <f>((AL27/24)/7)</f>
        <v>35.988095238095234</v>
      </c>
      <c r="AN27" s="35">
        <f>IF(AM27&gt;52, 52,AM27)</f>
        <v>35.988095238095234</v>
      </c>
      <c r="AO27" s="83">
        <f>AK27/AN27</f>
        <v>1.3239100231558056</v>
      </c>
      <c r="AP27" s="94">
        <f>AO27*2</f>
        <v>2.6478200463116113</v>
      </c>
      <c r="AQ27" s="33">
        <f>AO27*4</f>
        <v>5.2956400926232226</v>
      </c>
      <c r="AR27" s="27">
        <v>75</v>
      </c>
      <c r="AS27" s="27">
        <v>130</v>
      </c>
      <c r="AT27" s="27">
        <f t="shared" ref="AT27:AT28" si="12">0.5*(AR27+AS27)</f>
        <v>102.5</v>
      </c>
      <c r="AU27" s="27">
        <v>480</v>
      </c>
      <c r="AV27" s="27">
        <v>90</v>
      </c>
      <c r="AW27" s="27">
        <f t="shared" ref="AW27:AW28" si="13">AU27/AV27</f>
        <v>5.333333333333333</v>
      </c>
      <c r="AX27" s="27" t="str">
        <f t="shared" ref="AX27:AX28" si="14">IF(AND(1&lt;=AW27,AW27&lt;=4),"Adecuada","Inadecuada")</f>
        <v>Inadecuada</v>
      </c>
      <c r="AY27" s="27">
        <f>IF(AND(1&lt;=AW27,AW27&lt;=4),O27,AV27)</f>
        <v>90</v>
      </c>
      <c r="AZ27" s="27">
        <f>IF(AND(1&lt;=AW27,AW27&lt;=4),O27,4*AV27)</f>
        <v>360</v>
      </c>
      <c r="BA27" s="27">
        <v>46</v>
      </c>
      <c r="BB27" s="27">
        <v>150</v>
      </c>
      <c r="BC27" s="27">
        <v>100</v>
      </c>
      <c r="BD27" s="36">
        <v>100</v>
      </c>
      <c r="BE27" s="11"/>
      <c r="BF27" s="11"/>
      <c r="BG27" s="11"/>
      <c r="BH27" s="18"/>
      <c r="BI27" s="11"/>
      <c r="BJ27" s="11"/>
      <c r="BK27" s="11"/>
      <c r="BL27" s="11"/>
    </row>
    <row r="28" spans="1:64" s="3" customFormat="1" ht="67.5" x14ac:dyDescent="0.25">
      <c r="A28" s="15" t="s">
        <v>393</v>
      </c>
      <c r="B28" s="28">
        <v>20</v>
      </c>
      <c r="C28" s="27"/>
      <c r="D28" s="27" t="s">
        <v>65</v>
      </c>
      <c r="E28" s="27" t="s">
        <v>308</v>
      </c>
      <c r="F28" s="28" t="s">
        <v>71</v>
      </c>
      <c r="G28" s="28"/>
      <c r="H28" s="28" t="s">
        <v>344</v>
      </c>
      <c r="I28" s="28" t="s">
        <v>343</v>
      </c>
      <c r="J28" s="28">
        <v>2</v>
      </c>
      <c r="K28" s="28" t="s">
        <v>56</v>
      </c>
      <c r="L28" s="28" t="s">
        <v>49</v>
      </c>
      <c r="M28" s="28" t="s">
        <v>57</v>
      </c>
      <c r="N28" s="28" t="s">
        <v>51</v>
      </c>
      <c r="O28" s="28">
        <v>220</v>
      </c>
      <c r="P28" s="28">
        <v>1</v>
      </c>
      <c r="Q28" s="30">
        <v>2</v>
      </c>
      <c r="R28" s="37" t="s">
        <v>452</v>
      </c>
      <c r="S28" s="27" t="s">
        <v>451</v>
      </c>
      <c r="T28" s="27" t="s">
        <v>338</v>
      </c>
      <c r="U28" s="27" t="s">
        <v>285</v>
      </c>
      <c r="V28" s="27">
        <v>6</v>
      </c>
      <c r="W28" s="27">
        <v>0.3</v>
      </c>
      <c r="X28" s="27" t="s">
        <v>408</v>
      </c>
      <c r="Y28" s="27">
        <v>110</v>
      </c>
      <c r="Z28" s="27">
        <v>3</v>
      </c>
      <c r="AA28" s="27">
        <v>0.61</v>
      </c>
      <c r="AB28" s="27" t="s">
        <v>414</v>
      </c>
      <c r="AC28" s="27">
        <v>4.3</v>
      </c>
      <c r="AD28" s="27">
        <v>31</v>
      </c>
      <c r="AE28" s="27" t="s">
        <v>464</v>
      </c>
      <c r="AF28" s="27" t="s">
        <v>470</v>
      </c>
      <c r="AG28" s="27" t="s">
        <v>475</v>
      </c>
      <c r="AH28" s="27" t="s">
        <v>478</v>
      </c>
      <c r="AI28" s="27" t="s">
        <v>461</v>
      </c>
      <c r="AJ28" s="27">
        <v>110</v>
      </c>
      <c r="AK28" s="31">
        <v>47.645000000000003</v>
      </c>
      <c r="AL28" s="27">
        <v>6046</v>
      </c>
      <c r="AM28" s="32">
        <f>((AL28/24)/7)</f>
        <v>35.988095238095234</v>
      </c>
      <c r="AN28" s="35">
        <f>IF(AM28&gt;52, 52,AM28)</f>
        <v>35.988095238095234</v>
      </c>
      <c r="AO28" s="83">
        <f>AK28/AN28</f>
        <v>1.3239100231558056</v>
      </c>
      <c r="AP28" s="94">
        <f>AO28*2</f>
        <v>2.6478200463116113</v>
      </c>
      <c r="AQ28" s="33">
        <f>AO28*4</f>
        <v>5.2956400926232226</v>
      </c>
      <c r="AR28" s="27">
        <v>75</v>
      </c>
      <c r="AS28" s="27">
        <v>130</v>
      </c>
      <c r="AT28" s="27">
        <f t="shared" si="12"/>
        <v>102.5</v>
      </c>
      <c r="AU28" s="27">
        <v>480</v>
      </c>
      <c r="AV28" s="27">
        <v>90</v>
      </c>
      <c r="AW28" s="27">
        <f t="shared" si="13"/>
        <v>5.333333333333333</v>
      </c>
      <c r="AX28" s="27" t="str">
        <f t="shared" si="14"/>
        <v>Inadecuada</v>
      </c>
      <c r="AY28" s="27">
        <f>IF(AND(1&lt;=AW28,AW28&lt;=4),O28,AV28)</f>
        <v>90</v>
      </c>
      <c r="AZ28" s="27">
        <f>IF(AND(1&lt;=AW28,AW28&lt;=4),O28,4*AV28)</f>
        <v>360</v>
      </c>
      <c r="BA28" s="27">
        <v>46</v>
      </c>
      <c r="BB28" s="27">
        <v>150</v>
      </c>
      <c r="BC28" s="27">
        <v>100</v>
      </c>
      <c r="BD28" s="36">
        <v>100</v>
      </c>
      <c r="BE28" s="11"/>
      <c r="BF28" s="11"/>
      <c r="BG28" s="11"/>
      <c r="BH28" s="18"/>
      <c r="BI28" s="11"/>
      <c r="BJ28" s="11"/>
      <c r="BK28" s="11"/>
      <c r="BL28" s="11"/>
    </row>
    <row r="29" spans="1:64" s="3" customFormat="1" hidden="1" x14ac:dyDescent="0.25">
      <c r="A29" s="15" t="s">
        <v>393</v>
      </c>
      <c r="B29" s="28">
        <v>20</v>
      </c>
      <c r="C29" s="27"/>
      <c r="D29" s="27" t="s">
        <v>66</v>
      </c>
      <c r="E29" s="28" t="s">
        <v>29</v>
      </c>
      <c r="F29" s="28" t="s">
        <v>70</v>
      </c>
      <c r="G29" s="28">
        <v>3.08</v>
      </c>
      <c r="H29" s="28"/>
      <c r="I29" s="28"/>
      <c r="J29" s="28">
        <v>2</v>
      </c>
      <c r="K29" s="28" t="s">
        <v>48</v>
      </c>
      <c r="L29" s="28" t="s">
        <v>49</v>
      </c>
      <c r="M29" s="28" t="s">
        <v>50</v>
      </c>
      <c r="N29" s="28" t="s">
        <v>51</v>
      </c>
      <c r="O29" s="28">
        <v>320</v>
      </c>
      <c r="P29" s="28">
        <v>1</v>
      </c>
      <c r="Q29" s="29">
        <v>2</v>
      </c>
      <c r="R29" s="28" t="s">
        <v>52</v>
      </c>
      <c r="S29" s="28" t="s">
        <v>311</v>
      </c>
      <c r="T29" s="28" t="s">
        <v>337</v>
      </c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40"/>
      <c r="AL29" s="28"/>
      <c r="AM29" s="28"/>
      <c r="AN29" s="29"/>
      <c r="AO29" s="82"/>
      <c r="AP29" s="93"/>
      <c r="AQ29" s="90"/>
      <c r="AR29" s="28" t="s">
        <v>288</v>
      </c>
      <c r="AS29" s="28"/>
      <c r="AT29" s="28"/>
      <c r="AU29" s="28"/>
      <c r="AV29" s="28">
        <v>90</v>
      </c>
      <c r="AW29" s="28"/>
      <c r="AX29" s="28"/>
      <c r="AY29" s="28"/>
      <c r="AZ29" s="28"/>
      <c r="BA29" s="28"/>
      <c r="BB29" s="28"/>
      <c r="BC29" s="28"/>
      <c r="BD29" s="28"/>
      <c r="BE29" s="15"/>
      <c r="BF29" s="15"/>
      <c r="BG29" s="15"/>
      <c r="BH29" s="15"/>
      <c r="BI29" s="15"/>
      <c r="BJ29" s="15"/>
      <c r="BK29" s="15"/>
      <c r="BL29" s="15"/>
    </row>
    <row r="30" spans="1:64" s="3" customFormat="1" hidden="1" x14ac:dyDescent="0.25">
      <c r="A30" s="15" t="s">
        <v>393</v>
      </c>
      <c r="B30" s="28">
        <v>20</v>
      </c>
      <c r="C30" s="27"/>
      <c r="D30" s="27" t="s">
        <v>66</v>
      </c>
      <c r="E30" s="28" t="s">
        <v>29</v>
      </c>
      <c r="F30" s="28" t="s">
        <v>70</v>
      </c>
      <c r="G30" s="28">
        <v>3.08</v>
      </c>
      <c r="H30" s="28"/>
      <c r="I30" s="28"/>
      <c r="J30" s="28">
        <v>2</v>
      </c>
      <c r="K30" s="28" t="s">
        <v>48</v>
      </c>
      <c r="L30" s="28" t="s">
        <v>49</v>
      </c>
      <c r="M30" s="28" t="s">
        <v>50</v>
      </c>
      <c r="N30" s="28" t="s">
        <v>51</v>
      </c>
      <c r="O30" s="28">
        <v>320</v>
      </c>
      <c r="P30" s="28">
        <v>1</v>
      </c>
      <c r="Q30" s="29">
        <v>12</v>
      </c>
      <c r="R30" s="28">
        <v>2</v>
      </c>
      <c r="S30" s="28" t="s">
        <v>311</v>
      </c>
      <c r="T30" s="28" t="s">
        <v>53</v>
      </c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40"/>
      <c r="AL30" s="28"/>
      <c r="AM30" s="28"/>
      <c r="AN30" s="29"/>
      <c r="AO30" s="82"/>
      <c r="AP30" s="93"/>
      <c r="AQ30" s="90"/>
      <c r="AR30" s="28" t="s">
        <v>75</v>
      </c>
      <c r="AS30" s="28"/>
      <c r="AT30" s="28"/>
      <c r="AU30" s="28">
        <v>50</v>
      </c>
      <c r="AV30" s="28">
        <v>90</v>
      </c>
      <c r="AW30" s="28"/>
      <c r="AX30" s="28"/>
      <c r="AY30" s="28"/>
      <c r="AZ30" s="28"/>
      <c r="BA30" s="28"/>
      <c r="BB30" s="28"/>
      <c r="BC30" s="28"/>
      <c r="BD30" s="28"/>
      <c r="BE30" s="15"/>
      <c r="BF30" s="15"/>
      <c r="BG30" s="15"/>
      <c r="BH30" s="15"/>
      <c r="BI30" s="15"/>
      <c r="BJ30" s="15"/>
      <c r="BK30" s="15"/>
      <c r="BL30" s="15"/>
    </row>
    <row r="31" spans="1:64" s="3" customFormat="1" ht="67.5" x14ac:dyDescent="0.25">
      <c r="A31" s="15" t="s">
        <v>393</v>
      </c>
      <c r="B31" s="28">
        <v>20</v>
      </c>
      <c r="C31" s="27"/>
      <c r="D31" s="27" t="s">
        <v>66</v>
      </c>
      <c r="E31" s="27" t="s">
        <v>307</v>
      </c>
      <c r="F31" s="28" t="s">
        <v>71</v>
      </c>
      <c r="G31" s="28"/>
      <c r="H31" s="28" t="s">
        <v>344</v>
      </c>
      <c r="I31" s="28" t="s">
        <v>343</v>
      </c>
      <c r="J31" s="28">
        <v>2</v>
      </c>
      <c r="K31" s="28" t="s">
        <v>56</v>
      </c>
      <c r="L31" s="28" t="s">
        <v>49</v>
      </c>
      <c r="M31" s="28" t="s">
        <v>57</v>
      </c>
      <c r="N31" s="28" t="s">
        <v>51</v>
      </c>
      <c r="O31" s="28">
        <v>220</v>
      </c>
      <c r="P31" s="28">
        <v>1</v>
      </c>
      <c r="Q31" s="30">
        <v>2</v>
      </c>
      <c r="R31" s="37" t="s">
        <v>452</v>
      </c>
      <c r="S31" s="27" t="s">
        <v>451</v>
      </c>
      <c r="T31" s="27" t="s">
        <v>338</v>
      </c>
      <c r="U31" s="27" t="s">
        <v>285</v>
      </c>
      <c r="V31" s="27">
        <v>6</v>
      </c>
      <c r="W31" s="27">
        <v>0.3</v>
      </c>
      <c r="X31" s="27" t="s">
        <v>408</v>
      </c>
      <c r="Y31" s="27">
        <v>110</v>
      </c>
      <c r="Z31" s="27">
        <v>3</v>
      </c>
      <c r="AA31" s="27">
        <v>0.61</v>
      </c>
      <c r="AB31" s="27" t="s">
        <v>414</v>
      </c>
      <c r="AC31" s="27">
        <v>4.3</v>
      </c>
      <c r="AD31" s="27">
        <v>31</v>
      </c>
      <c r="AE31" s="27" t="s">
        <v>464</v>
      </c>
      <c r="AF31" s="27" t="s">
        <v>470</v>
      </c>
      <c r="AG31" s="27" t="s">
        <v>475</v>
      </c>
      <c r="AH31" s="27" t="s">
        <v>478</v>
      </c>
      <c r="AI31" s="27" t="s">
        <v>461</v>
      </c>
      <c r="AJ31" s="27">
        <v>110</v>
      </c>
      <c r="AK31" s="31">
        <v>47.645000000000003</v>
      </c>
      <c r="AL31" s="27">
        <v>6046</v>
      </c>
      <c r="AM31" s="32">
        <f>((AL31/24)/7)</f>
        <v>35.988095238095234</v>
      </c>
      <c r="AN31" s="35">
        <f>IF(AM31&gt;52, 52,AM31)</f>
        <v>35.988095238095234</v>
      </c>
      <c r="AO31" s="83">
        <f>AK31/AN31</f>
        <v>1.3239100231558056</v>
      </c>
      <c r="AP31" s="94">
        <f>AO31*2</f>
        <v>2.6478200463116113</v>
      </c>
      <c r="AQ31" s="33">
        <f>AO31*4</f>
        <v>5.2956400926232226</v>
      </c>
      <c r="AR31" s="27">
        <v>75</v>
      </c>
      <c r="AS31" s="27">
        <v>130</v>
      </c>
      <c r="AT31" s="27">
        <f t="shared" ref="AT31:AT32" si="15">0.5*(AR31+AS31)</f>
        <v>102.5</v>
      </c>
      <c r="AU31" s="27">
        <v>480</v>
      </c>
      <c r="AV31" s="27">
        <v>90</v>
      </c>
      <c r="AW31" s="27">
        <f t="shared" ref="AW31:AW32" si="16">AU31/AV31</f>
        <v>5.333333333333333</v>
      </c>
      <c r="AX31" s="27" t="str">
        <f t="shared" ref="AX31:AX32" si="17">IF(AND(1&lt;=AW31,AW31&lt;=4),"Adecuada","Inadecuada")</f>
        <v>Inadecuada</v>
      </c>
      <c r="AY31" s="27">
        <f>IF(AND(1&lt;=AW31,AW31&lt;=4),O31,AV31)</f>
        <v>90</v>
      </c>
      <c r="AZ31" s="27">
        <f>IF(AND(1&lt;=AW31,AW31&lt;=4),O31,4*AV31)</f>
        <v>360</v>
      </c>
      <c r="BA31" s="27">
        <v>46</v>
      </c>
      <c r="BB31" s="27">
        <v>150</v>
      </c>
      <c r="BC31" s="27">
        <v>100</v>
      </c>
      <c r="BD31" s="36">
        <v>100</v>
      </c>
      <c r="BE31" s="11"/>
      <c r="BF31" s="11"/>
      <c r="BG31" s="11"/>
      <c r="BH31" s="18"/>
      <c r="BI31" s="11"/>
      <c r="BJ31" s="11"/>
      <c r="BK31" s="11"/>
      <c r="BL31" s="11"/>
    </row>
    <row r="32" spans="1:64" s="3" customFormat="1" ht="67.5" x14ac:dyDescent="0.25">
      <c r="A32" s="15" t="s">
        <v>393</v>
      </c>
      <c r="B32" s="28">
        <v>20</v>
      </c>
      <c r="C32" s="27"/>
      <c r="D32" s="27" t="s">
        <v>66</v>
      </c>
      <c r="E32" s="27" t="s">
        <v>308</v>
      </c>
      <c r="F32" s="28" t="s">
        <v>71</v>
      </c>
      <c r="G32" s="28"/>
      <c r="H32" s="28" t="s">
        <v>344</v>
      </c>
      <c r="I32" s="28" t="s">
        <v>343</v>
      </c>
      <c r="J32" s="28">
        <v>2</v>
      </c>
      <c r="K32" s="28" t="s">
        <v>56</v>
      </c>
      <c r="L32" s="28" t="s">
        <v>49</v>
      </c>
      <c r="M32" s="28" t="s">
        <v>57</v>
      </c>
      <c r="N32" s="28" t="s">
        <v>51</v>
      </c>
      <c r="O32" s="28">
        <v>220</v>
      </c>
      <c r="P32" s="28">
        <v>1</v>
      </c>
      <c r="Q32" s="30">
        <v>2</v>
      </c>
      <c r="R32" s="37" t="s">
        <v>452</v>
      </c>
      <c r="S32" s="27" t="s">
        <v>451</v>
      </c>
      <c r="T32" s="27" t="s">
        <v>338</v>
      </c>
      <c r="U32" s="27" t="s">
        <v>285</v>
      </c>
      <c r="V32" s="27">
        <v>6</v>
      </c>
      <c r="W32" s="27">
        <v>0.3</v>
      </c>
      <c r="X32" s="27" t="s">
        <v>408</v>
      </c>
      <c r="Y32" s="27">
        <v>110</v>
      </c>
      <c r="Z32" s="27">
        <v>3</v>
      </c>
      <c r="AA32" s="27">
        <v>0.61</v>
      </c>
      <c r="AB32" s="27" t="s">
        <v>414</v>
      </c>
      <c r="AC32" s="27">
        <v>4.3</v>
      </c>
      <c r="AD32" s="27">
        <v>31</v>
      </c>
      <c r="AE32" s="27" t="s">
        <v>464</v>
      </c>
      <c r="AF32" s="27" t="s">
        <v>470</v>
      </c>
      <c r="AG32" s="27" t="s">
        <v>475</v>
      </c>
      <c r="AH32" s="27" t="s">
        <v>478</v>
      </c>
      <c r="AI32" s="27" t="s">
        <v>461</v>
      </c>
      <c r="AJ32" s="27">
        <v>110</v>
      </c>
      <c r="AK32" s="31">
        <v>47.645000000000003</v>
      </c>
      <c r="AL32" s="27">
        <v>6046</v>
      </c>
      <c r="AM32" s="32">
        <f>((AL32/24)/7)</f>
        <v>35.988095238095234</v>
      </c>
      <c r="AN32" s="35">
        <f>IF(AM32&gt;52, 52,AM32)</f>
        <v>35.988095238095234</v>
      </c>
      <c r="AO32" s="83">
        <f>AK32/AN32</f>
        <v>1.3239100231558056</v>
      </c>
      <c r="AP32" s="94">
        <f>AO32*2</f>
        <v>2.6478200463116113</v>
      </c>
      <c r="AQ32" s="33">
        <f>AO32*4</f>
        <v>5.2956400926232226</v>
      </c>
      <c r="AR32" s="27">
        <v>75</v>
      </c>
      <c r="AS32" s="27">
        <v>130</v>
      </c>
      <c r="AT32" s="27">
        <f t="shared" si="15"/>
        <v>102.5</v>
      </c>
      <c r="AU32" s="27">
        <v>480</v>
      </c>
      <c r="AV32" s="27">
        <v>90</v>
      </c>
      <c r="AW32" s="27">
        <f t="shared" si="16"/>
        <v>5.333333333333333</v>
      </c>
      <c r="AX32" s="27" t="str">
        <f t="shared" si="17"/>
        <v>Inadecuada</v>
      </c>
      <c r="AY32" s="27">
        <f>IF(AND(1&lt;=AW32,AW32&lt;=4),O32,AV32)</f>
        <v>90</v>
      </c>
      <c r="AZ32" s="27">
        <f>IF(AND(1&lt;=AW32,AW32&lt;=4),O32,4*AV32)</f>
        <v>360</v>
      </c>
      <c r="BA32" s="27">
        <v>46</v>
      </c>
      <c r="BB32" s="27">
        <v>150</v>
      </c>
      <c r="BC32" s="27">
        <v>100</v>
      </c>
      <c r="BD32" s="36">
        <v>100</v>
      </c>
      <c r="BE32" s="11"/>
      <c r="BF32" s="11"/>
      <c r="BG32" s="11"/>
      <c r="BH32" s="18"/>
      <c r="BI32" s="11"/>
      <c r="BJ32" s="11"/>
      <c r="BK32" s="11"/>
      <c r="BL32" s="11"/>
    </row>
    <row r="33" spans="1:64" s="3" customFormat="1" hidden="1" x14ac:dyDescent="0.25">
      <c r="A33" s="15" t="s">
        <v>393</v>
      </c>
      <c r="B33" s="28">
        <v>20</v>
      </c>
      <c r="C33" s="27"/>
      <c r="D33" s="27" t="s">
        <v>67</v>
      </c>
      <c r="E33" s="28" t="s">
        <v>29</v>
      </c>
      <c r="F33" s="28" t="s">
        <v>70</v>
      </c>
      <c r="G33" s="28">
        <v>3.08</v>
      </c>
      <c r="H33" s="28"/>
      <c r="I33" s="28"/>
      <c r="J33" s="28">
        <v>2</v>
      </c>
      <c r="K33" s="28" t="s">
        <v>48</v>
      </c>
      <c r="L33" s="28" t="s">
        <v>49</v>
      </c>
      <c r="M33" s="28" t="s">
        <v>50</v>
      </c>
      <c r="N33" s="28" t="s">
        <v>51</v>
      </c>
      <c r="O33" s="28">
        <v>320</v>
      </c>
      <c r="P33" s="28">
        <v>1</v>
      </c>
      <c r="Q33" s="29">
        <v>2</v>
      </c>
      <c r="R33" s="28" t="s">
        <v>52</v>
      </c>
      <c r="S33" s="28" t="s">
        <v>311</v>
      </c>
      <c r="T33" s="28" t="s">
        <v>337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40"/>
      <c r="AL33" s="28"/>
      <c r="AM33" s="28"/>
      <c r="AN33" s="29"/>
      <c r="AO33" s="82"/>
      <c r="AP33" s="93"/>
      <c r="AQ33" s="90"/>
      <c r="AR33" s="28" t="s">
        <v>92</v>
      </c>
      <c r="AS33" s="28"/>
      <c r="AT33" s="28"/>
      <c r="AU33" s="28"/>
      <c r="AV33" s="28">
        <v>90</v>
      </c>
      <c r="AW33" s="28"/>
      <c r="AX33" s="28"/>
      <c r="AY33" s="28"/>
      <c r="AZ33" s="28"/>
      <c r="BA33" s="28"/>
      <c r="BB33" s="28"/>
      <c r="BC33" s="28"/>
      <c r="BD33" s="28"/>
      <c r="BE33" s="15"/>
      <c r="BF33" s="15"/>
      <c r="BG33" s="15"/>
      <c r="BH33" s="15"/>
      <c r="BI33" s="15"/>
      <c r="BJ33" s="15"/>
      <c r="BK33" s="15"/>
      <c r="BL33" s="15"/>
    </row>
    <row r="34" spans="1:64" s="3" customFormat="1" hidden="1" x14ac:dyDescent="0.25">
      <c r="A34" s="15" t="s">
        <v>393</v>
      </c>
      <c r="B34" s="28">
        <v>20</v>
      </c>
      <c r="C34" s="27"/>
      <c r="D34" s="27" t="s">
        <v>67</v>
      </c>
      <c r="E34" s="28" t="s">
        <v>29</v>
      </c>
      <c r="F34" s="28" t="s">
        <v>70</v>
      </c>
      <c r="G34" s="28">
        <v>3.08</v>
      </c>
      <c r="H34" s="28"/>
      <c r="I34" s="28"/>
      <c r="J34" s="28">
        <v>2</v>
      </c>
      <c r="K34" s="28" t="s">
        <v>48</v>
      </c>
      <c r="L34" s="28" t="s">
        <v>49</v>
      </c>
      <c r="M34" s="28" t="s">
        <v>50</v>
      </c>
      <c r="N34" s="28" t="s">
        <v>51</v>
      </c>
      <c r="O34" s="28">
        <v>320</v>
      </c>
      <c r="P34" s="28">
        <v>1</v>
      </c>
      <c r="Q34" s="29">
        <v>12</v>
      </c>
      <c r="R34" s="28">
        <v>2</v>
      </c>
      <c r="S34" s="28" t="s">
        <v>311</v>
      </c>
      <c r="T34" s="28" t="s">
        <v>53</v>
      </c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40"/>
      <c r="AL34" s="28"/>
      <c r="AM34" s="28"/>
      <c r="AN34" s="29"/>
      <c r="AO34" s="82"/>
      <c r="AP34" s="93"/>
      <c r="AQ34" s="90"/>
      <c r="AR34" s="28" t="s">
        <v>410</v>
      </c>
      <c r="AS34" s="28"/>
      <c r="AT34" s="28"/>
      <c r="AU34" s="28"/>
      <c r="AV34" s="28">
        <v>90</v>
      </c>
      <c r="AW34" s="28"/>
      <c r="AX34" s="28"/>
      <c r="AY34" s="28"/>
      <c r="AZ34" s="28"/>
      <c r="BA34" s="28"/>
      <c r="BB34" s="28"/>
      <c r="BC34" s="28"/>
      <c r="BD34" s="28"/>
      <c r="BE34" s="15"/>
      <c r="BF34" s="15"/>
      <c r="BG34" s="15"/>
      <c r="BH34" s="15"/>
      <c r="BI34" s="15"/>
      <c r="BJ34" s="15"/>
      <c r="BK34" s="15"/>
      <c r="BL34" s="15"/>
    </row>
    <row r="35" spans="1:64" s="3" customFormat="1" ht="67.5" x14ac:dyDescent="0.25">
      <c r="A35" s="15" t="s">
        <v>393</v>
      </c>
      <c r="B35" s="28">
        <v>20</v>
      </c>
      <c r="C35" s="27"/>
      <c r="D35" s="27" t="s">
        <v>67</v>
      </c>
      <c r="E35" s="27" t="s">
        <v>307</v>
      </c>
      <c r="F35" s="28" t="s">
        <v>71</v>
      </c>
      <c r="G35" s="28"/>
      <c r="H35" s="28" t="s">
        <v>344</v>
      </c>
      <c r="I35" s="28" t="s">
        <v>343</v>
      </c>
      <c r="J35" s="28">
        <v>2</v>
      </c>
      <c r="K35" s="28" t="s">
        <v>56</v>
      </c>
      <c r="L35" s="28" t="s">
        <v>49</v>
      </c>
      <c r="M35" s="28" t="s">
        <v>57</v>
      </c>
      <c r="N35" s="28" t="s">
        <v>51</v>
      </c>
      <c r="O35" s="28">
        <v>220</v>
      </c>
      <c r="P35" s="28">
        <v>1</v>
      </c>
      <c r="Q35" s="30">
        <v>2</v>
      </c>
      <c r="R35" s="37" t="s">
        <v>452</v>
      </c>
      <c r="S35" s="27" t="s">
        <v>451</v>
      </c>
      <c r="T35" s="27" t="s">
        <v>338</v>
      </c>
      <c r="U35" s="27" t="s">
        <v>285</v>
      </c>
      <c r="V35" s="27">
        <v>6</v>
      </c>
      <c r="W35" s="27">
        <v>0.3</v>
      </c>
      <c r="X35" s="27" t="s">
        <v>408</v>
      </c>
      <c r="Y35" s="27">
        <v>110</v>
      </c>
      <c r="Z35" s="27">
        <v>3</v>
      </c>
      <c r="AA35" s="27">
        <v>0.61</v>
      </c>
      <c r="AB35" s="27" t="s">
        <v>414</v>
      </c>
      <c r="AC35" s="27">
        <v>4.3</v>
      </c>
      <c r="AD35" s="27">
        <v>31</v>
      </c>
      <c r="AE35" s="27" t="s">
        <v>464</v>
      </c>
      <c r="AF35" s="27" t="s">
        <v>470</v>
      </c>
      <c r="AG35" s="27" t="s">
        <v>475</v>
      </c>
      <c r="AH35" s="27" t="s">
        <v>478</v>
      </c>
      <c r="AI35" s="27" t="s">
        <v>461</v>
      </c>
      <c r="AJ35" s="27">
        <v>110</v>
      </c>
      <c r="AK35" s="31">
        <v>47.645000000000003</v>
      </c>
      <c r="AL35" s="27">
        <v>6046</v>
      </c>
      <c r="AM35" s="32">
        <f>((AL35/24)/7)</f>
        <v>35.988095238095234</v>
      </c>
      <c r="AN35" s="35">
        <f>IF(AM35&gt;52, 52,AM35)</f>
        <v>35.988095238095234</v>
      </c>
      <c r="AO35" s="83">
        <f>AK35/AN35</f>
        <v>1.3239100231558056</v>
      </c>
      <c r="AP35" s="94">
        <f>AO35*2</f>
        <v>2.6478200463116113</v>
      </c>
      <c r="AQ35" s="33">
        <f>AO35*4</f>
        <v>5.2956400926232226</v>
      </c>
      <c r="AR35" s="27">
        <v>75</v>
      </c>
      <c r="AS35" s="27">
        <v>130</v>
      </c>
      <c r="AT35" s="27">
        <f t="shared" ref="AT35:AT36" si="18">0.5*(AR35+AS35)</f>
        <v>102.5</v>
      </c>
      <c r="AU35" s="27">
        <v>480</v>
      </c>
      <c r="AV35" s="27">
        <v>90</v>
      </c>
      <c r="AW35" s="27">
        <f t="shared" ref="AW35:AW36" si="19">AU35/AV35</f>
        <v>5.333333333333333</v>
      </c>
      <c r="AX35" s="27" t="str">
        <f t="shared" ref="AX35:AX36" si="20">IF(AND(1&lt;=AW35,AW35&lt;=4),"Adecuada","Inadecuada")</f>
        <v>Inadecuada</v>
      </c>
      <c r="AY35" s="27">
        <f>IF(AND(1&lt;=AW35,AW35&lt;=4),O35,AV35)</f>
        <v>90</v>
      </c>
      <c r="AZ35" s="27">
        <f>IF(AND(1&lt;=AW35,AW35&lt;=4),O35,4*AV35)</f>
        <v>360</v>
      </c>
      <c r="BA35" s="27">
        <v>46</v>
      </c>
      <c r="BB35" s="27">
        <v>150</v>
      </c>
      <c r="BC35" s="27">
        <v>100</v>
      </c>
      <c r="BD35" s="36">
        <v>100</v>
      </c>
      <c r="BE35" s="11"/>
      <c r="BF35" s="11"/>
      <c r="BG35" s="11"/>
      <c r="BH35" s="18"/>
      <c r="BI35" s="11"/>
      <c r="BJ35" s="11"/>
      <c r="BK35" s="11"/>
      <c r="BL35" s="11"/>
    </row>
    <row r="36" spans="1:64" s="3" customFormat="1" ht="67.5" x14ac:dyDescent="0.25">
      <c r="A36" s="15" t="s">
        <v>393</v>
      </c>
      <c r="B36" s="28">
        <v>20</v>
      </c>
      <c r="C36" s="27"/>
      <c r="D36" s="27" t="s">
        <v>67</v>
      </c>
      <c r="E36" s="27" t="s">
        <v>308</v>
      </c>
      <c r="F36" s="28" t="s">
        <v>71</v>
      </c>
      <c r="G36" s="28"/>
      <c r="H36" s="28" t="s">
        <v>344</v>
      </c>
      <c r="I36" s="28" t="s">
        <v>343</v>
      </c>
      <c r="J36" s="28">
        <v>2</v>
      </c>
      <c r="K36" s="28" t="s">
        <v>56</v>
      </c>
      <c r="L36" s="28" t="s">
        <v>49</v>
      </c>
      <c r="M36" s="28" t="s">
        <v>57</v>
      </c>
      <c r="N36" s="28" t="s">
        <v>51</v>
      </c>
      <c r="O36" s="28">
        <v>220</v>
      </c>
      <c r="P36" s="28">
        <v>1</v>
      </c>
      <c r="Q36" s="30">
        <v>2</v>
      </c>
      <c r="R36" s="37" t="s">
        <v>452</v>
      </c>
      <c r="S36" s="27" t="s">
        <v>451</v>
      </c>
      <c r="T36" s="27" t="s">
        <v>338</v>
      </c>
      <c r="U36" s="27" t="s">
        <v>285</v>
      </c>
      <c r="V36" s="27">
        <v>6</v>
      </c>
      <c r="W36" s="27">
        <v>0.3</v>
      </c>
      <c r="X36" s="27" t="s">
        <v>408</v>
      </c>
      <c r="Y36" s="27">
        <v>110</v>
      </c>
      <c r="Z36" s="27">
        <v>3</v>
      </c>
      <c r="AA36" s="27">
        <v>0.61</v>
      </c>
      <c r="AB36" s="27" t="s">
        <v>414</v>
      </c>
      <c r="AC36" s="27">
        <v>4.3</v>
      </c>
      <c r="AD36" s="27">
        <v>31</v>
      </c>
      <c r="AE36" s="27" t="s">
        <v>464</v>
      </c>
      <c r="AF36" s="27" t="s">
        <v>470</v>
      </c>
      <c r="AG36" s="27" t="s">
        <v>475</v>
      </c>
      <c r="AH36" s="27" t="s">
        <v>478</v>
      </c>
      <c r="AI36" s="27" t="s">
        <v>461</v>
      </c>
      <c r="AJ36" s="27">
        <v>110</v>
      </c>
      <c r="AK36" s="31">
        <v>47.645000000000003</v>
      </c>
      <c r="AL36" s="27">
        <v>6046</v>
      </c>
      <c r="AM36" s="32">
        <f>((AL36/24)/7)</f>
        <v>35.988095238095234</v>
      </c>
      <c r="AN36" s="35">
        <f>IF(AM36&gt;52, 52,AM36)</f>
        <v>35.988095238095234</v>
      </c>
      <c r="AO36" s="83">
        <f>AK36/AN36</f>
        <v>1.3239100231558056</v>
      </c>
      <c r="AP36" s="94">
        <f>AO36*2</f>
        <v>2.6478200463116113</v>
      </c>
      <c r="AQ36" s="33">
        <f>AO36*4</f>
        <v>5.2956400926232226</v>
      </c>
      <c r="AR36" s="27">
        <v>75</v>
      </c>
      <c r="AS36" s="27">
        <v>130</v>
      </c>
      <c r="AT36" s="27">
        <f t="shared" si="18"/>
        <v>102.5</v>
      </c>
      <c r="AU36" s="27">
        <v>480</v>
      </c>
      <c r="AV36" s="27">
        <v>90</v>
      </c>
      <c r="AW36" s="27">
        <f t="shared" si="19"/>
        <v>5.333333333333333</v>
      </c>
      <c r="AX36" s="27" t="str">
        <f t="shared" si="20"/>
        <v>Inadecuada</v>
      </c>
      <c r="AY36" s="27">
        <f>IF(AND(1&lt;=AW36,AW36&lt;=4),O36,AV36)</f>
        <v>90</v>
      </c>
      <c r="AZ36" s="27">
        <f>IF(AND(1&lt;=AW36,AW36&lt;=4),O36,4*AV36)</f>
        <v>360</v>
      </c>
      <c r="BA36" s="27">
        <v>46</v>
      </c>
      <c r="BB36" s="27">
        <v>150</v>
      </c>
      <c r="BC36" s="27">
        <v>100</v>
      </c>
      <c r="BD36" s="36">
        <v>100</v>
      </c>
      <c r="BE36" s="11"/>
      <c r="BF36" s="11"/>
      <c r="BG36" s="11"/>
      <c r="BH36" s="18"/>
      <c r="BI36" s="11"/>
      <c r="BJ36" s="11"/>
      <c r="BK36" s="11"/>
      <c r="BL36" s="11"/>
    </row>
    <row r="37" spans="1:64" s="3" customFormat="1" hidden="1" x14ac:dyDescent="0.25">
      <c r="A37" s="15" t="s">
        <v>393</v>
      </c>
      <c r="B37" s="28">
        <v>20</v>
      </c>
      <c r="C37" s="27"/>
      <c r="D37" s="27" t="s">
        <v>68</v>
      </c>
      <c r="E37" s="28" t="s">
        <v>29</v>
      </c>
      <c r="F37" s="28" t="s">
        <v>70</v>
      </c>
      <c r="G37" s="28">
        <v>3.08</v>
      </c>
      <c r="H37" s="28"/>
      <c r="I37" s="28"/>
      <c r="J37" s="28">
        <v>2</v>
      </c>
      <c r="K37" s="28" t="s">
        <v>48</v>
      </c>
      <c r="L37" s="28" t="s">
        <v>49</v>
      </c>
      <c r="M37" s="28" t="s">
        <v>50</v>
      </c>
      <c r="N37" s="28" t="s">
        <v>51</v>
      </c>
      <c r="O37" s="28">
        <v>320</v>
      </c>
      <c r="P37" s="28">
        <v>1</v>
      </c>
      <c r="Q37" s="29">
        <v>2</v>
      </c>
      <c r="R37" s="28" t="s">
        <v>52</v>
      </c>
      <c r="S37" s="28" t="s">
        <v>311</v>
      </c>
      <c r="T37" s="28" t="s">
        <v>337</v>
      </c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40"/>
      <c r="AL37" s="28"/>
      <c r="AM37" s="28"/>
      <c r="AN37" s="29"/>
      <c r="AO37" s="82"/>
      <c r="AP37" s="93"/>
      <c r="AQ37" s="90"/>
      <c r="AR37" s="28" t="s">
        <v>410</v>
      </c>
      <c r="AS37" s="28"/>
      <c r="AT37" s="28"/>
      <c r="AU37" s="28"/>
      <c r="AV37" s="28">
        <v>90</v>
      </c>
      <c r="AW37" s="28"/>
      <c r="AX37" s="28"/>
      <c r="AY37" s="28"/>
      <c r="AZ37" s="28"/>
      <c r="BA37" s="28"/>
      <c r="BB37" s="28"/>
      <c r="BC37" s="28"/>
      <c r="BD37" s="28"/>
      <c r="BE37" s="15"/>
      <c r="BF37" s="15"/>
      <c r="BG37" s="15"/>
      <c r="BH37" s="15"/>
      <c r="BI37" s="15"/>
      <c r="BJ37" s="15"/>
      <c r="BK37" s="15"/>
      <c r="BL37" s="15"/>
    </row>
    <row r="38" spans="1:64" s="3" customFormat="1" hidden="1" x14ac:dyDescent="0.25">
      <c r="A38" s="15" t="s">
        <v>393</v>
      </c>
      <c r="B38" s="28">
        <v>20</v>
      </c>
      <c r="C38" s="27"/>
      <c r="D38" s="27" t="s">
        <v>68</v>
      </c>
      <c r="E38" s="28" t="s">
        <v>29</v>
      </c>
      <c r="F38" s="28" t="s">
        <v>70</v>
      </c>
      <c r="G38" s="28">
        <v>3.08</v>
      </c>
      <c r="H38" s="28"/>
      <c r="I38" s="28"/>
      <c r="J38" s="28">
        <v>2</v>
      </c>
      <c r="K38" s="28" t="s">
        <v>48</v>
      </c>
      <c r="L38" s="28" t="s">
        <v>49</v>
      </c>
      <c r="M38" s="28" t="s">
        <v>50</v>
      </c>
      <c r="N38" s="28" t="s">
        <v>51</v>
      </c>
      <c r="O38" s="28">
        <v>320</v>
      </c>
      <c r="P38" s="28">
        <v>1</v>
      </c>
      <c r="Q38" s="29">
        <v>12</v>
      </c>
      <c r="R38" s="28">
        <v>2</v>
      </c>
      <c r="S38" s="28" t="s">
        <v>311</v>
      </c>
      <c r="T38" s="28" t="s">
        <v>53</v>
      </c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40"/>
      <c r="AL38" s="28"/>
      <c r="AM38" s="28"/>
      <c r="AN38" s="29"/>
      <c r="AO38" s="82"/>
      <c r="AP38" s="93"/>
      <c r="AQ38" s="90"/>
      <c r="AR38" s="28" t="s">
        <v>410</v>
      </c>
      <c r="AS38" s="28"/>
      <c r="AT38" s="28"/>
      <c r="AU38" s="28"/>
      <c r="AV38" s="28">
        <v>90</v>
      </c>
      <c r="AW38" s="28"/>
      <c r="AX38" s="28"/>
      <c r="AY38" s="28"/>
      <c r="AZ38" s="28"/>
      <c r="BA38" s="28"/>
      <c r="BB38" s="28"/>
      <c r="BC38" s="28"/>
      <c r="BD38" s="28"/>
      <c r="BE38" s="15"/>
      <c r="BF38" s="15"/>
      <c r="BG38" s="15"/>
      <c r="BH38" s="15"/>
      <c r="BI38" s="15"/>
      <c r="BJ38" s="15"/>
      <c r="BK38" s="15"/>
      <c r="BL38" s="15"/>
    </row>
    <row r="39" spans="1:64" s="3" customFormat="1" ht="67.5" x14ac:dyDescent="0.25">
      <c r="A39" s="15" t="s">
        <v>393</v>
      </c>
      <c r="B39" s="28">
        <v>20</v>
      </c>
      <c r="C39" s="27"/>
      <c r="D39" s="27" t="s">
        <v>68</v>
      </c>
      <c r="E39" s="27" t="s">
        <v>307</v>
      </c>
      <c r="F39" s="28" t="s">
        <v>71</v>
      </c>
      <c r="G39" s="28"/>
      <c r="H39" s="28" t="s">
        <v>344</v>
      </c>
      <c r="I39" s="28" t="s">
        <v>343</v>
      </c>
      <c r="J39" s="28">
        <v>2</v>
      </c>
      <c r="K39" s="28" t="s">
        <v>56</v>
      </c>
      <c r="L39" s="28" t="s">
        <v>49</v>
      </c>
      <c r="M39" s="28" t="s">
        <v>57</v>
      </c>
      <c r="N39" s="28" t="s">
        <v>51</v>
      </c>
      <c r="O39" s="28">
        <v>220</v>
      </c>
      <c r="P39" s="28">
        <v>1</v>
      </c>
      <c r="Q39" s="30">
        <v>2</v>
      </c>
      <c r="R39" s="37" t="s">
        <v>452</v>
      </c>
      <c r="S39" s="27" t="s">
        <v>451</v>
      </c>
      <c r="T39" s="27" t="s">
        <v>338</v>
      </c>
      <c r="U39" s="27" t="s">
        <v>285</v>
      </c>
      <c r="V39" s="27">
        <v>6</v>
      </c>
      <c r="W39" s="27">
        <v>0.3</v>
      </c>
      <c r="X39" s="27" t="s">
        <v>408</v>
      </c>
      <c r="Y39" s="27">
        <v>110</v>
      </c>
      <c r="Z39" s="27">
        <v>3</v>
      </c>
      <c r="AA39" s="27">
        <v>0.61</v>
      </c>
      <c r="AB39" s="27" t="s">
        <v>414</v>
      </c>
      <c r="AC39" s="27">
        <v>4.3</v>
      </c>
      <c r="AD39" s="27">
        <v>31</v>
      </c>
      <c r="AE39" s="27" t="s">
        <v>464</v>
      </c>
      <c r="AF39" s="27" t="s">
        <v>470</v>
      </c>
      <c r="AG39" s="27" t="s">
        <v>475</v>
      </c>
      <c r="AH39" s="27" t="s">
        <v>478</v>
      </c>
      <c r="AI39" s="27" t="s">
        <v>461</v>
      </c>
      <c r="AJ39" s="27">
        <v>110</v>
      </c>
      <c r="AK39" s="37">
        <v>47.645000000000003</v>
      </c>
      <c r="AL39" s="27">
        <v>6046</v>
      </c>
      <c r="AM39" s="32">
        <f>((AL39/24)/7)</f>
        <v>35.988095238095234</v>
      </c>
      <c r="AN39" s="35">
        <f>IF(AM39&gt;52, 52,AM39)</f>
        <v>35.988095238095234</v>
      </c>
      <c r="AO39" s="83">
        <f>AK39/AN39</f>
        <v>1.3239100231558056</v>
      </c>
      <c r="AP39" s="94">
        <f>AO39*2</f>
        <v>2.6478200463116113</v>
      </c>
      <c r="AQ39" s="33">
        <f>AO39*4</f>
        <v>5.2956400926232226</v>
      </c>
      <c r="AR39" s="27">
        <v>75</v>
      </c>
      <c r="AS39" s="27">
        <v>130</v>
      </c>
      <c r="AT39" s="27">
        <f t="shared" ref="AT39:AT40" si="21">0.5*(AR39+AS39)</f>
        <v>102.5</v>
      </c>
      <c r="AU39" s="27">
        <v>480</v>
      </c>
      <c r="AV39" s="27">
        <v>90</v>
      </c>
      <c r="AW39" s="27">
        <f t="shared" ref="AW39:AW40" si="22">AU39/AV39</f>
        <v>5.333333333333333</v>
      </c>
      <c r="AX39" s="27" t="str">
        <f t="shared" ref="AX39:AX40" si="23">IF(AND(1&lt;=AW39,AW39&lt;=4),"Adecuada","Inadecuada")</f>
        <v>Inadecuada</v>
      </c>
      <c r="AY39" s="27">
        <f>IF(AND(1&lt;=AW39,AW39&lt;=4),O39,AV39)</f>
        <v>90</v>
      </c>
      <c r="AZ39" s="27">
        <f>IF(AND(1&lt;=AW39,AW39&lt;=4),O39,4*AV39)</f>
        <v>360</v>
      </c>
      <c r="BA39" s="27">
        <v>46</v>
      </c>
      <c r="BB39" s="27">
        <v>150</v>
      </c>
      <c r="BC39" s="27">
        <v>100</v>
      </c>
      <c r="BD39" s="36">
        <v>100</v>
      </c>
      <c r="BE39" s="11"/>
      <c r="BF39" s="11"/>
      <c r="BG39" s="11"/>
      <c r="BH39" s="18"/>
      <c r="BI39" s="11"/>
      <c r="BJ39" s="11"/>
      <c r="BK39" s="11"/>
      <c r="BL39" s="11"/>
    </row>
    <row r="40" spans="1:64" s="3" customFormat="1" ht="67.5" x14ac:dyDescent="0.25">
      <c r="A40" s="15" t="s">
        <v>393</v>
      </c>
      <c r="B40" s="28">
        <v>20</v>
      </c>
      <c r="C40" s="27"/>
      <c r="D40" s="27" t="s">
        <v>68</v>
      </c>
      <c r="E40" s="27" t="s">
        <v>308</v>
      </c>
      <c r="F40" s="28" t="s">
        <v>71</v>
      </c>
      <c r="G40" s="28"/>
      <c r="H40" s="28" t="s">
        <v>344</v>
      </c>
      <c r="I40" s="28" t="s">
        <v>343</v>
      </c>
      <c r="J40" s="28">
        <v>2</v>
      </c>
      <c r="K40" s="28" t="s">
        <v>56</v>
      </c>
      <c r="L40" s="28" t="s">
        <v>49</v>
      </c>
      <c r="M40" s="28" t="s">
        <v>57</v>
      </c>
      <c r="N40" s="28" t="s">
        <v>51</v>
      </c>
      <c r="O40" s="28">
        <v>220</v>
      </c>
      <c r="P40" s="28">
        <v>1</v>
      </c>
      <c r="Q40" s="30">
        <v>2</v>
      </c>
      <c r="R40" s="37" t="s">
        <v>452</v>
      </c>
      <c r="S40" s="27" t="s">
        <v>451</v>
      </c>
      <c r="T40" s="27" t="s">
        <v>338</v>
      </c>
      <c r="U40" s="27" t="s">
        <v>285</v>
      </c>
      <c r="V40" s="27">
        <v>6</v>
      </c>
      <c r="W40" s="27">
        <v>0.3</v>
      </c>
      <c r="X40" s="27" t="s">
        <v>408</v>
      </c>
      <c r="Y40" s="27">
        <v>110</v>
      </c>
      <c r="Z40" s="27">
        <v>3</v>
      </c>
      <c r="AA40" s="27">
        <v>0.61</v>
      </c>
      <c r="AB40" s="27" t="s">
        <v>414</v>
      </c>
      <c r="AC40" s="27">
        <v>4.3</v>
      </c>
      <c r="AD40" s="27">
        <v>31</v>
      </c>
      <c r="AE40" s="27" t="s">
        <v>464</v>
      </c>
      <c r="AF40" s="27" t="s">
        <v>470</v>
      </c>
      <c r="AG40" s="27" t="s">
        <v>475</v>
      </c>
      <c r="AH40" s="27" t="s">
        <v>478</v>
      </c>
      <c r="AI40" s="27" t="s">
        <v>461</v>
      </c>
      <c r="AJ40" s="27">
        <v>110</v>
      </c>
      <c r="AK40" s="37">
        <v>47.645000000000003</v>
      </c>
      <c r="AL40" s="27">
        <v>6046</v>
      </c>
      <c r="AM40" s="32">
        <f>((AL40/24)/7)</f>
        <v>35.988095238095234</v>
      </c>
      <c r="AN40" s="35">
        <f>IF(AM40&gt;52, 52,AM40)</f>
        <v>35.988095238095234</v>
      </c>
      <c r="AO40" s="83">
        <f>AK40/AN40</f>
        <v>1.3239100231558056</v>
      </c>
      <c r="AP40" s="94">
        <f>AO40*2</f>
        <v>2.6478200463116113</v>
      </c>
      <c r="AQ40" s="33">
        <f>AO40*4</f>
        <v>5.2956400926232226</v>
      </c>
      <c r="AR40" s="27">
        <v>75</v>
      </c>
      <c r="AS40" s="27">
        <v>130</v>
      </c>
      <c r="AT40" s="27">
        <f t="shared" si="21"/>
        <v>102.5</v>
      </c>
      <c r="AU40" s="27">
        <v>480</v>
      </c>
      <c r="AV40" s="27">
        <v>90</v>
      </c>
      <c r="AW40" s="27">
        <f t="shared" si="22"/>
        <v>5.333333333333333</v>
      </c>
      <c r="AX40" s="27" t="str">
        <f t="shared" si="23"/>
        <v>Inadecuada</v>
      </c>
      <c r="AY40" s="27">
        <f>IF(AND(1&lt;=AW40,AW40&lt;=4),O40,AV40)</f>
        <v>90</v>
      </c>
      <c r="AZ40" s="27">
        <f>IF(AND(1&lt;=AW40,AW40&lt;=4),O40,4*AV40)</f>
        <v>360</v>
      </c>
      <c r="BA40" s="27">
        <v>46</v>
      </c>
      <c r="BB40" s="27">
        <v>150</v>
      </c>
      <c r="BC40" s="27">
        <v>100</v>
      </c>
      <c r="BD40" s="36">
        <v>100</v>
      </c>
      <c r="BE40" s="11"/>
      <c r="BF40" s="11"/>
      <c r="BG40" s="11"/>
      <c r="BH40" s="18"/>
      <c r="BI40" s="11"/>
      <c r="BJ40" s="11"/>
      <c r="BK40" s="11"/>
      <c r="BL40" s="11"/>
    </row>
    <row r="41" spans="1:64" s="3" customFormat="1" ht="33.75" hidden="1" x14ac:dyDescent="0.25">
      <c r="A41" s="15" t="s">
        <v>393</v>
      </c>
      <c r="B41" s="28">
        <v>20</v>
      </c>
      <c r="C41" s="27"/>
      <c r="D41" s="27" t="s">
        <v>2</v>
      </c>
      <c r="E41" s="28" t="s">
        <v>69</v>
      </c>
      <c r="F41" s="28"/>
      <c r="G41" s="28"/>
      <c r="H41" s="28"/>
      <c r="I41" s="28"/>
      <c r="J41" s="28">
        <v>2</v>
      </c>
      <c r="K41" s="28" t="s">
        <v>48</v>
      </c>
      <c r="L41" s="28" t="s">
        <v>54</v>
      </c>
      <c r="M41" s="28" t="s">
        <v>55</v>
      </c>
      <c r="N41" s="28" t="s">
        <v>51</v>
      </c>
      <c r="O41" s="28">
        <v>46</v>
      </c>
      <c r="P41" s="28">
        <v>1</v>
      </c>
      <c r="Q41" s="29">
        <v>4</v>
      </c>
      <c r="R41" s="28" t="s">
        <v>52</v>
      </c>
      <c r="S41" s="28" t="s">
        <v>311</v>
      </c>
      <c r="T41" s="28" t="s">
        <v>337</v>
      </c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40"/>
      <c r="AL41" s="28"/>
      <c r="AM41" s="28"/>
      <c r="AN41" s="29"/>
      <c r="AO41" s="82"/>
      <c r="AP41" s="93"/>
      <c r="AQ41" s="90"/>
      <c r="AR41" s="28" t="s">
        <v>410</v>
      </c>
      <c r="AS41" s="28"/>
      <c r="AT41" s="28"/>
      <c r="AU41" s="28"/>
      <c r="AV41" s="28">
        <v>90</v>
      </c>
      <c r="AW41" s="28"/>
      <c r="AX41" s="28"/>
      <c r="AY41" s="28"/>
      <c r="AZ41" s="28"/>
      <c r="BA41" s="28"/>
      <c r="BB41" s="28"/>
      <c r="BC41" s="28"/>
      <c r="BD41" s="28"/>
      <c r="BE41" s="15"/>
      <c r="BF41" s="15"/>
      <c r="BG41" s="15"/>
      <c r="BH41" s="15"/>
      <c r="BI41" s="15"/>
      <c r="BJ41" s="15"/>
      <c r="BK41" s="15"/>
      <c r="BL41" s="15"/>
    </row>
    <row r="42" spans="1:64" s="3" customFormat="1" ht="33.75" hidden="1" x14ac:dyDescent="0.25">
      <c r="A42" s="15" t="s">
        <v>393</v>
      </c>
      <c r="B42" s="28">
        <v>20</v>
      </c>
      <c r="C42" s="27"/>
      <c r="D42" s="27" t="s">
        <v>2</v>
      </c>
      <c r="E42" s="28" t="s">
        <v>69</v>
      </c>
      <c r="F42" s="28"/>
      <c r="G42" s="28"/>
      <c r="H42" s="28"/>
      <c r="I42" s="28"/>
      <c r="J42" s="28">
        <v>2</v>
      </c>
      <c r="K42" s="28" t="s">
        <v>48</v>
      </c>
      <c r="L42" s="28" t="s">
        <v>54</v>
      </c>
      <c r="M42" s="28" t="s">
        <v>55</v>
      </c>
      <c r="N42" s="28" t="s">
        <v>51</v>
      </c>
      <c r="O42" s="28">
        <v>46</v>
      </c>
      <c r="P42" s="28">
        <v>1</v>
      </c>
      <c r="Q42" s="29">
        <v>26</v>
      </c>
      <c r="R42" s="28" t="s">
        <v>52</v>
      </c>
      <c r="S42" s="28" t="s">
        <v>311</v>
      </c>
      <c r="T42" s="28" t="s">
        <v>339</v>
      </c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40"/>
      <c r="AL42" s="28"/>
      <c r="AM42" s="28"/>
      <c r="AN42" s="29"/>
      <c r="AO42" s="82"/>
      <c r="AP42" s="93"/>
      <c r="AQ42" s="90"/>
      <c r="AR42" s="28" t="s">
        <v>410</v>
      </c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15"/>
      <c r="BF42" s="15"/>
      <c r="BG42" s="15"/>
      <c r="BH42" s="15"/>
      <c r="BI42" s="15"/>
      <c r="BJ42" s="15"/>
      <c r="BK42" s="15"/>
      <c r="BL42" s="15"/>
    </row>
    <row r="43" spans="1:64" s="3" customFormat="1" ht="33.75" hidden="1" x14ac:dyDescent="0.25">
      <c r="A43" s="15" t="s">
        <v>393</v>
      </c>
      <c r="B43" s="28">
        <v>20</v>
      </c>
      <c r="C43" s="27"/>
      <c r="D43" s="27" t="s">
        <v>2</v>
      </c>
      <c r="E43" s="28" t="s">
        <v>69</v>
      </c>
      <c r="F43" s="28"/>
      <c r="G43" s="28"/>
      <c r="H43" s="28"/>
      <c r="I43" s="28"/>
      <c r="J43" s="28">
        <v>2</v>
      </c>
      <c r="K43" s="28" t="s">
        <v>48</v>
      </c>
      <c r="L43" s="28" t="s">
        <v>54</v>
      </c>
      <c r="M43" s="28" t="s">
        <v>55</v>
      </c>
      <c r="N43" s="28" t="s">
        <v>51</v>
      </c>
      <c r="O43" s="28">
        <v>46</v>
      </c>
      <c r="P43" s="28">
        <v>1</v>
      </c>
      <c r="Q43" s="29">
        <v>52</v>
      </c>
      <c r="R43" s="28">
        <v>800</v>
      </c>
      <c r="S43" s="28" t="s">
        <v>311</v>
      </c>
      <c r="T43" s="28" t="s">
        <v>53</v>
      </c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40"/>
      <c r="AL43" s="28"/>
      <c r="AM43" s="28"/>
      <c r="AN43" s="29"/>
      <c r="AO43" s="82"/>
      <c r="AP43" s="93"/>
      <c r="AQ43" s="90"/>
      <c r="AR43" s="28" t="s">
        <v>410</v>
      </c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15"/>
      <c r="BF43" s="15"/>
      <c r="BG43" s="15"/>
      <c r="BH43" s="15"/>
      <c r="BI43" s="15"/>
      <c r="BJ43" s="15"/>
      <c r="BK43" s="15"/>
      <c r="BL43" s="15"/>
    </row>
    <row r="44" spans="1:64" s="3" customFormat="1" ht="33.75" hidden="1" x14ac:dyDescent="0.25">
      <c r="A44" s="15" t="s">
        <v>393</v>
      </c>
      <c r="B44" s="28">
        <v>20</v>
      </c>
      <c r="C44" s="27"/>
      <c r="D44" s="27" t="s">
        <v>3</v>
      </c>
      <c r="E44" s="28" t="s">
        <v>69</v>
      </c>
      <c r="F44" s="28"/>
      <c r="G44" s="28"/>
      <c r="H44" s="28"/>
      <c r="I44" s="28"/>
      <c r="J44" s="28">
        <v>2</v>
      </c>
      <c r="K44" s="28" t="s">
        <v>48</v>
      </c>
      <c r="L44" s="28" t="s">
        <v>54</v>
      </c>
      <c r="M44" s="28" t="s">
        <v>55</v>
      </c>
      <c r="N44" s="28" t="s">
        <v>51</v>
      </c>
      <c r="O44" s="28">
        <v>46</v>
      </c>
      <c r="P44" s="28">
        <v>1</v>
      </c>
      <c r="Q44" s="29">
        <v>4</v>
      </c>
      <c r="R44" s="28" t="s">
        <v>52</v>
      </c>
      <c r="S44" s="28" t="s">
        <v>311</v>
      </c>
      <c r="T44" s="28" t="s">
        <v>337</v>
      </c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40"/>
      <c r="AL44" s="28"/>
      <c r="AM44" s="28"/>
      <c r="AN44" s="29"/>
      <c r="AO44" s="82"/>
      <c r="AP44" s="93"/>
      <c r="AQ44" s="90"/>
      <c r="AR44" s="28" t="s">
        <v>410</v>
      </c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15"/>
      <c r="BF44" s="15"/>
      <c r="BG44" s="15"/>
      <c r="BH44" s="15"/>
      <c r="BI44" s="15"/>
      <c r="BJ44" s="15"/>
      <c r="BK44" s="15"/>
      <c r="BL44" s="15"/>
    </row>
    <row r="45" spans="1:64" s="3" customFormat="1" ht="33.75" hidden="1" x14ac:dyDescent="0.25">
      <c r="A45" s="15" t="s">
        <v>393</v>
      </c>
      <c r="B45" s="28">
        <v>20</v>
      </c>
      <c r="C45" s="27"/>
      <c r="D45" s="27" t="s">
        <v>3</v>
      </c>
      <c r="E45" s="28" t="s">
        <v>69</v>
      </c>
      <c r="F45" s="28"/>
      <c r="G45" s="28"/>
      <c r="H45" s="28"/>
      <c r="I45" s="28"/>
      <c r="J45" s="28">
        <v>2</v>
      </c>
      <c r="K45" s="28" t="s">
        <v>48</v>
      </c>
      <c r="L45" s="28" t="s">
        <v>54</v>
      </c>
      <c r="M45" s="28" t="s">
        <v>55</v>
      </c>
      <c r="N45" s="28" t="s">
        <v>51</v>
      </c>
      <c r="O45" s="28">
        <v>46</v>
      </c>
      <c r="P45" s="28">
        <v>1</v>
      </c>
      <c r="Q45" s="29">
        <v>52</v>
      </c>
      <c r="R45" s="28">
        <v>14</v>
      </c>
      <c r="S45" s="28" t="s">
        <v>311</v>
      </c>
      <c r="T45" s="28" t="s">
        <v>53</v>
      </c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40"/>
      <c r="AL45" s="28"/>
      <c r="AM45" s="28"/>
      <c r="AN45" s="29"/>
      <c r="AO45" s="82"/>
      <c r="AP45" s="93"/>
      <c r="AQ45" s="90"/>
      <c r="AR45" s="28" t="s">
        <v>410</v>
      </c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15"/>
      <c r="BF45" s="15"/>
      <c r="BG45" s="15"/>
      <c r="BH45" s="15"/>
      <c r="BI45" s="15"/>
      <c r="BJ45" s="15"/>
      <c r="BK45" s="15"/>
      <c r="BL45" s="15"/>
    </row>
    <row r="46" spans="1:64" s="3" customFormat="1" ht="22.5" hidden="1" x14ac:dyDescent="0.2">
      <c r="A46" s="15" t="s">
        <v>393</v>
      </c>
      <c r="B46" s="28">
        <v>22</v>
      </c>
      <c r="C46" s="27" t="s">
        <v>72</v>
      </c>
      <c r="D46" s="27" t="s">
        <v>6</v>
      </c>
      <c r="E46" s="28"/>
      <c r="F46" s="28" t="s">
        <v>74</v>
      </c>
      <c r="G46" s="28">
        <v>39.32</v>
      </c>
      <c r="H46" s="28"/>
      <c r="I46" s="28"/>
      <c r="J46" s="28">
        <v>3</v>
      </c>
      <c r="K46" s="28" t="s">
        <v>48</v>
      </c>
      <c r="L46" s="28" t="s">
        <v>49</v>
      </c>
      <c r="M46" s="28" t="s">
        <v>50</v>
      </c>
      <c r="N46" s="28" t="s">
        <v>51</v>
      </c>
      <c r="O46" s="28">
        <v>320</v>
      </c>
      <c r="P46" s="28">
        <v>1</v>
      </c>
      <c r="Q46" s="29">
        <v>2</v>
      </c>
      <c r="R46" s="28" t="s">
        <v>52</v>
      </c>
      <c r="S46" s="28" t="s">
        <v>311</v>
      </c>
      <c r="T46" s="28" t="s">
        <v>337</v>
      </c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40"/>
      <c r="AL46" s="28"/>
      <c r="AM46" s="28"/>
      <c r="AN46" s="29"/>
      <c r="AO46" s="82"/>
      <c r="AP46" s="93"/>
      <c r="AQ46" s="90"/>
      <c r="AR46" s="28" t="s">
        <v>410</v>
      </c>
      <c r="AS46" s="28"/>
      <c r="AT46" s="28"/>
      <c r="AU46" s="38"/>
      <c r="AV46" s="28"/>
      <c r="AW46" s="28"/>
      <c r="AX46" s="28"/>
      <c r="AY46" s="28"/>
      <c r="AZ46" s="28"/>
      <c r="BA46" s="28"/>
      <c r="BB46" s="28"/>
      <c r="BC46" s="28"/>
      <c r="BD46" s="28"/>
      <c r="BE46" s="15"/>
      <c r="BF46" s="15"/>
      <c r="BG46" s="15"/>
      <c r="BH46" s="15"/>
      <c r="BI46" s="15"/>
      <c r="BJ46" s="15"/>
      <c r="BK46" s="15"/>
      <c r="BL46" s="15"/>
    </row>
    <row r="47" spans="1:64" s="3" customFormat="1" ht="22.5" hidden="1" x14ac:dyDescent="0.2">
      <c r="A47" s="15" t="s">
        <v>393</v>
      </c>
      <c r="B47" s="28">
        <v>22</v>
      </c>
      <c r="C47" s="27"/>
      <c r="D47" s="27" t="s">
        <v>6</v>
      </c>
      <c r="E47" s="28"/>
      <c r="F47" s="28" t="s">
        <v>74</v>
      </c>
      <c r="G47" s="28">
        <v>39.32</v>
      </c>
      <c r="H47" s="28"/>
      <c r="I47" s="28"/>
      <c r="J47" s="28">
        <v>3</v>
      </c>
      <c r="K47" s="28" t="s">
        <v>48</v>
      </c>
      <c r="L47" s="28" t="s">
        <v>49</v>
      </c>
      <c r="M47" s="28" t="s">
        <v>50</v>
      </c>
      <c r="N47" s="28" t="s">
        <v>51</v>
      </c>
      <c r="O47" s="28">
        <v>320</v>
      </c>
      <c r="P47" s="28">
        <v>1</v>
      </c>
      <c r="Q47" s="29">
        <v>52</v>
      </c>
      <c r="R47" s="28">
        <v>2.72</v>
      </c>
      <c r="S47" s="28" t="s">
        <v>311</v>
      </c>
      <c r="T47" s="28" t="s">
        <v>53</v>
      </c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40"/>
      <c r="AL47" s="28"/>
      <c r="AM47" s="28"/>
      <c r="AN47" s="29"/>
      <c r="AO47" s="82"/>
      <c r="AP47" s="93"/>
      <c r="AQ47" s="90"/>
      <c r="AR47" s="28" t="s">
        <v>410</v>
      </c>
      <c r="AS47" s="28"/>
      <c r="AT47" s="28"/>
      <c r="AU47" s="38"/>
      <c r="AV47" s="28"/>
      <c r="AW47" s="28"/>
      <c r="AX47" s="28"/>
      <c r="AY47" s="28"/>
      <c r="AZ47" s="28"/>
      <c r="BA47" s="28"/>
      <c r="BB47" s="28"/>
      <c r="BC47" s="28"/>
      <c r="BD47" s="28"/>
      <c r="BE47" s="15"/>
      <c r="BF47" s="15"/>
      <c r="BG47" s="15"/>
      <c r="BH47" s="15"/>
      <c r="BI47" s="15"/>
      <c r="BJ47" s="15"/>
      <c r="BK47" s="15"/>
      <c r="BL47" s="15"/>
    </row>
    <row r="48" spans="1:64" s="3" customFormat="1" ht="22.5" hidden="1" x14ac:dyDescent="0.25">
      <c r="A48" s="15" t="s">
        <v>393</v>
      </c>
      <c r="B48" s="28">
        <v>22</v>
      </c>
      <c r="C48" s="27" t="s">
        <v>72</v>
      </c>
      <c r="D48" s="27" t="s">
        <v>328</v>
      </c>
      <c r="E48" s="28" t="s">
        <v>148</v>
      </c>
      <c r="F48" s="28" t="s">
        <v>327</v>
      </c>
      <c r="G48" s="28"/>
      <c r="H48" s="28" t="s">
        <v>73</v>
      </c>
      <c r="I48" s="28" t="s">
        <v>345</v>
      </c>
      <c r="J48" s="28">
        <v>3</v>
      </c>
      <c r="K48" s="28" t="s">
        <v>56</v>
      </c>
      <c r="L48" s="28" t="s">
        <v>49</v>
      </c>
      <c r="M48" s="28" t="s">
        <v>57</v>
      </c>
      <c r="N48" s="28" t="s">
        <v>51</v>
      </c>
      <c r="O48" s="28">
        <v>220</v>
      </c>
      <c r="P48" s="28">
        <v>2</v>
      </c>
      <c r="Q48" s="29">
        <v>2</v>
      </c>
      <c r="R48" s="28" t="s">
        <v>453</v>
      </c>
      <c r="S48" s="28" t="s">
        <v>451</v>
      </c>
      <c r="T48" s="28" t="s">
        <v>338</v>
      </c>
      <c r="U48" s="28" t="s">
        <v>75</v>
      </c>
      <c r="V48" s="28">
        <v>10</v>
      </c>
      <c r="W48" s="28">
        <v>0.37</v>
      </c>
      <c r="X48" s="28" t="s">
        <v>408</v>
      </c>
      <c r="Y48" s="28">
        <v>45</v>
      </c>
      <c r="Z48" s="28">
        <v>12</v>
      </c>
      <c r="AA48" s="28">
        <v>0.3</v>
      </c>
      <c r="AB48" s="39" t="s">
        <v>415</v>
      </c>
      <c r="AC48" s="28">
        <v>2.1</v>
      </c>
      <c r="AD48" s="28">
        <v>30</v>
      </c>
      <c r="AE48" s="28" t="s">
        <v>464</v>
      </c>
      <c r="AF48" s="28" t="s">
        <v>470</v>
      </c>
      <c r="AG48" s="28" t="s">
        <v>474</v>
      </c>
      <c r="AH48" s="28" t="s">
        <v>477</v>
      </c>
      <c r="AI48" s="28" t="s">
        <v>461</v>
      </c>
      <c r="AJ48" s="28">
        <v>44.9</v>
      </c>
      <c r="AK48" s="40">
        <v>10.5</v>
      </c>
      <c r="AL48" s="28">
        <v>418236</v>
      </c>
      <c r="AM48" s="41">
        <f>((AL48/24)/7)</f>
        <v>2489.5</v>
      </c>
      <c r="AN48" s="42">
        <f>IF(AM48&gt;52, 52,AM48)</f>
        <v>52</v>
      </c>
      <c r="AO48" s="84">
        <f>AK48/AN48</f>
        <v>0.20192307692307693</v>
      </c>
      <c r="AP48" s="95">
        <f>AO48*2</f>
        <v>0.40384615384615385</v>
      </c>
      <c r="AQ48" s="43">
        <f>AO48*4</f>
        <v>0.80769230769230771</v>
      </c>
      <c r="AR48" s="28">
        <v>55</v>
      </c>
      <c r="AS48" s="28">
        <v>100</v>
      </c>
      <c r="AT48" s="28">
        <f t="shared" ref="AT48:AT49" si="24">0.5*(AR48+AS48)</f>
        <v>77.5</v>
      </c>
      <c r="AU48" s="28">
        <v>480</v>
      </c>
      <c r="AV48" s="28">
        <v>200</v>
      </c>
      <c r="AW48" s="28">
        <f t="shared" ref="AW48:AW49" si="25">AU48/AV48</f>
        <v>2.4</v>
      </c>
      <c r="AX48" s="28" t="str">
        <f t="shared" ref="AX48:AX49" si="26">IF(AND(1&lt;=AW48,AW48&lt;=4),"Adecuada","Inadecuada")</f>
        <v>Adecuada</v>
      </c>
      <c r="AY48" s="28">
        <f>IF(AND(1&lt;=AW48,AW48&lt;=4),O48,O48)</f>
        <v>220</v>
      </c>
      <c r="AZ48" s="28"/>
      <c r="BA48" s="28"/>
      <c r="BB48" s="28"/>
      <c r="BC48" s="28"/>
      <c r="BD48" s="44">
        <f>O48</f>
        <v>220</v>
      </c>
      <c r="BE48" s="15"/>
      <c r="BF48" s="15"/>
      <c r="BG48" s="15">
        <v>480</v>
      </c>
      <c r="BH48" s="22">
        <f>BG48/AV48</f>
        <v>2.4</v>
      </c>
      <c r="BI48" s="15"/>
      <c r="BJ48" s="15"/>
      <c r="BK48" s="15"/>
      <c r="BL48" s="15"/>
    </row>
    <row r="49" spans="1:64" s="3" customFormat="1" ht="22.5" hidden="1" x14ac:dyDescent="0.25">
      <c r="A49" s="15" t="s">
        <v>393</v>
      </c>
      <c r="B49" s="28">
        <v>22</v>
      </c>
      <c r="C49" s="27"/>
      <c r="D49" s="27" t="s">
        <v>329</v>
      </c>
      <c r="E49" s="28" t="s">
        <v>148</v>
      </c>
      <c r="F49" s="28" t="s">
        <v>346</v>
      </c>
      <c r="G49" s="28"/>
      <c r="H49" s="28" t="s">
        <v>76</v>
      </c>
      <c r="I49" s="28" t="s">
        <v>347</v>
      </c>
      <c r="J49" s="28">
        <v>3</v>
      </c>
      <c r="K49" s="28" t="s">
        <v>56</v>
      </c>
      <c r="L49" s="28" t="s">
        <v>49</v>
      </c>
      <c r="M49" s="28" t="s">
        <v>57</v>
      </c>
      <c r="N49" s="28" t="s">
        <v>51</v>
      </c>
      <c r="O49" s="28">
        <v>220</v>
      </c>
      <c r="P49" s="28">
        <v>2</v>
      </c>
      <c r="Q49" s="29">
        <v>2</v>
      </c>
      <c r="R49" s="28" t="s">
        <v>453</v>
      </c>
      <c r="S49" s="28" t="s">
        <v>451</v>
      </c>
      <c r="T49" s="28" t="s">
        <v>338</v>
      </c>
      <c r="U49" s="28" t="s">
        <v>77</v>
      </c>
      <c r="V49" s="28">
        <v>10</v>
      </c>
      <c r="W49" s="28">
        <v>0.37</v>
      </c>
      <c r="X49" s="28" t="s">
        <v>408</v>
      </c>
      <c r="Y49" s="28">
        <v>45</v>
      </c>
      <c r="Z49" s="28">
        <v>12</v>
      </c>
      <c r="AA49" s="28">
        <v>0.3</v>
      </c>
      <c r="AB49" s="39" t="s">
        <v>415</v>
      </c>
      <c r="AC49" s="28">
        <v>2.1</v>
      </c>
      <c r="AD49" s="28">
        <v>30</v>
      </c>
      <c r="AE49" s="28" t="s">
        <v>464</v>
      </c>
      <c r="AF49" s="28" t="s">
        <v>470</v>
      </c>
      <c r="AG49" s="28" t="s">
        <v>474</v>
      </c>
      <c r="AH49" s="28" t="s">
        <v>477</v>
      </c>
      <c r="AI49" s="28" t="s">
        <v>461</v>
      </c>
      <c r="AJ49" s="28">
        <v>44.9</v>
      </c>
      <c r="AK49" s="40">
        <v>18.600000000000001</v>
      </c>
      <c r="AL49" s="28">
        <v>384145</v>
      </c>
      <c r="AM49" s="41">
        <f>((AL49/24)/7)</f>
        <v>2286.5773809523807</v>
      </c>
      <c r="AN49" s="42">
        <f>IF(AM49&gt;52, 52,AM49)</f>
        <v>52</v>
      </c>
      <c r="AO49" s="84">
        <f>AK49/AN49</f>
        <v>0.3576923076923077</v>
      </c>
      <c r="AP49" s="95">
        <f>AO49*2</f>
        <v>0.7153846153846154</v>
      </c>
      <c r="AQ49" s="43">
        <f>AO49*4</f>
        <v>1.4307692307692308</v>
      </c>
      <c r="AR49" s="28">
        <v>65</v>
      </c>
      <c r="AS49" s="28">
        <v>120</v>
      </c>
      <c r="AT49" s="28">
        <f t="shared" si="24"/>
        <v>92.5</v>
      </c>
      <c r="AU49" s="28">
        <v>480</v>
      </c>
      <c r="AV49" s="28">
        <v>200</v>
      </c>
      <c r="AW49" s="28">
        <f t="shared" si="25"/>
        <v>2.4</v>
      </c>
      <c r="AX49" s="28" t="str">
        <f t="shared" si="26"/>
        <v>Adecuada</v>
      </c>
      <c r="AY49" s="28"/>
      <c r="AZ49" s="28"/>
      <c r="BA49" s="28"/>
      <c r="BB49" s="28"/>
      <c r="BC49" s="28"/>
      <c r="BD49" s="44">
        <f>O49</f>
        <v>220</v>
      </c>
      <c r="BE49" s="15"/>
      <c r="BF49" s="15"/>
      <c r="BG49" s="15">
        <v>480</v>
      </c>
      <c r="BH49" s="22">
        <f>BG49/AV49</f>
        <v>2.4</v>
      </c>
      <c r="BI49" s="15"/>
      <c r="BJ49" s="15"/>
      <c r="BK49" s="15"/>
      <c r="BL49" s="15"/>
    </row>
    <row r="50" spans="1:64" s="3" customFormat="1" ht="22.5" hidden="1" x14ac:dyDescent="0.2">
      <c r="A50" s="15" t="s">
        <v>393</v>
      </c>
      <c r="B50" s="28">
        <v>25</v>
      </c>
      <c r="C50" s="27" t="s">
        <v>79</v>
      </c>
      <c r="D50" s="27" t="s">
        <v>6</v>
      </c>
      <c r="E50" s="28"/>
      <c r="F50" s="28" t="s">
        <v>81</v>
      </c>
      <c r="G50" s="28">
        <v>15</v>
      </c>
      <c r="H50" s="28"/>
      <c r="I50" s="28"/>
      <c r="J50" s="28">
        <v>4</v>
      </c>
      <c r="K50" s="28" t="s">
        <v>48</v>
      </c>
      <c r="L50" s="28" t="s">
        <v>49</v>
      </c>
      <c r="M50" s="28" t="s">
        <v>4</v>
      </c>
      <c r="N50" s="28" t="s">
        <v>80</v>
      </c>
      <c r="O50" s="28">
        <v>320</v>
      </c>
      <c r="P50" s="28">
        <v>1</v>
      </c>
      <c r="Q50" s="29">
        <v>2</v>
      </c>
      <c r="R50" s="28" t="s">
        <v>52</v>
      </c>
      <c r="S50" s="28" t="s">
        <v>311</v>
      </c>
      <c r="T50" s="28" t="s">
        <v>337</v>
      </c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40"/>
      <c r="AL50" s="28"/>
      <c r="AM50" s="28"/>
      <c r="AN50" s="29"/>
      <c r="AO50" s="82"/>
      <c r="AP50" s="93"/>
      <c r="AQ50" s="90"/>
      <c r="AR50" s="28" t="s">
        <v>410</v>
      </c>
      <c r="AS50" s="28"/>
      <c r="AT50" s="28"/>
      <c r="AU50" s="38"/>
      <c r="AV50" s="28"/>
      <c r="AW50" s="28"/>
      <c r="AX50" s="28"/>
      <c r="AY50" s="28"/>
      <c r="AZ50" s="28"/>
      <c r="BA50" s="28"/>
      <c r="BB50" s="28"/>
      <c r="BC50" s="28"/>
      <c r="BD50" s="28"/>
      <c r="BE50" s="15"/>
      <c r="BF50" s="15"/>
      <c r="BG50" s="15"/>
      <c r="BH50" s="15"/>
      <c r="BI50" s="15"/>
      <c r="BJ50" s="15"/>
      <c r="BK50" s="15"/>
      <c r="BL50" s="15"/>
    </row>
    <row r="51" spans="1:64" s="3" customFormat="1" ht="22.5" hidden="1" x14ac:dyDescent="0.2">
      <c r="A51" s="15" t="s">
        <v>393</v>
      </c>
      <c r="B51" s="28">
        <v>25</v>
      </c>
      <c r="C51" s="27"/>
      <c r="D51" s="27" t="s">
        <v>6</v>
      </c>
      <c r="E51" s="28"/>
      <c r="F51" s="28" t="s">
        <v>81</v>
      </c>
      <c r="G51" s="28">
        <v>15</v>
      </c>
      <c r="H51" s="28"/>
      <c r="I51" s="28"/>
      <c r="J51" s="28">
        <v>4</v>
      </c>
      <c r="K51" s="28" t="s">
        <v>48</v>
      </c>
      <c r="L51" s="28" t="s">
        <v>49</v>
      </c>
      <c r="M51" s="28" t="s">
        <v>4</v>
      </c>
      <c r="N51" s="28" t="s">
        <v>80</v>
      </c>
      <c r="O51" s="28">
        <v>320</v>
      </c>
      <c r="P51" s="28">
        <v>1</v>
      </c>
      <c r="Q51" s="29">
        <v>74</v>
      </c>
      <c r="R51" s="28">
        <v>4.5</v>
      </c>
      <c r="S51" s="28" t="s">
        <v>311</v>
      </c>
      <c r="T51" s="28" t="s">
        <v>53</v>
      </c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40"/>
      <c r="AL51" s="28"/>
      <c r="AM51" s="28"/>
      <c r="AN51" s="29"/>
      <c r="AO51" s="82"/>
      <c r="AP51" s="93"/>
      <c r="AQ51" s="90"/>
      <c r="AR51" s="28" t="s">
        <v>410</v>
      </c>
      <c r="AS51" s="28"/>
      <c r="AT51" s="28"/>
      <c r="AU51" s="38"/>
      <c r="AV51" s="28"/>
      <c r="AW51" s="28"/>
      <c r="AX51" s="28"/>
      <c r="AY51" s="28"/>
      <c r="AZ51" s="28"/>
      <c r="BA51" s="28"/>
      <c r="BB51" s="28"/>
      <c r="BC51" s="28"/>
      <c r="BD51" s="28"/>
      <c r="BE51" s="15"/>
      <c r="BF51" s="15"/>
      <c r="BG51" s="15"/>
      <c r="BH51" s="15"/>
      <c r="BI51" s="15"/>
      <c r="BJ51" s="15"/>
      <c r="BK51" s="15"/>
      <c r="BL51" s="15"/>
    </row>
    <row r="52" spans="1:64" s="3" customFormat="1" ht="22.5" hidden="1" x14ac:dyDescent="0.2">
      <c r="A52" s="15" t="s">
        <v>393</v>
      </c>
      <c r="B52" s="28">
        <v>25</v>
      </c>
      <c r="C52" s="27" t="s">
        <v>79</v>
      </c>
      <c r="D52" s="27" t="s">
        <v>456</v>
      </c>
      <c r="E52" s="28" t="s">
        <v>148</v>
      </c>
      <c r="F52" s="28" t="s">
        <v>82</v>
      </c>
      <c r="G52" s="28"/>
      <c r="H52" s="28" t="s">
        <v>370</v>
      </c>
      <c r="I52" s="28" t="s">
        <v>343</v>
      </c>
      <c r="J52" s="28">
        <v>4</v>
      </c>
      <c r="K52" s="28" t="s">
        <v>56</v>
      </c>
      <c r="L52" s="28" t="s">
        <v>49</v>
      </c>
      <c r="M52" s="28" t="s">
        <v>57</v>
      </c>
      <c r="N52" s="28" t="s">
        <v>51</v>
      </c>
      <c r="O52" s="28">
        <v>220</v>
      </c>
      <c r="P52" s="28">
        <v>2</v>
      </c>
      <c r="Q52" s="29">
        <v>3</v>
      </c>
      <c r="R52" s="28">
        <v>8</v>
      </c>
      <c r="S52" s="28" t="s">
        <v>313</v>
      </c>
      <c r="T52" s="28" t="s">
        <v>60</v>
      </c>
      <c r="U52" s="28" t="s">
        <v>286</v>
      </c>
      <c r="V52" s="28"/>
      <c r="W52" s="28"/>
      <c r="X52" s="28"/>
      <c r="Y52" s="28"/>
      <c r="Z52" s="28"/>
      <c r="AA52" s="28"/>
      <c r="AB52" s="28"/>
      <c r="AC52" s="28"/>
      <c r="AD52" s="28">
        <v>36</v>
      </c>
      <c r="AE52" s="28" t="s">
        <v>464</v>
      </c>
      <c r="AF52" s="28" t="s">
        <v>470</v>
      </c>
      <c r="AG52" s="28" t="s">
        <v>474</v>
      </c>
      <c r="AH52" s="28" t="s">
        <v>477</v>
      </c>
      <c r="AI52" s="28" t="s">
        <v>461</v>
      </c>
      <c r="AJ52" s="28">
        <v>116.7</v>
      </c>
      <c r="AK52" s="40">
        <v>23.22</v>
      </c>
      <c r="AL52" s="28">
        <v>167657</v>
      </c>
      <c r="AM52" s="41">
        <f>((AL52/24)/7)</f>
        <v>997.95833333333326</v>
      </c>
      <c r="AN52" s="42">
        <f>IF(AM52&gt;52, 52,AM52)</f>
        <v>52</v>
      </c>
      <c r="AO52" s="84">
        <f>AK52/AN52</f>
        <v>0.4465384615384615</v>
      </c>
      <c r="AP52" s="95">
        <f>AO52*2</f>
        <v>0.89307692307692299</v>
      </c>
      <c r="AQ52" s="43">
        <f>AO52*4</f>
        <v>1.786153846153846</v>
      </c>
      <c r="AR52" s="28">
        <v>50</v>
      </c>
      <c r="AS52" s="28">
        <v>90</v>
      </c>
      <c r="AT52" s="28">
        <f t="shared" ref="AT52:AT53" si="27">0.5*(AR52+AS52)</f>
        <v>70</v>
      </c>
      <c r="AU52" s="38">
        <v>250</v>
      </c>
      <c r="AV52" s="28">
        <v>95</v>
      </c>
      <c r="AW52" s="28">
        <f t="shared" ref="AW52:AW53" si="28">AU52/AV52</f>
        <v>2.6315789473684212</v>
      </c>
      <c r="AX52" s="28" t="str">
        <f t="shared" ref="AX52:AX53" si="29">IF(AND(1&lt;=AW52,AW52&lt;=4),"Adecuada","Inadecuada")</f>
        <v>Adecuada</v>
      </c>
      <c r="AY52" s="28"/>
      <c r="AZ52" s="28"/>
      <c r="BA52" s="28"/>
      <c r="BB52" s="28"/>
      <c r="BC52" s="28"/>
      <c r="BD52" s="44">
        <f>O52</f>
        <v>220</v>
      </c>
      <c r="BE52" s="15"/>
      <c r="BF52" s="15"/>
      <c r="BG52" s="15">
        <v>480</v>
      </c>
      <c r="BH52" s="22">
        <f>BG52/AV52</f>
        <v>5.0526315789473681</v>
      </c>
      <c r="BI52" s="15"/>
      <c r="BJ52" s="15"/>
      <c r="BK52" s="15"/>
      <c r="BL52" s="15"/>
    </row>
    <row r="53" spans="1:64" s="3" customFormat="1" ht="21" hidden="1" customHeight="1" x14ac:dyDescent="0.2">
      <c r="A53" s="15" t="s">
        <v>393</v>
      </c>
      <c r="B53" s="28">
        <v>25</v>
      </c>
      <c r="C53" s="27"/>
      <c r="D53" s="27" t="s">
        <v>328</v>
      </c>
      <c r="E53" s="28" t="s">
        <v>148</v>
      </c>
      <c r="F53" s="28" t="s">
        <v>83</v>
      </c>
      <c r="G53" s="28"/>
      <c r="H53" s="28" t="s">
        <v>370</v>
      </c>
      <c r="I53" s="28" t="s">
        <v>343</v>
      </c>
      <c r="J53" s="28">
        <v>4</v>
      </c>
      <c r="K53" s="28" t="s">
        <v>56</v>
      </c>
      <c r="L53" s="28" t="s">
        <v>49</v>
      </c>
      <c r="M53" s="28" t="s">
        <v>57</v>
      </c>
      <c r="N53" s="28" t="s">
        <v>51</v>
      </c>
      <c r="O53" s="28">
        <v>220</v>
      </c>
      <c r="P53" s="28">
        <v>2</v>
      </c>
      <c r="Q53" s="29">
        <v>3</v>
      </c>
      <c r="R53" s="28">
        <v>8</v>
      </c>
      <c r="S53" s="28" t="s">
        <v>313</v>
      </c>
      <c r="T53" s="28" t="s">
        <v>60</v>
      </c>
      <c r="U53" s="28" t="s">
        <v>286</v>
      </c>
      <c r="V53" s="28"/>
      <c r="W53" s="28"/>
      <c r="X53" s="28"/>
      <c r="Y53" s="28"/>
      <c r="Z53" s="28"/>
      <c r="AA53" s="28"/>
      <c r="AB53" s="28"/>
      <c r="AC53" s="28"/>
      <c r="AD53" s="28">
        <v>36</v>
      </c>
      <c r="AE53" s="28" t="s">
        <v>464</v>
      </c>
      <c r="AF53" s="28" t="s">
        <v>470</v>
      </c>
      <c r="AG53" s="28" t="s">
        <v>474</v>
      </c>
      <c r="AH53" s="28" t="s">
        <v>477</v>
      </c>
      <c r="AI53" s="28" t="s">
        <v>461</v>
      </c>
      <c r="AJ53" s="28">
        <v>116.7</v>
      </c>
      <c r="AK53" s="40">
        <v>23.22</v>
      </c>
      <c r="AL53" s="28">
        <v>167657</v>
      </c>
      <c r="AM53" s="41">
        <f>((AL53/24)/7)</f>
        <v>997.95833333333326</v>
      </c>
      <c r="AN53" s="42">
        <f>IF(AM53&gt;52, 52,AM53)</f>
        <v>52</v>
      </c>
      <c r="AO53" s="84">
        <f>AK53/AN53</f>
        <v>0.4465384615384615</v>
      </c>
      <c r="AP53" s="95">
        <f>AO53*2</f>
        <v>0.89307692307692299</v>
      </c>
      <c r="AQ53" s="43">
        <f>AO53*4</f>
        <v>1.786153846153846</v>
      </c>
      <c r="AR53" s="28">
        <v>50</v>
      </c>
      <c r="AS53" s="28">
        <v>90</v>
      </c>
      <c r="AT53" s="28">
        <f t="shared" si="27"/>
        <v>70</v>
      </c>
      <c r="AU53" s="38">
        <v>250</v>
      </c>
      <c r="AV53" s="28">
        <v>95</v>
      </c>
      <c r="AW53" s="28">
        <f t="shared" si="28"/>
        <v>2.6315789473684212</v>
      </c>
      <c r="AX53" s="28" t="str">
        <f t="shared" si="29"/>
        <v>Adecuada</v>
      </c>
      <c r="AY53" s="28"/>
      <c r="AZ53" s="28"/>
      <c r="BA53" s="28"/>
      <c r="BB53" s="28"/>
      <c r="BC53" s="28"/>
      <c r="BD53" s="44">
        <f>O53</f>
        <v>220</v>
      </c>
      <c r="BE53" s="15"/>
      <c r="BF53" s="15"/>
      <c r="BG53" s="15">
        <v>480</v>
      </c>
      <c r="BH53" s="22">
        <f>BG53/AV53</f>
        <v>5.0526315789473681</v>
      </c>
      <c r="BI53" s="15"/>
      <c r="BJ53" s="15"/>
      <c r="BK53" s="15"/>
      <c r="BL53" s="15"/>
    </row>
    <row r="54" spans="1:64" s="3" customFormat="1" ht="22.5" hidden="1" x14ac:dyDescent="0.2">
      <c r="A54" s="15" t="s">
        <v>393</v>
      </c>
      <c r="B54" s="28">
        <v>28</v>
      </c>
      <c r="C54" s="27" t="s">
        <v>5</v>
      </c>
      <c r="D54" s="27" t="s">
        <v>6</v>
      </c>
      <c r="E54" s="28"/>
      <c r="F54" s="28" t="s">
        <v>351</v>
      </c>
      <c r="G54" s="28">
        <v>96.9</v>
      </c>
      <c r="H54" s="28"/>
      <c r="I54" s="28"/>
      <c r="J54" s="28">
        <v>5</v>
      </c>
      <c r="K54" s="28" t="s">
        <v>48</v>
      </c>
      <c r="L54" s="28" t="s">
        <v>49</v>
      </c>
      <c r="M54" s="28" t="s">
        <v>50</v>
      </c>
      <c r="N54" s="28" t="s">
        <v>51</v>
      </c>
      <c r="O54" s="28">
        <v>320</v>
      </c>
      <c r="P54" s="28">
        <v>1</v>
      </c>
      <c r="Q54" s="29">
        <v>2</v>
      </c>
      <c r="R54" s="28" t="s">
        <v>52</v>
      </c>
      <c r="S54" s="28" t="s">
        <v>311</v>
      </c>
      <c r="T54" s="28" t="s">
        <v>337</v>
      </c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40"/>
      <c r="AL54" s="28"/>
      <c r="AM54" s="28"/>
      <c r="AN54" s="29"/>
      <c r="AO54" s="82"/>
      <c r="AP54" s="93"/>
      <c r="AQ54" s="90"/>
      <c r="AR54" s="28" t="s">
        <v>410</v>
      </c>
      <c r="AS54" s="28"/>
      <c r="AT54" s="28"/>
      <c r="AU54" s="38"/>
      <c r="AV54" s="28"/>
      <c r="AW54" s="28"/>
      <c r="AX54" s="28"/>
      <c r="AY54" s="28"/>
      <c r="AZ54" s="28"/>
      <c r="BA54" s="28"/>
      <c r="BB54" s="28"/>
      <c r="BC54" s="28"/>
      <c r="BD54" s="28"/>
      <c r="BE54" s="15"/>
      <c r="BF54" s="15"/>
      <c r="BG54" s="15"/>
      <c r="BH54" s="15"/>
      <c r="BI54" s="15"/>
      <c r="BJ54" s="15"/>
      <c r="BK54" s="15"/>
      <c r="BL54" s="15"/>
    </row>
    <row r="55" spans="1:64" s="3" customFormat="1" ht="22.5" hidden="1" x14ac:dyDescent="0.2">
      <c r="A55" s="15" t="s">
        <v>393</v>
      </c>
      <c r="B55" s="28">
        <v>28</v>
      </c>
      <c r="C55" s="27"/>
      <c r="D55" s="27" t="s">
        <v>6</v>
      </c>
      <c r="E55" s="28"/>
      <c r="F55" s="28" t="s">
        <v>351</v>
      </c>
      <c r="G55" s="28">
        <v>96.9</v>
      </c>
      <c r="H55" s="28"/>
      <c r="I55" s="28"/>
      <c r="J55" s="28">
        <v>5</v>
      </c>
      <c r="K55" s="28" t="s">
        <v>48</v>
      </c>
      <c r="L55" s="28" t="s">
        <v>49</v>
      </c>
      <c r="M55" s="28" t="s">
        <v>50</v>
      </c>
      <c r="N55" s="28" t="s">
        <v>51</v>
      </c>
      <c r="O55" s="28">
        <v>320</v>
      </c>
      <c r="P55" s="28">
        <v>1</v>
      </c>
      <c r="Q55" s="29">
        <v>12</v>
      </c>
      <c r="R55" s="28">
        <v>5.4</v>
      </c>
      <c r="S55" s="28" t="s">
        <v>311</v>
      </c>
      <c r="T55" s="28" t="s">
        <v>53</v>
      </c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40"/>
      <c r="AL55" s="28"/>
      <c r="AM55" s="28"/>
      <c r="AN55" s="29"/>
      <c r="AO55" s="82"/>
      <c r="AP55" s="93"/>
      <c r="AQ55" s="90"/>
      <c r="AR55" s="28" t="s">
        <v>410</v>
      </c>
      <c r="AS55" s="28"/>
      <c r="AT55" s="28"/>
      <c r="AU55" s="38"/>
      <c r="AV55" s="28"/>
      <c r="AW55" s="28"/>
      <c r="AX55" s="28"/>
      <c r="AY55" s="28"/>
      <c r="AZ55" s="28"/>
      <c r="BA55" s="28"/>
      <c r="BB55" s="28"/>
      <c r="BC55" s="28"/>
      <c r="BD55" s="28"/>
      <c r="BE55" s="15"/>
      <c r="BF55" s="15"/>
      <c r="BG55" s="15"/>
      <c r="BH55" s="15"/>
      <c r="BI55" s="15"/>
      <c r="BJ55" s="15"/>
      <c r="BK55" s="15"/>
      <c r="BL55" s="15"/>
    </row>
    <row r="56" spans="1:64" s="3" customFormat="1" ht="22.5" hidden="1" x14ac:dyDescent="0.25">
      <c r="A56" s="15" t="s">
        <v>393</v>
      </c>
      <c r="B56" s="28">
        <v>28</v>
      </c>
      <c r="C56" s="27" t="s">
        <v>5</v>
      </c>
      <c r="D56" s="27" t="s">
        <v>328</v>
      </c>
      <c r="E56" s="28" t="s">
        <v>148</v>
      </c>
      <c r="F56" s="28" t="s">
        <v>58</v>
      </c>
      <c r="G56" s="28"/>
      <c r="H56" s="28" t="s">
        <v>342</v>
      </c>
      <c r="I56" s="28" t="s">
        <v>343</v>
      </c>
      <c r="J56" s="28">
        <v>5</v>
      </c>
      <c r="K56" s="28" t="s">
        <v>56</v>
      </c>
      <c r="L56" s="28" t="s">
        <v>49</v>
      </c>
      <c r="M56" s="28" t="s">
        <v>57</v>
      </c>
      <c r="N56" s="28" t="s">
        <v>51</v>
      </c>
      <c r="O56" s="28">
        <v>220</v>
      </c>
      <c r="P56" s="28">
        <v>2</v>
      </c>
      <c r="Q56" s="29">
        <v>3</v>
      </c>
      <c r="R56" s="28">
        <v>14</v>
      </c>
      <c r="S56" s="28" t="s">
        <v>313</v>
      </c>
      <c r="T56" s="28" t="s">
        <v>60</v>
      </c>
      <c r="U56" s="28" t="s">
        <v>287</v>
      </c>
      <c r="V56" s="28"/>
      <c r="W56" s="28"/>
      <c r="X56" s="28"/>
      <c r="Y56" s="28"/>
      <c r="Z56" s="28"/>
      <c r="AA56" s="28"/>
      <c r="AB56" s="28"/>
      <c r="AC56" s="28"/>
      <c r="AD56" s="28">
        <v>30</v>
      </c>
      <c r="AE56" s="28" t="s">
        <v>464</v>
      </c>
      <c r="AF56" s="28" t="s">
        <v>470</v>
      </c>
      <c r="AG56" s="28" t="s">
        <v>474</v>
      </c>
      <c r="AH56" s="28" t="s">
        <v>477</v>
      </c>
      <c r="AI56" s="28" t="s">
        <v>461</v>
      </c>
      <c r="AJ56" s="28">
        <v>17.5</v>
      </c>
      <c r="AK56" s="40">
        <v>35.805</v>
      </c>
      <c r="AL56" s="28">
        <v>1030395</v>
      </c>
      <c r="AM56" s="41">
        <f>((AL56/24)/7)</f>
        <v>6133.3035714285716</v>
      </c>
      <c r="AN56" s="42">
        <f>IF(AM56&gt;52, 52,AM56)</f>
        <v>52</v>
      </c>
      <c r="AO56" s="84">
        <f>AK56/AN56</f>
        <v>0.68855769230769226</v>
      </c>
      <c r="AP56" s="95">
        <f>AO56*2</f>
        <v>1.3771153846153845</v>
      </c>
      <c r="AQ56" s="43">
        <f>AO56*4</f>
        <v>2.754230769230769</v>
      </c>
      <c r="AR56" s="28">
        <v>60</v>
      </c>
      <c r="AS56" s="28">
        <v>110</v>
      </c>
      <c r="AT56" s="28">
        <f t="shared" ref="AT56:AT57" si="30">0.5*(AR56+AS56)</f>
        <v>85</v>
      </c>
      <c r="AU56" s="28">
        <v>480</v>
      </c>
      <c r="AV56" s="28">
        <v>450</v>
      </c>
      <c r="AW56" s="28">
        <f t="shared" ref="AW56:AW57" si="31">AU56/AV56</f>
        <v>1.0666666666666667</v>
      </c>
      <c r="AX56" s="28" t="str">
        <f t="shared" ref="AX56:AX57" si="32">IF(AND(1&lt;=AW56,AW56&lt;=4),"Adecuada","Inadecuada")</f>
        <v>Adecuada</v>
      </c>
      <c r="AY56" s="28">
        <f t="shared" ref="AY56:AY57" si="33">IF(AW56&lt;1,AV56*1,4*AV56)</f>
        <v>1800</v>
      </c>
      <c r="AZ56" s="28"/>
      <c r="BA56" s="28"/>
      <c r="BB56" s="28"/>
      <c r="BC56" s="28"/>
      <c r="BD56" s="45">
        <v>460</v>
      </c>
      <c r="BE56" s="15"/>
      <c r="BF56" s="15"/>
      <c r="BG56" s="15">
        <v>480</v>
      </c>
      <c r="BH56" s="22">
        <f>BG56/AV56</f>
        <v>1.0666666666666667</v>
      </c>
      <c r="BI56" s="15">
        <v>460</v>
      </c>
      <c r="BJ56" s="15"/>
      <c r="BK56" s="15"/>
      <c r="BL56" s="15"/>
    </row>
    <row r="57" spans="1:64" s="3" customFormat="1" ht="22.5" hidden="1" x14ac:dyDescent="0.25">
      <c r="A57" s="15" t="s">
        <v>393</v>
      </c>
      <c r="B57" s="28">
        <v>28</v>
      </c>
      <c r="C57" s="27"/>
      <c r="D57" s="27" t="s">
        <v>329</v>
      </c>
      <c r="E57" s="28" t="s">
        <v>148</v>
      </c>
      <c r="F57" s="28" t="s">
        <v>84</v>
      </c>
      <c r="G57" s="28"/>
      <c r="H57" s="28" t="s">
        <v>371</v>
      </c>
      <c r="I57" s="28" t="s">
        <v>343</v>
      </c>
      <c r="J57" s="28">
        <v>5</v>
      </c>
      <c r="K57" s="28" t="s">
        <v>56</v>
      </c>
      <c r="L57" s="28" t="s">
        <v>49</v>
      </c>
      <c r="M57" s="28" t="s">
        <v>57</v>
      </c>
      <c r="N57" s="28" t="s">
        <v>51</v>
      </c>
      <c r="O57" s="28">
        <v>220</v>
      </c>
      <c r="P57" s="28">
        <v>2</v>
      </c>
      <c r="Q57" s="29">
        <v>3</v>
      </c>
      <c r="R57" s="28">
        <v>25</v>
      </c>
      <c r="S57" s="28" t="s">
        <v>313</v>
      </c>
      <c r="T57" s="28" t="s">
        <v>60</v>
      </c>
      <c r="U57" s="28" t="s">
        <v>288</v>
      </c>
      <c r="V57" s="28"/>
      <c r="W57" s="28"/>
      <c r="X57" s="28"/>
      <c r="Y57" s="28"/>
      <c r="Z57" s="28"/>
      <c r="AA57" s="28"/>
      <c r="AB57" s="28"/>
      <c r="AC57" s="28"/>
      <c r="AD57" s="28">
        <v>30</v>
      </c>
      <c r="AE57" s="28" t="s">
        <v>464</v>
      </c>
      <c r="AF57" s="28" t="s">
        <v>470</v>
      </c>
      <c r="AG57" s="28" t="s">
        <v>474</v>
      </c>
      <c r="AH57" s="28" t="s">
        <v>477</v>
      </c>
      <c r="AI57" s="28" t="s">
        <v>461</v>
      </c>
      <c r="AJ57" s="28">
        <v>17.5</v>
      </c>
      <c r="AK57" s="40">
        <v>54.46</v>
      </c>
      <c r="AL57" s="28">
        <v>891227</v>
      </c>
      <c r="AM57" s="41">
        <f>((AL57/24)/7)</f>
        <v>5304.9226190476193</v>
      </c>
      <c r="AN57" s="42">
        <f>IF(AM57&gt;52, 52,AM57)</f>
        <v>52</v>
      </c>
      <c r="AO57" s="84">
        <f>AK57/AN57</f>
        <v>1.0473076923076923</v>
      </c>
      <c r="AP57" s="95">
        <f>AO57*2</f>
        <v>2.0946153846153845</v>
      </c>
      <c r="AQ57" s="43">
        <f>AO57*4</f>
        <v>4.1892307692307691</v>
      </c>
      <c r="AR57" s="28">
        <v>80</v>
      </c>
      <c r="AS57" s="28">
        <v>140</v>
      </c>
      <c r="AT57" s="28">
        <f t="shared" si="30"/>
        <v>110</v>
      </c>
      <c r="AU57" s="28">
        <v>480</v>
      </c>
      <c r="AV57" s="28">
        <v>400</v>
      </c>
      <c r="AW57" s="28">
        <f t="shared" si="31"/>
        <v>1.2</v>
      </c>
      <c r="AX57" s="28" t="str">
        <f t="shared" si="32"/>
        <v>Adecuada</v>
      </c>
      <c r="AY57" s="28">
        <f t="shared" si="33"/>
        <v>1600</v>
      </c>
      <c r="AZ57" s="28"/>
      <c r="BA57" s="28"/>
      <c r="BB57" s="28"/>
      <c r="BC57" s="28"/>
      <c r="BD57" s="45">
        <v>460</v>
      </c>
      <c r="BE57" s="15"/>
      <c r="BF57" s="15"/>
      <c r="BG57" s="15">
        <v>480</v>
      </c>
      <c r="BH57" s="22">
        <f>BG57/AV57</f>
        <v>1.2</v>
      </c>
      <c r="BI57" s="15">
        <v>460</v>
      </c>
      <c r="BJ57" s="15"/>
      <c r="BK57" s="15"/>
      <c r="BL57" s="15"/>
    </row>
    <row r="58" spans="1:64" s="3" customFormat="1" hidden="1" x14ac:dyDescent="0.25">
      <c r="A58" s="15" t="s">
        <v>393</v>
      </c>
      <c r="B58" s="28">
        <v>28</v>
      </c>
      <c r="C58" s="27"/>
      <c r="D58" s="27" t="s">
        <v>309</v>
      </c>
      <c r="E58" s="28"/>
      <c r="F58" s="28"/>
      <c r="G58" s="28"/>
      <c r="H58" s="28"/>
      <c r="I58" s="28"/>
      <c r="J58" s="28">
        <v>5</v>
      </c>
      <c r="K58" s="28" t="s">
        <v>48</v>
      </c>
      <c r="L58" s="28" t="s">
        <v>54</v>
      </c>
      <c r="M58" s="28" t="s">
        <v>55</v>
      </c>
      <c r="N58" s="28" t="s">
        <v>51</v>
      </c>
      <c r="O58" s="28">
        <v>46</v>
      </c>
      <c r="P58" s="28">
        <v>2</v>
      </c>
      <c r="Q58" s="29">
        <v>3</v>
      </c>
      <c r="R58" s="28" t="s">
        <v>52</v>
      </c>
      <c r="S58" s="28" t="s">
        <v>311</v>
      </c>
      <c r="T58" s="28" t="s">
        <v>337</v>
      </c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40"/>
      <c r="AL58" s="28"/>
      <c r="AM58" s="28"/>
      <c r="AN58" s="29"/>
      <c r="AO58" s="82"/>
      <c r="AP58" s="93"/>
      <c r="AQ58" s="90"/>
      <c r="AR58" s="28" t="s">
        <v>410</v>
      </c>
      <c r="AS58" s="28"/>
      <c r="AT58" s="28"/>
      <c r="AU58" s="28">
        <v>140</v>
      </c>
      <c r="AV58" s="28"/>
      <c r="AW58" s="28"/>
      <c r="AX58" s="28"/>
      <c r="AY58" s="28"/>
      <c r="AZ58" s="28"/>
      <c r="BA58" s="28"/>
      <c r="BB58" s="28"/>
      <c r="BC58" s="28"/>
      <c r="BD58" s="28"/>
      <c r="BE58" s="15"/>
      <c r="BF58" s="15"/>
      <c r="BG58" s="15"/>
      <c r="BH58" s="15"/>
      <c r="BI58" s="15"/>
      <c r="BJ58" s="15"/>
      <c r="BK58" s="15"/>
      <c r="BL58" s="15"/>
    </row>
    <row r="59" spans="1:64" s="3" customFormat="1" ht="22.5" hidden="1" x14ac:dyDescent="0.25">
      <c r="A59" s="15" t="s">
        <v>393</v>
      </c>
      <c r="B59" s="28">
        <v>91</v>
      </c>
      <c r="C59" s="27" t="s">
        <v>358</v>
      </c>
      <c r="D59" s="27" t="s">
        <v>6</v>
      </c>
      <c r="E59" s="28"/>
      <c r="F59" s="28" t="s">
        <v>361</v>
      </c>
      <c r="G59" s="28">
        <v>100</v>
      </c>
      <c r="H59" s="28"/>
      <c r="I59" s="28"/>
      <c r="J59" s="28"/>
      <c r="K59" s="28"/>
      <c r="L59" s="28"/>
      <c r="M59" s="28"/>
      <c r="N59" s="28"/>
      <c r="O59" s="28"/>
      <c r="P59" s="28"/>
      <c r="Q59" s="29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40"/>
      <c r="AL59" s="28"/>
      <c r="AM59" s="28"/>
      <c r="AN59" s="29"/>
      <c r="AO59" s="82"/>
      <c r="AP59" s="93"/>
      <c r="AQ59" s="90"/>
      <c r="AR59" s="28" t="s">
        <v>410</v>
      </c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15"/>
      <c r="BF59" s="15"/>
      <c r="BG59" s="15"/>
      <c r="BH59" s="15"/>
      <c r="BI59" s="15"/>
      <c r="BJ59" s="15"/>
      <c r="BK59" s="15"/>
      <c r="BL59" s="15"/>
    </row>
    <row r="60" spans="1:64" s="3" customFormat="1" ht="22.5" hidden="1" x14ac:dyDescent="0.25">
      <c r="A60" s="15" t="s">
        <v>393</v>
      </c>
      <c r="B60" s="28">
        <v>96</v>
      </c>
      <c r="C60" s="27" t="s">
        <v>395</v>
      </c>
      <c r="D60" s="27" t="s">
        <v>6</v>
      </c>
      <c r="E60" s="28"/>
      <c r="F60" s="28" t="s">
        <v>420</v>
      </c>
      <c r="G60" s="28">
        <v>10</v>
      </c>
      <c r="H60" s="28"/>
      <c r="I60" s="28"/>
      <c r="J60" s="28"/>
      <c r="K60" s="28"/>
      <c r="L60" s="28"/>
      <c r="M60" s="28"/>
      <c r="N60" s="28"/>
      <c r="O60" s="28"/>
      <c r="P60" s="28"/>
      <c r="Q60" s="29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40"/>
      <c r="AL60" s="28"/>
      <c r="AM60" s="28"/>
      <c r="AN60" s="29"/>
      <c r="AO60" s="82"/>
      <c r="AP60" s="93"/>
      <c r="AQ60" s="90"/>
      <c r="AR60" s="28" t="s">
        <v>433</v>
      </c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15"/>
      <c r="BF60" s="15"/>
      <c r="BG60" s="15"/>
      <c r="BH60" s="15"/>
      <c r="BI60" s="15"/>
      <c r="BJ60" s="15"/>
      <c r="BK60" s="15"/>
      <c r="BL60" s="15"/>
    </row>
    <row r="61" spans="1:64" s="3" customFormat="1" ht="18.75" hidden="1" customHeight="1" x14ac:dyDescent="0.2">
      <c r="A61" s="15" t="s">
        <v>393</v>
      </c>
      <c r="B61" s="28" t="s">
        <v>7</v>
      </c>
      <c r="C61" s="27" t="s">
        <v>85</v>
      </c>
      <c r="D61" s="27" t="s">
        <v>30</v>
      </c>
      <c r="E61" s="28"/>
      <c r="F61" s="28" t="s">
        <v>87</v>
      </c>
      <c r="G61" s="28"/>
      <c r="H61" s="28"/>
      <c r="I61" s="28"/>
      <c r="J61" s="28">
        <v>6</v>
      </c>
      <c r="K61" s="28" t="s">
        <v>48</v>
      </c>
      <c r="L61" s="28" t="s">
        <v>49</v>
      </c>
      <c r="M61" s="28" t="s">
        <v>86</v>
      </c>
      <c r="N61" s="28" t="s">
        <v>51</v>
      </c>
      <c r="O61" s="28">
        <v>68</v>
      </c>
      <c r="P61" s="28">
        <v>1</v>
      </c>
      <c r="Q61" s="29">
        <v>4</v>
      </c>
      <c r="R61" s="28" t="s">
        <v>52</v>
      </c>
      <c r="S61" s="28" t="s">
        <v>311</v>
      </c>
      <c r="T61" s="28" t="s">
        <v>337</v>
      </c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40"/>
      <c r="AL61" s="28"/>
      <c r="AM61" s="28"/>
      <c r="AN61" s="29"/>
      <c r="AO61" s="82"/>
      <c r="AP61" s="93"/>
      <c r="AQ61" s="90"/>
      <c r="AR61" s="28" t="s">
        <v>75</v>
      </c>
      <c r="AS61" s="28"/>
      <c r="AT61" s="28"/>
      <c r="AU61" s="38">
        <v>400</v>
      </c>
      <c r="AV61" s="28"/>
      <c r="AW61" s="28"/>
      <c r="AX61" s="28"/>
      <c r="AY61" s="28"/>
      <c r="AZ61" s="28"/>
      <c r="BA61" s="28"/>
      <c r="BB61" s="28"/>
      <c r="BC61" s="28"/>
      <c r="BD61" s="28"/>
      <c r="BE61" s="15"/>
      <c r="BF61" s="15"/>
      <c r="BG61" s="15"/>
      <c r="BH61" s="15"/>
      <c r="BI61" s="15"/>
      <c r="BJ61" s="15"/>
      <c r="BK61" s="15"/>
      <c r="BL61" s="15"/>
    </row>
    <row r="62" spans="1:64" s="3" customFormat="1" ht="17.25" hidden="1" customHeight="1" x14ac:dyDescent="0.2">
      <c r="A62" s="15" t="s">
        <v>393</v>
      </c>
      <c r="B62" s="28" t="s">
        <v>7</v>
      </c>
      <c r="C62" s="27"/>
      <c r="D62" s="27" t="s">
        <v>30</v>
      </c>
      <c r="E62" s="28"/>
      <c r="F62" s="28" t="s">
        <v>87</v>
      </c>
      <c r="G62" s="28"/>
      <c r="H62" s="28"/>
      <c r="I62" s="28"/>
      <c r="J62" s="28">
        <v>6</v>
      </c>
      <c r="K62" s="28" t="s">
        <v>48</v>
      </c>
      <c r="L62" s="28" t="s">
        <v>49</v>
      </c>
      <c r="M62" s="28" t="s">
        <v>86</v>
      </c>
      <c r="N62" s="28" t="s">
        <v>51</v>
      </c>
      <c r="O62" s="28">
        <v>68</v>
      </c>
      <c r="P62" s="28">
        <v>1</v>
      </c>
      <c r="Q62" s="29">
        <v>52</v>
      </c>
      <c r="R62" s="28">
        <v>1.7</v>
      </c>
      <c r="S62" s="28" t="s">
        <v>311</v>
      </c>
      <c r="T62" s="28" t="s">
        <v>53</v>
      </c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40"/>
      <c r="AL62" s="28"/>
      <c r="AM62" s="28"/>
      <c r="AN62" s="29"/>
      <c r="AO62" s="82"/>
      <c r="AP62" s="93"/>
      <c r="AQ62" s="90"/>
      <c r="AR62" s="28" t="s">
        <v>77</v>
      </c>
      <c r="AS62" s="28"/>
      <c r="AT62" s="28"/>
      <c r="AU62" s="38">
        <v>400</v>
      </c>
      <c r="AV62" s="28"/>
      <c r="AW62" s="28"/>
      <c r="AX62" s="28"/>
      <c r="AY62" s="28"/>
      <c r="AZ62" s="28"/>
      <c r="BA62" s="28"/>
      <c r="BB62" s="28"/>
      <c r="BC62" s="28"/>
      <c r="BD62" s="28"/>
      <c r="BE62" s="15"/>
      <c r="BF62" s="15"/>
      <c r="BG62" s="15"/>
      <c r="BH62" s="15"/>
      <c r="BI62" s="15"/>
      <c r="BJ62" s="15"/>
      <c r="BK62" s="15"/>
      <c r="BL62" s="15"/>
    </row>
    <row r="63" spans="1:64" s="3" customFormat="1" ht="22.5" hidden="1" x14ac:dyDescent="0.25">
      <c r="A63" s="15" t="s">
        <v>393</v>
      </c>
      <c r="B63" s="28" t="s">
        <v>8</v>
      </c>
      <c r="C63" s="27" t="s">
        <v>85</v>
      </c>
      <c r="D63" s="27" t="s">
        <v>30</v>
      </c>
      <c r="E63" s="28"/>
      <c r="F63" s="28" t="s">
        <v>87</v>
      </c>
      <c r="G63" s="28"/>
      <c r="H63" s="28"/>
      <c r="I63" s="28"/>
      <c r="J63" s="28">
        <v>7</v>
      </c>
      <c r="K63" s="28" t="s">
        <v>48</v>
      </c>
      <c r="L63" s="28" t="s">
        <v>49</v>
      </c>
      <c r="M63" s="28" t="s">
        <v>86</v>
      </c>
      <c r="N63" s="28" t="s">
        <v>51</v>
      </c>
      <c r="O63" s="28">
        <v>68</v>
      </c>
      <c r="P63" s="28">
        <v>1</v>
      </c>
      <c r="Q63" s="29">
        <v>4</v>
      </c>
      <c r="R63" s="28" t="s">
        <v>52</v>
      </c>
      <c r="S63" s="28" t="s">
        <v>311</v>
      </c>
      <c r="T63" s="28" t="s">
        <v>337</v>
      </c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40"/>
      <c r="AL63" s="28"/>
      <c r="AM63" s="28"/>
      <c r="AN63" s="29"/>
      <c r="AO63" s="82"/>
      <c r="AP63" s="93"/>
      <c r="AQ63" s="90"/>
      <c r="AR63" s="28" t="s">
        <v>286</v>
      </c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15"/>
      <c r="BF63" s="15"/>
      <c r="BG63" s="15"/>
      <c r="BH63" s="15"/>
      <c r="BI63" s="15"/>
      <c r="BJ63" s="15"/>
      <c r="BK63" s="15"/>
      <c r="BL63" s="15"/>
    </row>
    <row r="64" spans="1:64" s="3" customFormat="1" hidden="1" x14ac:dyDescent="0.25">
      <c r="A64" s="15" t="s">
        <v>393</v>
      </c>
      <c r="B64" s="28" t="s">
        <v>8</v>
      </c>
      <c r="C64" s="27"/>
      <c r="D64" s="27" t="s">
        <v>30</v>
      </c>
      <c r="E64" s="28"/>
      <c r="F64" s="28" t="s">
        <v>87</v>
      </c>
      <c r="G64" s="28"/>
      <c r="H64" s="28"/>
      <c r="I64" s="28"/>
      <c r="J64" s="28">
        <v>7</v>
      </c>
      <c r="K64" s="28" t="s">
        <v>48</v>
      </c>
      <c r="L64" s="28" t="s">
        <v>49</v>
      </c>
      <c r="M64" s="28" t="s">
        <v>86</v>
      </c>
      <c r="N64" s="28" t="s">
        <v>51</v>
      </c>
      <c r="O64" s="28">
        <v>68</v>
      </c>
      <c r="P64" s="28">
        <v>1</v>
      </c>
      <c r="Q64" s="29">
        <v>52</v>
      </c>
      <c r="R64" s="28">
        <v>1.7</v>
      </c>
      <c r="S64" s="28" t="s">
        <v>311</v>
      </c>
      <c r="T64" s="28" t="s">
        <v>53</v>
      </c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40"/>
      <c r="AL64" s="28"/>
      <c r="AM64" s="28"/>
      <c r="AN64" s="29"/>
      <c r="AO64" s="82"/>
      <c r="AP64" s="93"/>
      <c r="AQ64" s="90"/>
      <c r="AR64" s="28" t="s">
        <v>289</v>
      </c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15"/>
      <c r="BF64" s="15"/>
      <c r="BG64" s="15"/>
      <c r="BH64" s="15"/>
      <c r="BI64" s="15"/>
      <c r="BJ64" s="15"/>
      <c r="BK64" s="15"/>
      <c r="BL64" s="15"/>
    </row>
    <row r="65" spans="1:64" s="3" customFormat="1" ht="22.5" hidden="1" x14ac:dyDescent="0.25">
      <c r="A65" s="15" t="s">
        <v>393</v>
      </c>
      <c r="B65" s="28">
        <v>98</v>
      </c>
      <c r="C65" s="27" t="s">
        <v>392</v>
      </c>
      <c r="D65" s="27" t="s">
        <v>6</v>
      </c>
      <c r="E65" s="28"/>
      <c r="F65" s="28" t="s">
        <v>74</v>
      </c>
      <c r="G65" s="28">
        <v>39.32</v>
      </c>
      <c r="H65" s="28"/>
      <c r="I65" s="28"/>
      <c r="J65" s="28">
        <v>8</v>
      </c>
      <c r="K65" s="28" t="s">
        <v>48</v>
      </c>
      <c r="L65" s="28" t="s">
        <v>49</v>
      </c>
      <c r="M65" s="28" t="s">
        <v>50</v>
      </c>
      <c r="N65" s="28" t="s">
        <v>51</v>
      </c>
      <c r="O65" s="28">
        <v>320</v>
      </c>
      <c r="P65" s="28">
        <v>1</v>
      </c>
      <c r="Q65" s="29">
        <v>2</v>
      </c>
      <c r="R65" s="28" t="s">
        <v>52</v>
      </c>
      <c r="S65" s="28" t="s">
        <v>311</v>
      </c>
      <c r="T65" s="28" t="s">
        <v>337</v>
      </c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40"/>
      <c r="AL65" s="28"/>
      <c r="AM65" s="28"/>
      <c r="AN65" s="29"/>
      <c r="AO65" s="82"/>
      <c r="AP65" s="93"/>
      <c r="AQ65" s="90"/>
      <c r="AR65" s="28" t="s">
        <v>75</v>
      </c>
      <c r="AS65" s="28"/>
      <c r="AT65" s="28"/>
      <c r="AU65" s="28">
        <v>350</v>
      </c>
      <c r="AV65" s="28"/>
      <c r="AW65" s="28"/>
      <c r="AX65" s="28"/>
      <c r="AY65" s="28"/>
      <c r="AZ65" s="28"/>
      <c r="BA65" s="28"/>
      <c r="BB65" s="28"/>
      <c r="BC65" s="28"/>
      <c r="BD65" s="28"/>
      <c r="BE65" s="15"/>
      <c r="BF65" s="15"/>
      <c r="BG65" s="15"/>
      <c r="BH65" s="15"/>
      <c r="BI65" s="15"/>
      <c r="BJ65" s="15"/>
      <c r="BK65" s="15"/>
      <c r="BL65" s="15"/>
    </row>
    <row r="66" spans="1:64" s="3" customFormat="1" ht="22.5" hidden="1" x14ac:dyDescent="0.25">
      <c r="A66" s="15" t="s">
        <v>393</v>
      </c>
      <c r="B66" s="28">
        <v>98</v>
      </c>
      <c r="C66" s="27"/>
      <c r="D66" s="27" t="s">
        <v>6</v>
      </c>
      <c r="E66" s="28"/>
      <c r="F66" s="28" t="s">
        <v>74</v>
      </c>
      <c r="G66" s="28">
        <v>39.32</v>
      </c>
      <c r="H66" s="28"/>
      <c r="I66" s="28"/>
      <c r="J66" s="28">
        <v>8</v>
      </c>
      <c r="K66" s="28" t="s">
        <v>48</v>
      </c>
      <c r="L66" s="28" t="s">
        <v>49</v>
      </c>
      <c r="M66" s="28" t="s">
        <v>50</v>
      </c>
      <c r="N66" s="28" t="s">
        <v>51</v>
      </c>
      <c r="O66" s="28">
        <v>320</v>
      </c>
      <c r="P66" s="28">
        <v>1</v>
      </c>
      <c r="Q66" s="29">
        <v>52</v>
      </c>
      <c r="R66" s="28">
        <v>2.72</v>
      </c>
      <c r="S66" s="28" t="s">
        <v>311</v>
      </c>
      <c r="T66" s="28" t="s">
        <v>53</v>
      </c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40"/>
      <c r="AL66" s="28"/>
      <c r="AM66" s="28"/>
      <c r="AN66" s="29"/>
      <c r="AO66" s="82"/>
      <c r="AP66" s="93"/>
      <c r="AQ66" s="90"/>
      <c r="AR66" s="28" t="s">
        <v>77</v>
      </c>
      <c r="AS66" s="28"/>
      <c r="AT66" s="28"/>
      <c r="AU66" s="28">
        <v>350</v>
      </c>
      <c r="AV66" s="28"/>
      <c r="AW66" s="28"/>
      <c r="AX66" s="28"/>
      <c r="AY66" s="28"/>
      <c r="AZ66" s="28"/>
      <c r="BA66" s="28"/>
      <c r="BB66" s="28"/>
      <c r="BC66" s="28"/>
      <c r="BD66" s="28"/>
      <c r="BE66" s="15"/>
      <c r="BF66" s="15"/>
      <c r="BG66" s="15"/>
      <c r="BH66" s="15"/>
      <c r="BI66" s="15"/>
      <c r="BJ66" s="15"/>
      <c r="BK66" s="15"/>
      <c r="BL66" s="15"/>
    </row>
    <row r="67" spans="1:64" s="3" customFormat="1" ht="22.5" hidden="1" x14ac:dyDescent="0.25">
      <c r="A67" s="15" t="s">
        <v>393</v>
      </c>
      <c r="B67" s="28">
        <v>98</v>
      </c>
      <c r="C67" s="27" t="s">
        <v>392</v>
      </c>
      <c r="D67" s="27" t="s">
        <v>328</v>
      </c>
      <c r="E67" s="28" t="s">
        <v>148</v>
      </c>
      <c r="F67" s="28" t="s">
        <v>327</v>
      </c>
      <c r="G67" s="28"/>
      <c r="H67" s="28" t="s">
        <v>73</v>
      </c>
      <c r="I67" s="28" t="s">
        <v>345</v>
      </c>
      <c r="J67" s="28">
        <v>8</v>
      </c>
      <c r="K67" s="28" t="s">
        <v>56</v>
      </c>
      <c r="L67" s="28" t="s">
        <v>49</v>
      </c>
      <c r="M67" s="28" t="s">
        <v>57</v>
      </c>
      <c r="N67" s="28" t="s">
        <v>51</v>
      </c>
      <c r="O67" s="28">
        <v>220</v>
      </c>
      <c r="P67" s="28">
        <v>2</v>
      </c>
      <c r="Q67" s="29">
        <v>2</v>
      </c>
      <c r="R67" s="28" t="s">
        <v>453</v>
      </c>
      <c r="S67" s="28" t="s">
        <v>451</v>
      </c>
      <c r="T67" s="28" t="s">
        <v>338</v>
      </c>
      <c r="U67" s="28" t="s">
        <v>75</v>
      </c>
      <c r="V67" s="28">
        <v>10</v>
      </c>
      <c r="W67" s="28">
        <v>0.37</v>
      </c>
      <c r="X67" s="28" t="s">
        <v>408</v>
      </c>
      <c r="Y67" s="28">
        <v>45</v>
      </c>
      <c r="Z67" s="28">
        <v>12</v>
      </c>
      <c r="AA67" s="28">
        <v>0.3</v>
      </c>
      <c r="AB67" s="39" t="s">
        <v>415</v>
      </c>
      <c r="AC67" s="28">
        <v>2.1</v>
      </c>
      <c r="AD67" s="28">
        <v>32</v>
      </c>
      <c r="AE67" s="28" t="s">
        <v>464</v>
      </c>
      <c r="AF67" s="28" t="s">
        <v>470</v>
      </c>
      <c r="AG67" s="28" t="s">
        <v>474</v>
      </c>
      <c r="AH67" s="28" t="s">
        <v>477</v>
      </c>
      <c r="AI67" s="28" t="s">
        <v>461</v>
      </c>
      <c r="AJ67" s="28">
        <v>44.9</v>
      </c>
      <c r="AK67" s="40">
        <v>10.5</v>
      </c>
      <c r="AL67" s="28">
        <v>418236</v>
      </c>
      <c r="AM67" s="41">
        <f>((AL67/24)/7)</f>
        <v>2489.5</v>
      </c>
      <c r="AN67" s="42">
        <f>IF(AM67&gt;52, 52,AM67)</f>
        <v>52</v>
      </c>
      <c r="AO67" s="84">
        <f>AK67/AN67</f>
        <v>0.20192307692307693</v>
      </c>
      <c r="AP67" s="95">
        <f>AO67*2</f>
        <v>0.40384615384615385</v>
      </c>
      <c r="AQ67" s="43">
        <f>AO67*4</f>
        <v>0.80769230769230771</v>
      </c>
      <c r="AR67" s="28">
        <v>55</v>
      </c>
      <c r="AS67" s="28">
        <v>100</v>
      </c>
      <c r="AT67" s="28">
        <f t="shared" ref="AT67:AT68" si="34">0.5*(AR67+AS67)</f>
        <v>77.5</v>
      </c>
      <c r="AU67" s="28">
        <v>400</v>
      </c>
      <c r="AV67" s="28">
        <v>200</v>
      </c>
      <c r="AW67" s="28">
        <f t="shared" ref="AW67:AW68" si="35">AU67/AV67</f>
        <v>2</v>
      </c>
      <c r="AX67" s="28" t="str">
        <f t="shared" ref="AX67:AX68" si="36">IF(AND(1&lt;=AW67,AW67&lt;=4),"Adecuada","Inadecuada")</f>
        <v>Adecuada</v>
      </c>
      <c r="AY67" s="28"/>
      <c r="AZ67" s="28"/>
      <c r="BA67" s="28"/>
      <c r="BB67" s="28"/>
      <c r="BC67" s="28"/>
      <c r="BD67" s="44">
        <f>O67</f>
        <v>220</v>
      </c>
      <c r="BE67" s="15"/>
      <c r="BF67" s="15"/>
      <c r="BG67" s="15"/>
      <c r="BH67" s="15"/>
      <c r="BI67" s="15"/>
      <c r="BJ67" s="15"/>
      <c r="BK67" s="15"/>
      <c r="BL67" s="15"/>
    </row>
    <row r="68" spans="1:64" s="3" customFormat="1" ht="22.5" hidden="1" x14ac:dyDescent="0.25">
      <c r="A68" s="15" t="s">
        <v>393</v>
      </c>
      <c r="B68" s="28">
        <v>98</v>
      </c>
      <c r="C68" s="27"/>
      <c r="D68" s="27" t="s">
        <v>329</v>
      </c>
      <c r="E68" s="28" t="s">
        <v>148</v>
      </c>
      <c r="F68" s="28" t="s">
        <v>346</v>
      </c>
      <c r="G68" s="28"/>
      <c r="H68" s="28" t="s">
        <v>76</v>
      </c>
      <c r="I68" s="28" t="s">
        <v>347</v>
      </c>
      <c r="J68" s="28">
        <v>8</v>
      </c>
      <c r="K68" s="28" t="s">
        <v>56</v>
      </c>
      <c r="L68" s="28" t="s">
        <v>49</v>
      </c>
      <c r="M68" s="28" t="s">
        <v>57</v>
      </c>
      <c r="N68" s="28" t="s">
        <v>51</v>
      </c>
      <c r="O68" s="28">
        <v>220</v>
      </c>
      <c r="P68" s="28">
        <v>2</v>
      </c>
      <c r="Q68" s="29">
        <v>2</v>
      </c>
      <c r="R68" s="28" t="s">
        <v>453</v>
      </c>
      <c r="S68" s="28" t="s">
        <v>451</v>
      </c>
      <c r="T68" s="28" t="s">
        <v>338</v>
      </c>
      <c r="U68" s="28" t="s">
        <v>77</v>
      </c>
      <c r="V68" s="28">
        <v>10</v>
      </c>
      <c r="W68" s="28">
        <v>0.37</v>
      </c>
      <c r="X68" s="28" t="s">
        <v>408</v>
      </c>
      <c r="Y68" s="28">
        <v>45</v>
      </c>
      <c r="Z68" s="28">
        <v>12</v>
      </c>
      <c r="AA68" s="28">
        <v>0.3</v>
      </c>
      <c r="AB68" s="39" t="s">
        <v>415</v>
      </c>
      <c r="AC68" s="28">
        <v>2.1</v>
      </c>
      <c r="AD68" s="28">
        <v>32</v>
      </c>
      <c r="AE68" s="28" t="s">
        <v>464</v>
      </c>
      <c r="AF68" s="28" t="s">
        <v>470</v>
      </c>
      <c r="AG68" s="28" t="s">
        <v>474</v>
      </c>
      <c r="AH68" s="28" t="s">
        <v>477</v>
      </c>
      <c r="AI68" s="28" t="s">
        <v>461</v>
      </c>
      <c r="AJ68" s="28">
        <v>44.9</v>
      </c>
      <c r="AK68" s="40">
        <v>18.600000000000001</v>
      </c>
      <c r="AL68" s="28">
        <v>384145</v>
      </c>
      <c r="AM68" s="41">
        <f>((AL68/24)/7)</f>
        <v>2286.5773809523807</v>
      </c>
      <c r="AN68" s="42">
        <f>IF(AM68&gt;52, 52,AM68)</f>
        <v>52</v>
      </c>
      <c r="AO68" s="84">
        <f>AK68/AN68</f>
        <v>0.3576923076923077</v>
      </c>
      <c r="AP68" s="95">
        <f>AO68*2</f>
        <v>0.7153846153846154</v>
      </c>
      <c r="AQ68" s="43">
        <f>AO68*4</f>
        <v>1.4307692307692308</v>
      </c>
      <c r="AR68" s="28">
        <v>65</v>
      </c>
      <c r="AS68" s="28">
        <v>120</v>
      </c>
      <c r="AT68" s="28">
        <f t="shared" si="34"/>
        <v>92.5</v>
      </c>
      <c r="AU68" s="28">
        <v>400</v>
      </c>
      <c r="AV68" s="28">
        <v>200</v>
      </c>
      <c r="AW68" s="28">
        <f t="shared" si="35"/>
        <v>2</v>
      </c>
      <c r="AX68" s="28" t="str">
        <f t="shared" si="36"/>
        <v>Adecuada</v>
      </c>
      <c r="AY68" s="28"/>
      <c r="AZ68" s="28"/>
      <c r="BA68" s="28"/>
      <c r="BB68" s="28"/>
      <c r="BC68" s="28"/>
      <c r="BD68" s="44">
        <f>O68</f>
        <v>220</v>
      </c>
      <c r="BE68" s="15"/>
      <c r="BF68" s="15"/>
      <c r="BG68" s="15"/>
      <c r="BH68" s="15"/>
      <c r="BI68" s="15"/>
      <c r="BJ68" s="15"/>
      <c r="BK68" s="15"/>
      <c r="BL68" s="15"/>
    </row>
    <row r="69" spans="1:64" s="3" customFormat="1" ht="22.5" hidden="1" x14ac:dyDescent="0.25">
      <c r="A69" s="15" t="s">
        <v>393</v>
      </c>
      <c r="B69" s="28">
        <v>100</v>
      </c>
      <c r="C69" s="27" t="s">
        <v>88</v>
      </c>
      <c r="D69" s="27" t="s">
        <v>9</v>
      </c>
      <c r="E69" s="28" t="s">
        <v>69</v>
      </c>
      <c r="F69" s="28"/>
      <c r="G69" s="28"/>
      <c r="H69" s="28"/>
      <c r="I69" s="28"/>
      <c r="J69" s="28">
        <v>9</v>
      </c>
      <c r="K69" s="28" t="s">
        <v>48</v>
      </c>
      <c r="L69" s="28" t="s">
        <v>54</v>
      </c>
      <c r="M69" s="28" t="s">
        <v>55</v>
      </c>
      <c r="N69" s="28" t="s">
        <v>51</v>
      </c>
      <c r="O69" s="28">
        <v>46</v>
      </c>
      <c r="P69" s="28">
        <v>1</v>
      </c>
      <c r="Q69" s="29">
        <v>4</v>
      </c>
      <c r="R69" s="28" t="s">
        <v>52</v>
      </c>
      <c r="S69" s="28" t="s">
        <v>311</v>
      </c>
      <c r="T69" s="28" t="s">
        <v>337</v>
      </c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40"/>
      <c r="AL69" s="28"/>
      <c r="AM69" s="28"/>
      <c r="AN69" s="29"/>
      <c r="AO69" s="82"/>
      <c r="AP69" s="93"/>
      <c r="AQ69" s="90"/>
      <c r="AR69" s="28" t="s">
        <v>75</v>
      </c>
      <c r="AS69" s="28"/>
      <c r="AT69" s="28"/>
      <c r="AU69" s="28">
        <v>350</v>
      </c>
      <c r="AV69" s="28"/>
      <c r="AW69" s="28"/>
      <c r="AX69" s="28"/>
      <c r="AY69" s="28"/>
      <c r="AZ69" s="28"/>
      <c r="BA69" s="28"/>
      <c r="BB69" s="28"/>
      <c r="BC69" s="28"/>
      <c r="BD69" s="28"/>
      <c r="BE69" s="15"/>
      <c r="BF69" s="15"/>
      <c r="BG69" s="15"/>
      <c r="BH69" s="15"/>
      <c r="BI69" s="15"/>
      <c r="BJ69" s="15"/>
      <c r="BK69" s="15"/>
      <c r="BL69" s="15"/>
    </row>
    <row r="70" spans="1:64" s="3" customFormat="1" ht="22.5" hidden="1" x14ac:dyDescent="0.25">
      <c r="A70" s="15" t="s">
        <v>393</v>
      </c>
      <c r="B70" s="28">
        <v>100</v>
      </c>
      <c r="C70" s="27"/>
      <c r="D70" s="27" t="s">
        <v>9</v>
      </c>
      <c r="E70" s="28" t="s">
        <v>69</v>
      </c>
      <c r="F70" s="28"/>
      <c r="G70" s="28"/>
      <c r="H70" s="28"/>
      <c r="I70" s="28"/>
      <c r="J70" s="28">
        <v>9</v>
      </c>
      <c r="K70" s="28" t="s">
        <v>48</v>
      </c>
      <c r="L70" s="28" t="s">
        <v>54</v>
      </c>
      <c r="M70" s="28" t="s">
        <v>55</v>
      </c>
      <c r="N70" s="28" t="s">
        <v>51</v>
      </c>
      <c r="O70" s="28">
        <v>46</v>
      </c>
      <c r="P70" s="28">
        <v>1</v>
      </c>
      <c r="Q70" s="29">
        <v>52</v>
      </c>
      <c r="R70" s="28">
        <v>30</v>
      </c>
      <c r="S70" s="28" t="s">
        <v>311</v>
      </c>
      <c r="T70" s="28" t="s">
        <v>53</v>
      </c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40"/>
      <c r="AL70" s="28"/>
      <c r="AM70" s="28"/>
      <c r="AN70" s="29"/>
      <c r="AO70" s="82"/>
      <c r="AP70" s="93"/>
      <c r="AQ70" s="90"/>
      <c r="AR70" s="28" t="s">
        <v>77</v>
      </c>
      <c r="AS70" s="28"/>
      <c r="AT70" s="28"/>
      <c r="AU70" s="28">
        <v>350</v>
      </c>
      <c r="AV70" s="28"/>
      <c r="AW70" s="28"/>
      <c r="AX70" s="28"/>
      <c r="AY70" s="28"/>
      <c r="AZ70" s="28"/>
      <c r="BA70" s="28"/>
      <c r="BB70" s="28"/>
      <c r="BC70" s="28"/>
      <c r="BD70" s="28"/>
      <c r="BE70" s="15"/>
      <c r="BF70" s="15"/>
      <c r="BG70" s="15"/>
      <c r="BH70" s="15"/>
      <c r="BI70" s="15"/>
      <c r="BJ70" s="15"/>
      <c r="BK70" s="15"/>
      <c r="BL70" s="15"/>
    </row>
    <row r="71" spans="1:64" s="3" customFormat="1" ht="22.5" hidden="1" x14ac:dyDescent="0.25">
      <c r="A71" s="15" t="s">
        <v>393</v>
      </c>
      <c r="B71" s="28">
        <v>100</v>
      </c>
      <c r="C71" s="27"/>
      <c r="D71" s="27" t="s">
        <v>445</v>
      </c>
      <c r="E71" s="28" t="s">
        <v>447</v>
      </c>
      <c r="F71" s="28"/>
      <c r="G71" s="28"/>
      <c r="H71" s="28"/>
      <c r="I71" s="28"/>
      <c r="J71" s="28"/>
      <c r="K71" s="28" t="s">
        <v>56</v>
      </c>
      <c r="L71" s="28" t="s">
        <v>49</v>
      </c>
      <c r="M71" s="28" t="s">
        <v>57</v>
      </c>
      <c r="N71" s="28" t="s">
        <v>51</v>
      </c>
      <c r="O71" s="28">
        <v>220</v>
      </c>
      <c r="P71" s="28">
        <v>12</v>
      </c>
      <c r="Q71" s="29">
        <v>1</v>
      </c>
      <c r="R71" s="28">
        <v>1</v>
      </c>
      <c r="S71" s="28" t="s">
        <v>313</v>
      </c>
      <c r="T71" s="28" t="s">
        <v>60</v>
      </c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40"/>
      <c r="AL71" s="28"/>
      <c r="AM71" s="28"/>
      <c r="AN71" s="29"/>
      <c r="AO71" s="82"/>
      <c r="AP71" s="93"/>
      <c r="AQ71" s="90"/>
      <c r="AR71" s="28" t="s">
        <v>291</v>
      </c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15"/>
      <c r="BF71" s="15"/>
      <c r="BG71" s="15"/>
      <c r="BH71" s="15"/>
      <c r="BI71" s="15"/>
      <c r="BJ71" s="15"/>
      <c r="BK71" s="15"/>
      <c r="BL71" s="15"/>
    </row>
    <row r="72" spans="1:64" s="3" customFormat="1" hidden="1" x14ac:dyDescent="0.25">
      <c r="A72" s="15" t="s">
        <v>393</v>
      </c>
      <c r="B72" s="28">
        <v>100</v>
      </c>
      <c r="C72" s="27"/>
      <c r="D72" s="28" t="s">
        <v>446</v>
      </c>
      <c r="E72" s="28" t="s">
        <v>447</v>
      </c>
      <c r="F72" s="28"/>
      <c r="G72" s="28"/>
      <c r="H72" s="28"/>
      <c r="I72" s="28"/>
      <c r="J72" s="28"/>
      <c r="K72" s="28" t="s">
        <v>56</v>
      </c>
      <c r="L72" s="28" t="s">
        <v>49</v>
      </c>
      <c r="M72" s="28" t="s">
        <v>57</v>
      </c>
      <c r="N72" s="28" t="s">
        <v>51</v>
      </c>
      <c r="O72" s="28">
        <v>220</v>
      </c>
      <c r="P72" s="28">
        <v>8</v>
      </c>
      <c r="Q72" s="29">
        <v>1</v>
      </c>
      <c r="R72" s="28">
        <v>1</v>
      </c>
      <c r="S72" s="28" t="s">
        <v>313</v>
      </c>
      <c r="T72" s="28" t="s">
        <v>60</v>
      </c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40"/>
      <c r="AL72" s="28"/>
      <c r="AM72" s="28"/>
      <c r="AN72" s="29"/>
      <c r="AO72" s="82"/>
      <c r="AP72" s="93"/>
      <c r="AQ72" s="90"/>
      <c r="AR72" s="28" t="s">
        <v>291</v>
      </c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15"/>
      <c r="BF72" s="15"/>
      <c r="BG72" s="15"/>
      <c r="BH72" s="15"/>
      <c r="BI72" s="15"/>
      <c r="BJ72" s="15"/>
      <c r="BK72" s="15"/>
      <c r="BL72" s="15"/>
    </row>
    <row r="73" spans="1:64" s="3" customFormat="1" ht="22.5" hidden="1" x14ac:dyDescent="0.25">
      <c r="A73" s="15" t="s">
        <v>393</v>
      </c>
      <c r="B73" s="28">
        <v>100</v>
      </c>
      <c r="C73" s="27"/>
      <c r="D73" s="27" t="s">
        <v>458</v>
      </c>
      <c r="E73" s="28" t="s">
        <v>447</v>
      </c>
      <c r="F73" s="28"/>
      <c r="G73" s="28"/>
      <c r="H73" s="28"/>
      <c r="I73" s="28"/>
      <c r="J73" s="28"/>
      <c r="K73" s="28" t="s">
        <v>56</v>
      </c>
      <c r="L73" s="28" t="s">
        <v>49</v>
      </c>
      <c r="M73" s="28" t="s">
        <v>57</v>
      </c>
      <c r="N73" s="28" t="s">
        <v>51</v>
      </c>
      <c r="O73" s="28">
        <v>220</v>
      </c>
      <c r="P73" s="28">
        <v>12</v>
      </c>
      <c r="Q73" s="29">
        <v>1</v>
      </c>
      <c r="R73" s="28">
        <v>1</v>
      </c>
      <c r="S73" s="28" t="s">
        <v>313</v>
      </c>
      <c r="T73" s="28" t="s">
        <v>60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40"/>
      <c r="AL73" s="28"/>
      <c r="AM73" s="28"/>
      <c r="AN73" s="29"/>
      <c r="AO73" s="82"/>
      <c r="AP73" s="93"/>
      <c r="AQ73" s="90"/>
      <c r="AR73" s="28" t="s">
        <v>75</v>
      </c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15"/>
      <c r="BF73" s="15"/>
      <c r="BG73" s="15"/>
      <c r="BH73" s="15"/>
      <c r="BI73" s="15"/>
      <c r="BJ73" s="15"/>
      <c r="BK73" s="15"/>
      <c r="BL73" s="15"/>
    </row>
    <row r="74" spans="1:64" s="3" customFormat="1" ht="22.5" hidden="1" x14ac:dyDescent="0.25">
      <c r="A74" s="15" t="s">
        <v>393</v>
      </c>
      <c r="B74" s="28">
        <v>100</v>
      </c>
      <c r="C74" s="27" t="s">
        <v>88</v>
      </c>
      <c r="D74" s="28" t="s">
        <v>373</v>
      </c>
      <c r="E74" s="28"/>
      <c r="F74" s="28" t="s">
        <v>374</v>
      </c>
      <c r="G74" s="28"/>
      <c r="H74" s="28" t="s">
        <v>89</v>
      </c>
      <c r="I74" s="28" t="s">
        <v>376</v>
      </c>
      <c r="J74" s="28">
        <v>9</v>
      </c>
      <c r="K74" s="28" t="s">
        <v>56</v>
      </c>
      <c r="L74" s="28" t="s">
        <v>93</v>
      </c>
      <c r="M74" s="28" t="s">
        <v>457</v>
      </c>
      <c r="N74" s="28" t="s">
        <v>51</v>
      </c>
      <c r="O74" s="28">
        <v>96</v>
      </c>
      <c r="P74" s="28">
        <v>1</v>
      </c>
      <c r="Q74" s="29">
        <v>2</v>
      </c>
      <c r="R74" s="28">
        <v>7.4</v>
      </c>
      <c r="S74" s="28" t="s">
        <v>312</v>
      </c>
      <c r="T74" s="28" t="s">
        <v>337</v>
      </c>
      <c r="U74" s="28" t="s">
        <v>90</v>
      </c>
      <c r="V74" s="28">
        <v>2</v>
      </c>
      <c r="W74" s="28">
        <v>3.7</v>
      </c>
      <c r="X74" s="28" t="s">
        <v>407</v>
      </c>
      <c r="Y74" s="28">
        <v>345</v>
      </c>
      <c r="Z74" s="28">
        <v>4</v>
      </c>
      <c r="AA74" s="28">
        <v>1.85</v>
      </c>
      <c r="AB74" s="28" t="s">
        <v>417</v>
      </c>
      <c r="AC74" s="28">
        <v>13</v>
      </c>
      <c r="AD74" s="28">
        <v>53</v>
      </c>
      <c r="AE74" s="28" t="s">
        <v>465</v>
      </c>
      <c r="AF74" s="28" t="s">
        <v>471</v>
      </c>
      <c r="AG74" s="28" t="s">
        <v>476</v>
      </c>
      <c r="AH74" s="28" t="s">
        <v>477</v>
      </c>
      <c r="AI74" s="28" t="s">
        <v>462</v>
      </c>
      <c r="AJ74" s="28">
        <v>345</v>
      </c>
      <c r="AK74" s="40">
        <v>190.4</v>
      </c>
      <c r="AL74" s="28">
        <v>434.57799999999997</v>
      </c>
      <c r="AM74" s="41">
        <f>((AL74/24)/7)</f>
        <v>2.5867738095238093</v>
      </c>
      <c r="AN74" s="42">
        <f>IF(AM74&gt;52, 52,AM74)</f>
        <v>2.5867738095238093</v>
      </c>
      <c r="AO74" s="84">
        <f>AK74/AN74</f>
        <v>73.605198606464214</v>
      </c>
      <c r="AP74" s="95">
        <f>AO74*2</f>
        <v>147.21039721292843</v>
      </c>
      <c r="AQ74" s="43">
        <f>AO74*4</f>
        <v>294.42079442585685</v>
      </c>
      <c r="AR74" s="28">
        <v>200</v>
      </c>
      <c r="AS74" s="28">
        <v>340</v>
      </c>
      <c r="AT74" s="28">
        <f t="shared" ref="AT74:AT75" si="37">0.5*(AR74+AS74)</f>
        <v>270</v>
      </c>
      <c r="AU74" s="28">
        <v>50</v>
      </c>
      <c r="AV74" s="28">
        <v>20</v>
      </c>
      <c r="AW74" s="28">
        <f t="shared" ref="AW74:AW75" si="38">AU74/AV74</f>
        <v>2.5</v>
      </c>
      <c r="AX74" s="28" t="str">
        <f t="shared" ref="AX74:AX75" si="39">IF(AND(1&lt;=AW74,AW74&lt;=4),"Adecuada","Inadecuada")</f>
        <v>Adecuada</v>
      </c>
      <c r="AY74" s="28">
        <f t="shared" ref="AY74:AY75" si="40">IF(AW74&lt;1,AV74*1,4*AV74)</f>
        <v>80</v>
      </c>
      <c r="AZ74" s="28"/>
      <c r="BA74" s="28"/>
      <c r="BB74" s="28"/>
      <c r="BC74" s="28"/>
      <c r="BD74" s="46">
        <v>68</v>
      </c>
      <c r="BE74" s="15"/>
      <c r="BF74" s="15"/>
      <c r="BG74" s="15">
        <v>50</v>
      </c>
      <c r="BH74" s="22">
        <f>BG74/AV74</f>
        <v>2.5</v>
      </c>
      <c r="BI74" s="15">
        <v>46</v>
      </c>
      <c r="BJ74" s="15"/>
      <c r="BK74" s="15"/>
      <c r="BL74" s="15"/>
    </row>
    <row r="75" spans="1:64" s="3" customFormat="1" hidden="1" x14ac:dyDescent="0.25">
      <c r="A75" s="15" t="s">
        <v>393</v>
      </c>
      <c r="B75" s="28">
        <v>100</v>
      </c>
      <c r="C75" s="27"/>
      <c r="D75" s="28" t="s">
        <v>372</v>
      </c>
      <c r="E75" s="28"/>
      <c r="F75" s="28" t="s">
        <v>375</v>
      </c>
      <c r="G75" s="28"/>
      <c r="H75" s="28" t="s">
        <v>91</v>
      </c>
      <c r="I75" s="28" t="s">
        <v>377</v>
      </c>
      <c r="J75" s="28">
        <v>9</v>
      </c>
      <c r="K75" s="28" t="s">
        <v>56</v>
      </c>
      <c r="L75" s="28" t="s">
        <v>93</v>
      </c>
      <c r="M75" s="28" t="s">
        <v>10</v>
      </c>
      <c r="N75" s="28" t="s">
        <v>51</v>
      </c>
      <c r="O75" s="28">
        <v>96</v>
      </c>
      <c r="P75" s="28">
        <v>1</v>
      </c>
      <c r="Q75" s="29">
        <v>2</v>
      </c>
      <c r="R75" s="28">
        <v>7.4</v>
      </c>
      <c r="S75" s="28" t="s">
        <v>312</v>
      </c>
      <c r="T75" s="28" t="s">
        <v>337</v>
      </c>
      <c r="U75" s="28" t="s">
        <v>92</v>
      </c>
      <c r="V75" s="28">
        <v>2</v>
      </c>
      <c r="W75" s="28">
        <v>3.7</v>
      </c>
      <c r="X75" s="28" t="s">
        <v>407</v>
      </c>
      <c r="Y75" s="28">
        <v>345</v>
      </c>
      <c r="Z75" s="28">
        <v>4</v>
      </c>
      <c r="AA75" s="28">
        <v>1.85</v>
      </c>
      <c r="AB75" s="39" t="s">
        <v>418</v>
      </c>
      <c r="AC75" s="28">
        <v>13</v>
      </c>
      <c r="AD75" s="28">
        <v>53</v>
      </c>
      <c r="AE75" s="28" t="s">
        <v>465</v>
      </c>
      <c r="AF75" s="28" t="s">
        <v>471</v>
      </c>
      <c r="AG75" s="28" t="s">
        <v>476</v>
      </c>
      <c r="AH75" s="28" t="s">
        <v>477</v>
      </c>
      <c r="AI75" s="28" t="s">
        <v>462</v>
      </c>
      <c r="AJ75" s="28">
        <v>345</v>
      </c>
      <c r="AK75" s="40">
        <v>256</v>
      </c>
      <c r="AL75" s="28">
        <v>348.476</v>
      </c>
      <c r="AM75" s="41">
        <f>((AL75/24)/7)</f>
        <v>2.0742619047619049</v>
      </c>
      <c r="AN75" s="42">
        <f>IF(AM75&gt;52, 52,AM75)</f>
        <v>2.0742619047619049</v>
      </c>
      <c r="AO75" s="84">
        <f>AK75/AN75</f>
        <v>123.41739459819327</v>
      </c>
      <c r="AP75" s="95">
        <f>AO75*2</f>
        <v>246.83478919638654</v>
      </c>
      <c r="AQ75" s="43">
        <f>AO75*4</f>
        <v>493.66957839277308</v>
      </c>
      <c r="AR75" s="28">
        <v>240</v>
      </c>
      <c r="AS75" s="28">
        <v>400</v>
      </c>
      <c r="AT75" s="28">
        <f t="shared" si="37"/>
        <v>320</v>
      </c>
      <c r="AU75" s="28">
        <v>50</v>
      </c>
      <c r="AV75" s="28">
        <v>18</v>
      </c>
      <c r="AW75" s="28">
        <f t="shared" si="38"/>
        <v>2.7777777777777777</v>
      </c>
      <c r="AX75" s="28" t="str">
        <f t="shared" si="39"/>
        <v>Adecuada</v>
      </c>
      <c r="AY75" s="28">
        <f t="shared" si="40"/>
        <v>72</v>
      </c>
      <c r="AZ75" s="28"/>
      <c r="BA75" s="28"/>
      <c r="BB75" s="28"/>
      <c r="BC75" s="28"/>
      <c r="BD75" s="46">
        <v>68</v>
      </c>
      <c r="BE75" s="15"/>
      <c r="BF75" s="15"/>
      <c r="BG75" s="15">
        <v>50</v>
      </c>
      <c r="BH75" s="22">
        <f>BG75/AV75</f>
        <v>2.7777777777777777</v>
      </c>
      <c r="BI75" s="15">
        <v>46</v>
      </c>
      <c r="BJ75" s="15"/>
      <c r="BK75" s="15"/>
      <c r="BL75" s="15"/>
    </row>
    <row r="76" spans="1:64" s="3" customFormat="1" hidden="1" x14ac:dyDescent="0.25">
      <c r="A76" s="15" t="s">
        <v>393</v>
      </c>
      <c r="B76" s="28">
        <v>100</v>
      </c>
      <c r="C76" s="27"/>
      <c r="D76" s="27" t="s">
        <v>283</v>
      </c>
      <c r="E76" s="28" t="s">
        <v>148</v>
      </c>
      <c r="F76" s="28"/>
      <c r="G76" s="28"/>
      <c r="H76" s="28"/>
      <c r="I76" s="28"/>
      <c r="J76" s="28">
        <v>9</v>
      </c>
      <c r="K76" s="28" t="s">
        <v>56</v>
      </c>
      <c r="L76" s="28" t="s">
        <v>49</v>
      </c>
      <c r="M76" s="28" t="s">
        <v>31</v>
      </c>
      <c r="N76" s="28" t="s">
        <v>80</v>
      </c>
      <c r="O76" s="28">
        <v>100</v>
      </c>
      <c r="P76" s="28">
        <v>2</v>
      </c>
      <c r="Q76" s="29">
        <v>26</v>
      </c>
      <c r="R76" s="28">
        <v>60</v>
      </c>
      <c r="S76" s="28" t="s">
        <v>313</v>
      </c>
      <c r="T76" s="28" t="s">
        <v>60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40"/>
      <c r="AL76" s="28"/>
      <c r="AM76" s="28"/>
      <c r="AN76" s="29"/>
      <c r="AO76" s="82"/>
      <c r="AP76" s="93"/>
      <c r="AQ76" s="90"/>
      <c r="AR76" s="28" t="s">
        <v>77</v>
      </c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15"/>
      <c r="BF76" s="15"/>
      <c r="BG76" s="15"/>
      <c r="BH76" s="15"/>
      <c r="BI76" s="15"/>
      <c r="BJ76" s="15"/>
      <c r="BK76" s="15"/>
      <c r="BL76" s="15"/>
    </row>
    <row r="77" spans="1:64" s="3" customFormat="1" hidden="1" x14ac:dyDescent="0.25">
      <c r="A77" s="15" t="s">
        <v>393</v>
      </c>
      <c r="B77" s="28">
        <v>101</v>
      </c>
      <c r="C77" s="27" t="s">
        <v>94</v>
      </c>
      <c r="D77" s="27" t="s">
        <v>30</v>
      </c>
      <c r="E77" s="28"/>
      <c r="F77" s="28" t="s">
        <v>95</v>
      </c>
      <c r="G77" s="28"/>
      <c r="H77" s="28"/>
      <c r="I77" s="28"/>
      <c r="J77" s="28">
        <v>10</v>
      </c>
      <c r="K77" s="28" t="s">
        <v>48</v>
      </c>
      <c r="L77" s="28" t="s">
        <v>54</v>
      </c>
      <c r="M77" s="28" t="s">
        <v>55</v>
      </c>
      <c r="N77" s="28" t="s">
        <v>51</v>
      </c>
      <c r="O77" s="28">
        <v>46</v>
      </c>
      <c r="P77" s="28">
        <v>1</v>
      </c>
      <c r="Q77" s="29">
        <v>52</v>
      </c>
      <c r="R77" s="28">
        <v>0.75</v>
      </c>
      <c r="S77" s="28" t="s">
        <v>311</v>
      </c>
      <c r="T77" s="28" t="s">
        <v>53</v>
      </c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40"/>
      <c r="AL77" s="28"/>
      <c r="AM77" s="28"/>
      <c r="AN77" s="29"/>
      <c r="AO77" s="82"/>
      <c r="AP77" s="93"/>
      <c r="AQ77" s="90"/>
      <c r="AR77" s="28" t="s">
        <v>75</v>
      </c>
      <c r="AS77" s="28"/>
      <c r="AT77" s="28"/>
      <c r="AU77" s="28">
        <v>480</v>
      </c>
      <c r="AV77" s="28"/>
      <c r="AW77" s="28"/>
      <c r="AX77" s="28"/>
      <c r="AY77" s="28"/>
      <c r="AZ77" s="28"/>
      <c r="BA77" s="28"/>
      <c r="BB77" s="28"/>
      <c r="BC77" s="28"/>
      <c r="BD77" s="28"/>
      <c r="BE77" s="15"/>
      <c r="BF77" s="15"/>
      <c r="BG77" s="15"/>
      <c r="BH77" s="15"/>
      <c r="BI77" s="15"/>
      <c r="BJ77" s="15"/>
      <c r="BK77" s="15"/>
      <c r="BL77" s="15"/>
    </row>
    <row r="78" spans="1:64" s="3" customFormat="1" ht="22.5" hidden="1" x14ac:dyDescent="0.25">
      <c r="A78" s="15" t="s">
        <v>393</v>
      </c>
      <c r="B78" s="28">
        <v>101</v>
      </c>
      <c r="C78" s="27"/>
      <c r="D78" s="27" t="s">
        <v>6</v>
      </c>
      <c r="E78" s="28"/>
      <c r="F78" s="28" t="s">
        <v>421</v>
      </c>
      <c r="G78" s="28">
        <v>10</v>
      </c>
      <c r="H78" s="28"/>
      <c r="I78" s="28"/>
      <c r="J78" s="28"/>
      <c r="K78" s="28"/>
      <c r="L78" s="28"/>
      <c r="M78" s="28"/>
      <c r="N78" s="28"/>
      <c r="O78" s="28"/>
      <c r="P78" s="28"/>
      <c r="Q78" s="29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40"/>
      <c r="AL78" s="28"/>
      <c r="AM78" s="28"/>
      <c r="AN78" s="29"/>
      <c r="AO78" s="82"/>
      <c r="AP78" s="93"/>
      <c r="AQ78" s="90"/>
      <c r="AR78" s="28" t="s">
        <v>77</v>
      </c>
      <c r="AS78" s="28"/>
      <c r="AT78" s="28"/>
      <c r="AU78" s="28">
        <v>480</v>
      </c>
      <c r="AV78" s="28"/>
      <c r="AW78" s="28"/>
      <c r="AX78" s="28"/>
      <c r="AY78" s="28"/>
      <c r="AZ78" s="28"/>
      <c r="BA78" s="28"/>
      <c r="BB78" s="28"/>
      <c r="BC78" s="28"/>
      <c r="BD78" s="28"/>
      <c r="BE78" s="15"/>
      <c r="BF78" s="15"/>
      <c r="BG78" s="15"/>
      <c r="BH78" s="15"/>
      <c r="BI78" s="15"/>
      <c r="BJ78" s="15"/>
      <c r="BK78" s="15"/>
      <c r="BL78" s="15"/>
    </row>
    <row r="79" spans="1:64" s="3" customFormat="1" hidden="1" x14ac:dyDescent="0.25">
      <c r="A79" s="15" t="s">
        <v>393</v>
      </c>
      <c r="B79" s="28">
        <v>103</v>
      </c>
      <c r="C79" s="27" t="s">
        <v>96</v>
      </c>
      <c r="D79" s="27" t="s">
        <v>30</v>
      </c>
      <c r="E79" s="28"/>
      <c r="F79" s="28" t="s">
        <v>95</v>
      </c>
      <c r="G79" s="28"/>
      <c r="H79" s="28"/>
      <c r="I79" s="28"/>
      <c r="J79" s="28">
        <v>11</v>
      </c>
      <c r="K79" s="28" t="s">
        <v>48</v>
      </c>
      <c r="L79" s="28" t="s">
        <v>54</v>
      </c>
      <c r="M79" s="28" t="s">
        <v>55</v>
      </c>
      <c r="N79" s="28" t="s">
        <v>51</v>
      </c>
      <c r="O79" s="28">
        <v>46</v>
      </c>
      <c r="P79" s="28">
        <v>1</v>
      </c>
      <c r="Q79" s="29">
        <v>52</v>
      </c>
      <c r="R79" s="28">
        <v>0.75</v>
      </c>
      <c r="S79" s="28" t="s">
        <v>311</v>
      </c>
      <c r="T79" s="28" t="s">
        <v>53</v>
      </c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40"/>
      <c r="AL79" s="28"/>
      <c r="AM79" s="28"/>
      <c r="AN79" s="29"/>
      <c r="AO79" s="82"/>
      <c r="AP79" s="93"/>
      <c r="AQ79" s="90"/>
      <c r="AR79" s="28" t="s">
        <v>292</v>
      </c>
      <c r="AS79" s="28"/>
      <c r="AT79" s="28"/>
      <c r="AU79" s="28">
        <v>480</v>
      </c>
      <c r="AV79" s="28"/>
      <c r="AW79" s="28"/>
      <c r="AX79" s="28"/>
      <c r="AY79" s="28"/>
      <c r="AZ79" s="28"/>
      <c r="BA79" s="28"/>
      <c r="BB79" s="28"/>
      <c r="BC79" s="28"/>
      <c r="BD79" s="28"/>
      <c r="BE79" s="15"/>
      <c r="BF79" s="15"/>
      <c r="BG79" s="15"/>
      <c r="BH79" s="15"/>
      <c r="BI79" s="15"/>
      <c r="BJ79" s="15"/>
      <c r="BK79" s="15"/>
      <c r="BL79" s="15"/>
    </row>
    <row r="80" spans="1:64" s="3" customFormat="1" ht="22.5" hidden="1" x14ac:dyDescent="0.25">
      <c r="A80" s="15" t="s">
        <v>393</v>
      </c>
      <c r="B80" s="28">
        <v>103</v>
      </c>
      <c r="C80" s="27"/>
      <c r="D80" s="27" t="s">
        <v>6</v>
      </c>
      <c r="E80" s="28"/>
      <c r="F80" s="28" t="s">
        <v>420</v>
      </c>
      <c r="G80" s="28">
        <v>10</v>
      </c>
      <c r="H80" s="28"/>
      <c r="I80" s="28"/>
      <c r="J80" s="28"/>
      <c r="K80" s="28"/>
      <c r="L80" s="28"/>
      <c r="M80" s="28"/>
      <c r="N80" s="28"/>
      <c r="O80" s="28"/>
      <c r="P80" s="28"/>
      <c r="Q80" s="29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40"/>
      <c r="AL80" s="28"/>
      <c r="AM80" s="28"/>
      <c r="AN80" s="29"/>
      <c r="AO80" s="82"/>
      <c r="AP80" s="93"/>
      <c r="AQ80" s="90"/>
      <c r="AR80" s="28" t="s">
        <v>75</v>
      </c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15"/>
      <c r="BF80" s="15"/>
      <c r="BG80" s="15"/>
      <c r="BH80" s="15"/>
      <c r="BI80" s="15"/>
      <c r="BJ80" s="15"/>
      <c r="BK80" s="15"/>
      <c r="BL80" s="15"/>
    </row>
    <row r="81" spans="1:64" s="3" customFormat="1" hidden="1" x14ac:dyDescent="0.25">
      <c r="A81" s="15" t="s">
        <v>393</v>
      </c>
      <c r="B81" s="28">
        <v>105</v>
      </c>
      <c r="C81" s="27" t="s">
        <v>97</v>
      </c>
      <c r="D81" s="27" t="s">
        <v>30</v>
      </c>
      <c r="E81" s="28"/>
      <c r="F81" s="28" t="s">
        <v>95</v>
      </c>
      <c r="G81" s="28"/>
      <c r="H81" s="28"/>
      <c r="I81" s="28"/>
      <c r="J81" s="28">
        <v>12</v>
      </c>
      <c r="K81" s="28" t="s">
        <v>48</v>
      </c>
      <c r="L81" s="28" t="s">
        <v>54</v>
      </c>
      <c r="M81" s="28" t="s">
        <v>55</v>
      </c>
      <c r="N81" s="28" t="s">
        <v>51</v>
      </c>
      <c r="O81" s="28">
        <v>46</v>
      </c>
      <c r="P81" s="28">
        <v>1</v>
      </c>
      <c r="Q81" s="29">
        <v>52</v>
      </c>
      <c r="R81" s="28">
        <v>0.75</v>
      </c>
      <c r="S81" s="28" t="s">
        <v>311</v>
      </c>
      <c r="T81" s="28" t="s">
        <v>53</v>
      </c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40"/>
      <c r="AL81" s="28"/>
      <c r="AM81" s="28"/>
      <c r="AN81" s="29"/>
      <c r="AO81" s="82"/>
      <c r="AP81" s="93"/>
      <c r="AQ81" s="90"/>
      <c r="AR81" s="28" t="s">
        <v>77</v>
      </c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15"/>
      <c r="BF81" s="15"/>
      <c r="BG81" s="15"/>
      <c r="BH81" s="15"/>
      <c r="BI81" s="15"/>
      <c r="BJ81" s="15"/>
      <c r="BK81" s="15"/>
      <c r="BL81" s="15"/>
    </row>
    <row r="82" spans="1:64" s="3" customFormat="1" ht="22.5" hidden="1" x14ac:dyDescent="0.25">
      <c r="A82" s="15" t="s">
        <v>393</v>
      </c>
      <c r="B82" s="28">
        <v>105</v>
      </c>
      <c r="C82" s="27"/>
      <c r="D82" s="27" t="s">
        <v>6</v>
      </c>
      <c r="E82" s="28"/>
      <c r="F82" s="28" t="s">
        <v>420</v>
      </c>
      <c r="G82" s="28">
        <v>10</v>
      </c>
      <c r="H82" s="28"/>
      <c r="I82" s="28"/>
      <c r="J82" s="28"/>
      <c r="K82" s="28"/>
      <c r="L82" s="28"/>
      <c r="M82" s="28"/>
      <c r="N82" s="28"/>
      <c r="O82" s="28"/>
      <c r="P82" s="28"/>
      <c r="Q82" s="29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40"/>
      <c r="AL82" s="28"/>
      <c r="AM82" s="28"/>
      <c r="AN82" s="29"/>
      <c r="AO82" s="82"/>
      <c r="AP82" s="93"/>
      <c r="AQ82" s="90"/>
      <c r="AR82" s="28" t="s">
        <v>75</v>
      </c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15"/>
      <c r="BF82" s="15"/>
      <c r="BG82" s="15"/>
      <c r="BH82" s="15"/>
      <c r="BI82" s="15"/>
      <c r="BJ82" s="15"/>
      <c r="BK82" s="15"/>
      <c r="BL82" s="15"/>
    </row>
    <row r="83" spans="1:64" s="3" customFormat="1" ht="22.5" hidden="1" x14ac:dyDescent="0.25">
      <c r="A83" s="15" t="s">
        <v>393</v>
      </c>
      <c r="B83" s="28">
        <v>106</v>
      </c>
      <c r="C83" s="27" t="s">
        <v>11</v>
      </c>
      <c r="D83" s="27" t="s">
        <v>6</v>
      </c>
      <c r="E83" s="28"/>
      <c r="F83" s="28" t="s">
        <v>352</v>
      </c>
      <c r="G83" s="28">
        <v>103.82</v>
      </c>
      <c r="H83" s="28"/>
      <c r="I83" s="28"/>
      <c r="J83" s="28">
        <v>13</v>
      </c>
      <c r="K83" s="28" t="s">
        <v>48</v>
      </c>
      <c r="L83" s="28" t="s">
        <v>49</v>
      </c>
      <c r="M83" s="28" t="s">
        <v>4</v>
      </c>
      <c r="N83" s="28" t="s">
        <v>80</v>
      </c>
      <c r="O83" s="28">
        <v>320</v>
      </c>
      <c r="P83" s="28">
        <v>1</v>
      </c>
      <c r="Q83" s="29">
        <v>2</v>
      </c>
      <c r="R83" s="28" t="s">
        <v>52</v>
      </c>
      <c r="S83" s="28" t="s">
        <v>311</v>
      </c>
      <c r="T83" s="28" t="s">
        <v>337</v>
      </c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40"/>
      <c r="AL83" s="28"/>
      <c r="AM83" s="28"/>
      <c r="AN83" s="29"/>
      <c r="AO83" s="82"/>
      <c r="AP83" s="93"/>
      <c r="AQ83" s="90"/>
      <c r="AR83" s="28" t="s">
        <v>77</v>
      </c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15"/>
      <c r="BF83" s="15"/>
      <c r="BG83" s="15"/>
      <c r="BH83" s="15"/>
      <c r="BI83" s="15"/>
      <c r="BJ83" s="15"/>
      <c r="BK83" s="15"/>
      <c r="BL83" s="15"/>
    </row>
    <row r="84" spans="1:64" s="3" customFormat="1" ht="22.5" hidden="1" x14ac:dyDescent="0.25">
      <c r="A84" s="15" t="s">
        <v>393</v>
      </c>
      <c r="B84" s="28">
        <v>106</v>
      </c>
      <c r="C84" s="27"/>
      <c r="D84" s="27" t="s">
        <v>6</v>
      </c>
      <c r="E84" s="28"/>
      <c r="F84" s="28" t="s">
        <v>352</v>
      </c>
      <c r="G84" s="28">
        <v>103.82</v>
      </c>
      <c r="H84" s="28"/>
      <c r="I84" s="28"/>
      <c r="J84" s="28">
        <v>13</v>
      </c>
      <c r="K84" s="28" t="s">
        <v>48</v>
      </c>
      <c r="L84" s="28" t="s">
        <v>49</v>
      </c>
      <c r="M84" s="28" t="s">
        <v>4</v>
      </c>
      <c r="N84" s="28" t="s">
        <v>80</v>
      </c>
      <c r="O84" s="28">
        <v>320</v>
      </c>
      <c r="P84" s="28">
        <v>1</v>
      </c>
      <c r="Q84" s="29">
        <v>60</v>
      </c>
      <c r="R84" s="28">
        <v>4.9000000000000004</v>
      </c>
      <c r="S84" s="28" t="s">
        <v>311</v>
      </c>
      <c r="T84" s="28" t="s">
        <v>53</v>
      </c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40"/>
      <c r="AL84" s="28"/>
      <c r="AM84" s="28"/>
      <c r="AN84" s="29"/>
      <c r="AO84" s="82"/>
      <c r="AP84" s="93"/>
      <c r="AQ84" s="90"/>
      <c r="AR84" s="28" t="s">
        <v>75</v>
      </c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15"/>
      <c r="BF84" s="15"/>
      <c r="BG84" s="15"/>
      <c r="BH84" s="15"/>
      <c r="BI84" s="15"/>
      <c r="BJ84" s="15"/>
      <c r="BK84" s="15"/>
      <c r="BL84" s="15"/>
    </row>
    <row r="85" spans="1:64" s="3" customFormat="1" ht="22.5" hidden="1" x14ac:dyDescent="0.25">
      <c r="A85" s="15" t="s">
        <v>393</v>
      </c>
      <c r="B85" s="28" t="s">
        <v>12</v>
      </c>
      <c r="C85" s="27" t="s">
        <v>85</v>
      </c>
      <c r="D85" s="27" t="s">
        <v>30</v>
      </c>
      <c r="E85" s="28"/>
      <c r="F85" s="28" t="s">
        <v>98</v>
      </c>
      <c r="G85" s="28"/>
      <c r="H85" s="28"/>
      <c r="I85" s="28"/>
      <c r="J85" s="28">
        <v>14</v>
      </c>
      <c r="K85" s="28" t="s">
        <v>48</v>
      </c>
      <c r="L85" s="28" t="s">
        <v>49</v>
      </c>
      <c r="M85" s="28" t="s">
        <v>86</v>
      </c>
      <c r="N85" s="28" t="s">
        <v>51</v>
      </c>
      <c r="O85" s="28">
        <v>68</v>
      </c>
      <c r="P85" s="28">
        <v>1</v>
      </c>
      <c r="Q85" s="29">
        <v>4</v>
      </c>
      <c r="R85" s="28" t="s">
        <v>52</v>
      </c>
      <c r="S85" s="28" t="s">
        <v>311</v>
      </c>
      <c r="T85" s="28" t="s">
        <v>337</v>
      </c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40"/>
      <c r="AL85" s="28"/>
      <c r="AM85" s="28"/>
      <c r="AN85" s="29"/>
      <c r="AO85" s="82"/>
      <c r="AP85" s="93"/>
      <c r="AQ85" s="90"/>
      <c r="AR85" s="28" t="s">
        <v>77</v>
      </c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15"/>
      <c r="BF85" s="15"/>
      <c r="BG85" s="15"/>
      <c r="BH85" s="15"/>
      <c r="BI85" s="15"/>
      <c r="BJ85" s="15"/>
      <c r="BK85" s="15"/>
      <c r="BL85" s="15"/>
    </row>
    <row r="86" spans="1:64" s="3" customFormat="1" hidden="1" x14ac:dyDescent="0.2">
      <c r="A86" s="15" t="s">
        <v>393</v>
      </c>
      <c r="B86" s="28" t="s">
        <v>12</v>
      </c>
      <c r="C86" s="27"/>
      <c r="D86" s="27" t="s">
        <v>30</v>
      </c>
      <c r="E86" s="28"/>
      <c r="F86" s="28" t="s">
        <v>98</v>
      </c>
      <c r="G86" s="28"/>
      <c r="H86" s="28"/>
      <c r="I86" s="28"/>
      <c r="J86" s="28">
        <v>14</v>
      </c>
      <c r="K86" s="28" t="s">
        <v>48</v>
      </c>
      <c r="L86" s="28" t="s">
        <v>49</v>
      </c>
      <c r="M86" s="28" t="s">
        <v>86</v>
      </c>
      <c r="N86" s="28" t="s">
        <v>51</v>
      </c>
      <c r="O86" s="28">
        <v>68</v>
      </c>
      <c r="P86" s="28">
        <v>1</v>
      </c>
      <c r="Q86" s="29">
        <v>52</v>
      </c>
      <c r="R86" s="28">
        <v>1.7</v>
      </c>
      <c r="S86" s="28" t="s">
        <v>311</v>
      </c>
      <c r="T86" s="28" t="s">
        <v>53</v>
      </c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40"/>
      <c r="AL86" s="28"/>
      <c r="AM86" s="28"/>
      <c r="AN86" s="29"/>
      <c r="AO86" s="82"/>
      <c r="AP86" s="93"/>
      <c r="AQ86" s="90"/>
      <c r="AR86" s="28" t="s">
        <v>75</v>
      </c>
      <c r="AS86" s="28"/>
      <c r="AT86" s="28"/>
      <c r="AU86" s="47"/>
      <c r="AV86" s="28"/>
      <c r="AW86" s="28"/>
      <c r="AX86" s="28"/>
      <c r="AY86" s="28"/>
      <c r="AZ86" s="28"/>
      <c r="BA86" s="28"/>
      <c r="BB86" s="28"/>
      <c r="BC86" s="28"/>
      <c r="BD86" s="28"/>
      <c r="BE86" s="15"/>
      <c r="BF86" s="15"/>
      <c r="BG86" s="15"/>
      <c r="BH86" s="15"/>
      <c r="BI86" s="15"/>
      <c r="BJ86" s="15"/>
      <c r="BK86" s="15"/>
      <c r="BL86" s="15"/>
    </row>
    <row r="87" spans="1:64" s="3" customFormat="1" ht="22.5" hidden="1" x14ac:dyDescent="0.2">
      <c r="A87" s="15" t="s">
        <v>393</v>
      </c>
      <c r="B87" s="28">
        <v>115</v>
      </c>
      <c r="C87" s="27" t="s">
        <v>353</v>
      </c>
      <c r="D87" s="27" t="s">
        <v>6</v>
      </c>
      <c r="E87" s="28"/>
      <c r="F87" s="28" t="s">
        <v>354</v>
      </c>
      <c r="G87" s="28">
        <v>376.8</v>
      </c>
      <c r="H87" s="28"/>
      <c r="I87" s="28"/>
      <c r="J87" s="28"/>
      <c r="K87" s="28" t="s">
        <v>48</v>
      </c>
      <c r="L87" s="28" t="s">
        <v>49</v>
      </c>
      <c r="M87" s="28" t="s">
        <v>4</v>
      </c>
      <c r="N87" s="28" t="s">
        <v>80</v>
      </c>
      <c r="O87" s="28">
        <v>320</v>
      </c>
      <c r="P87" s="28">
        <v>1</v>
      </c>
      <c r="Q87" s="29">
        <v>2</v>
      </c>
      <c r="R87" s="28" t="s">
        <v>52</v>
      </c>
      <c r="S87" s="28" t="s">
        <v>311</v>
      </c>
      <c r="T87" s="28" t="s">
        <v>337</v>
      </c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40"/>
      <c r="AL87" s="28"/>
      <c r="AM87" s="28"/>
      <c r="AN87" s="29"/>
      <c r="AO87" s="82"/>
      <c r="AP87" s="93"/>
      <c r="AQ87" s="90"/>
      <c r="AR87" s="28" t="s">
        <v>77</v>
      </c>
      <c r="AS87" s="28"/>
      <c r="AT87" s="28"/>
      <c r="AU87" s="47"/>
      <c r="AV87" s="28"/>
      <c r="AW87" s="28"/>
      <c r="AX87" s="28"/>
      <c r="AY87" s="28"/>
      <c r="AZ87" s="28"/>
      <c r="BA87" s="28"/>
      <c r="BB87" s="28"/>
      <c r="BC87" s="28"/>
      <c r="BD87" s="28"/>
      <c r="BE87" s="15"/>
      <c r="BF87" s="15"/>
      <c r="BG87" s="15"/>
      <c r="BH87" s="15"/>
      <c r="BI87" s="15"/>
      <c r="BJ87" s="15"/>
      <c r="BK87" s="15"/>
      <c r="BL87" s="15"/>
    </row>
    <row r="88" spans="1:64" s="3" customFormat="1" ht="22.5" hidden="1" x14ac:dyDescent="0.2">
      <c r="A88" s="15" t="s">
        <v>393</v>
      </c>
      <c r="B88" s="28">
        <v>115</v>
      </c>
      <c r="C88" s="27"/>
      <c r="D88" s="27" t="s">
        <v>6</v>
      </c>
      <c r="E88" s="28"/>
      <c r="F88" s="28" t="s">
        <v>354</v>
      </c>
      <c r="G88" s="28">
        <v>376.8</v>
      </c>
      <c r="H88" s="28"/>
      <c r="I88" s="28"/>
      <c r="J88" s="28"/>
      <c r="K88" s="28" t="s">
        <v>48</v>
      </c>
      <c r="L88" s="28" t="s">
        <v>49</v>
      </c>
      <c r="M88" s="28" t="s">
        <v>4</v>
      </c>
      <c r="N88" s="28" t="s">
        <v>80</v>
      </c>
      <c r="O88" s="28">
        <v>320</v>
      </c>
      <c r="P88" s="28">
        <v>1</v>
      </c>
      <c r="Q88" s="29">
        <v>104</v>
      </c>
      <c r="R88" s="28" t="s">
        <v>314</v>
      </c>
      <c r="S88" s="28" t="s">
        <v>311</v>
      </c>
      <c r="T88" s="28" t="s">
        <v>53</v>
      </c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40"/>
      <c r="AL88" s="28"/>
      <c r="AM88" s="28"/>
      <c r="AN88" s="29"/>
      <c r="AO88" s="82"/>
      <c r="AP88" s="93"/>
      <c r="AQ88" s="90"/>
      <c r="AR88" s="28" t="s">
        <v>75</v>
      </c>
      <c r="AS88" s="28"/>
      <c r="AT88" s="28"/>
      <c r="AU88" s="47"/>
      <c r="AV88" s="28"/>
      <c r="AW88" s="28"/>
      <c r="AX88" s="28"/>
      <c r="AY88" s="28"/>
      <c r="AZ88" s="28"/>
      <c r="BA88" s="28"/>
      <c r="BB88" s="28"/>
      <c r="BC88" s="28"/>
      <c r="BD88" s="28"/>
      <c r="BE88" s="15"/>
      <c r="BF88" s="15"/>
      <c r="BG88" s="15"/>
      <c r="BH88" s="15"/>
      <c r="BI88" s="15"/>
      <c r="BJ88" s="15"/>
      <c r="BK88" s="15"/>
      <c r="BL88" s="15"/>
    </row>
    <row r="89" spans="1:64" s="3" customFormat="1" ht="22.5" hidden="1" x14ac:dyDescent="0.2">
      <c r="A89" s="15" t="s">
        <v>393</v>
      </c>
      <c r="B89" s="28" t="s">
        <v>13</v>
      </c>
      <c r="C89" s="27" t="s">
        <v>99</v>
      </c>
      <c r="D89" s="27" t="s">
        <v>30</v>
      </c>
      <c r="E89" s="28"/>
      <c r="F89" s="28" t="s">
        <v>100</v>
      </c>
      <c r="G89" s="28"/>
      <c r="H89" s="28"/>
      <c r="I89" s="28"/>
      <c r="J89" s="28">
        <v>15</v>
      </c>
      <c r="K89" s="28" t="s">
        <v>48</v>
      </c>
      <c r="L89" s="28" t="s">
        <v>49</v>
      </c>
      <c r="M89" s="28" t="s">
        <v>86</v>
      </c>
      <c r="N89" s="28" t="s">
        <v>51</v>
      </c>
      <c r="O89" s="28">
        <v>68</v>
      </c>
      <c r="P89" s="28">
        <v>1</v>
      </c>
      <c r="Q89" s="29">
        <v>4</v>
      </c>
      <c r="R89" s="28" t="s">
        <v>52</v>
      </c>
      <c r="S89" s="28" t="s">
        <v>311</v>
      </c>
      <c r="T89" s="28" t="s">
        <v>337</v>
      </c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40"/>
      <c r="AL89" s="28"/>
      <c r="AM89" s="28"/>
      <c r="AN89" s="29"/>
      <c r="AO89" s="82"/>
      <c r="AP89" s="93"/>
      <c r="AQ89" s="90"/>
      <c r="AR89" s="28" t="s">
        <v>77</v>
      </c>
      <c r="AS89" s="28"/>
      <c r="AT89" s="28"/>
      <c r="AU89" s="47"/>
      <c r="AV89" s="28"/>
      <c r="AW89" s="28"/>
      <c r="AX89" s="28"/>
      <c r="AY89" s="28"/>
      <c r="AZ89" s="28"/>
      <c r="BA89" s="28"/>
      <c r="BB89" s="28"/>
      <c r="BC89" s="28"/>
      <c r="BD89" s="28"/>
      <c r="BE89" s="15"/>
      <c r="BF89" s="15"/>
      <c r="BG89" s="15"/>
      <c r="BH89" s="15"/>
      <c r="BI89" s="15"/>
      <c r="BJ89" s="15"/>
      <c r="BK89" s="15"/>
      <c r="BL89" s="15"/>
    </row>
    <row r="90" spans="1:64" s="3" customFormat="1" hidden="1" x14ac:dyDescent="0.2">
      <c r="A90" s="15" t="s">
        <v>393</v>
      </c>
      <c r="B90" s="28" t="s">
        <v>13</v>
      </c>
      <c r="C90" s="27"/>
      <c r="D90" s="27" t="s">
        <v>30</v>
      </c>
      <c r="E90" s="28"/>
      <c r="F90" s="28" t="s">
        <v>100</v>
      </c>
      <c r="G90" s="28"/>
      <c r="H90" s="28"/>
      <c r="I90" s="28"/>
      <c r="J90" s="28">
        <v>15</v>
      </c>
      <c r="K90" s="28" t="s">
        <v>48</v>
      </c>
      <c r="L90" s="28" t="s">
        <v>49</v>
      </c>
      <c r="M90" s="28" t="s">
        <v>86</v>
      </c>
      <c r="N90" s="28" t="s">
        <v>51</v>
      </c>
      <c r="O90" s="28">
        <v>68</v>
      </c>
      <c r="P90" s="28">
        <v>1</v>
      </c>
      <c r="Q90" s="29">
        <v>52</v>
      </c>
      <c r="R90" s="28">
        <v>1.7</v>
      </c>
      <c r="S90" s="28" t="s">
        <v>311</v>
      </c>
      <c r="T90" s="28" t="s">
        <v>53</v>
      </c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40"/>
      <c r="AL90" s="28"/>
      <c r="AM90" s="28"/>
      <c r="AN90" s="29"/>
      <c r="AO90" s="82"/>
      <c r="AP90" s="93"/>
      <c r="AQ90" s="90"/>
      <c r="AR90" s="28" t="s">
        <v>75</v>
      </c>
      <c r="AS90" s="28"/>
      <c r="AT90" s="28"/>
      <c r="AU90" s="47"/>
      <c r="AV90" s="28"/>
      <c r="AW90" s="28"/>
      <c r="AX90" s="28"/>
      <c r="AY90" s="28"/>
      <c r="AZ90" s="28"/>
      <c r="BA90" s="28"/>
      <c r="BB90" s="28"/>
      <c r="BC90" s="28"/>
      <c r="BD90" s="28"/>
      <c r="BE90" s="15"/>
      <c r="BF90" s="15"/>
      <c r="BG90" s="15"/>
      <c r="BH90" s="15"/>
      <c r="BI90" s="15"/>
      <c r="BJ90" s="15"/>
      <c r="BK90" s="15"/>
      <c r="BL90" s="15"/>
    </row>
    <row r="91" spans="1:64" s="3" customFormat="1" ht="22.5" hidden="1" x14ac:dyDescent="0.2">
      <c r="A91" s="15" t="s">
        <v>393</v>
      </c>
      <c r="B91" s="28" t="s">
        <v>14</v>
      </c>
      <c r="C91" s="27" t="s">
        <v>101</v>
      </c>
      <c r="D91" s="27" t="s">
        <v>30</v>
      </c>
      <c r="E91" s="28"/>
      <c r="F91" s="28" t="s">
        <v>100</v>
      </c>
      <c r="G91" s="28"/>
      <c r="H91" s="28"/>
      <c r="I91" s="28"/>
      <c r="J91" s="28">
        <v>16</v>
      </c>
      <c r="K91" s="28" t="s">
        <v>48</v>
      </c>
      <c r="L91" s="28" t="s">
        <v>49</v>
      </c>
      <c r="M91" s="28" t="s">
        <v>86</v>
      </c>
      <c r="N91" s="28" t="s">
        <v>51</v>
      </c>
      <c r="O91" s="28">
        <v>68</v>
      </c>
      <c r="P91" s="28">
        <v>1</v>
      </c>
      <c r="Q91" s="29">
        <v>4</v>
      </c>
      <c r="R91" s="28" t="s">
        <v>52</v>
      </c>
      <c r="S91" s="28" t="s">
        <v>311</v>
      </c>
      <c r="T91" s="28" t="s">
        <v>337</v>
      </c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40"/>
      <c r="AL91" s="28"/>
      <c r="AM91" s="28"/>
      <c r="AN91" s="29"/>
      <c r="AO91" s="82"/>
      <c r="AP91" s="93"/>
      <c r="AQ91" s="90"/>
      <c r="AR91" s="28" t="s">
        <v>77</v>
      </c>
      <c r="AS91" s="28"/>
      <c r="AT91" s="28"/>
      <c r="AU91" s="47"/>
      <c r="AV91" s="28"/>
      <c r="AW91" s="28"/>
      <c r="AX91" s="28"/>
      <c r="AY91" s="28"/>
      <c r="AZ91" s="28"/>
      <c r="BA91" s="28"/>
      <c r="BB91" s="28"/>
      <c r="BC91" s="28"/>
      <c r="BD91" s="28"/>
      <c r="BE91" s="15"/>
      <c r="BF91" s="15"/>
      <c r="BG91" s="15"/>
      <c r="BH91" s="15"/>
      <c r="BI91" s="15"/>
      <c r="BJ91" s="15"/>
      <c r="BK91" s="15"/>
      <c r="BL91" s="15"/>
    </row>
    <row r="92" spans="1:64" s="3" customFormat="1" hidden="1" x14ac:dyDescent="0.25">
      <c r="A92" s="15" t="s">
        <v>393</v>
      </c>
      <c r="B92" s="28" t="s">
        <v>14</v>
      </c>
      <c r="C92" s="27"/>
      <c r="D92" s="27" t="s">
        <v>30</v>
      </c>
      <c r="E92" s="28"/>
      <c r="F92" s="28" t="s">
        <v>100</v>
      </c>
      <c r="G92" s="28"/>
      <c r="H92" s="28"/>
      <c r="I92" s="28"/>
      <c r="J92" s="28">
        <v>16</v>
      </c>
      <c r="K92" s="28" t="s">
        <v>48</v>
      </c>
      <c r="L92" s="28" t="s">
        <v>49</v>
      </c>
      <c r="M92" s="28" t="s">
        <v>86</v>
      </c>
      <c r="N92" s="28" t="s">
        <v>51</v>
      </c>
      <c r="O92" s="28">
        <v>68</v>
      </c>
      <c r="P92" s="28">
        <v>1</v>
      </c>
      <c r="Q92" s="29">
        <v>52</v>
      </c>
      <c r="R92" s="28">
        <v>1.7</v>
      </c>
      <c r="S92" s="28" t="s">
        <v>311</v>
      </c>
      <c r="T92" s="28" t="s">
        <v>53</v>
      </c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40"/>
      <c r="AL92" s="28"/>
      <c r="AM92" s="28"/>
      <c r="AN92" s="29"/>
      <c r="AO92" s="82"/>
      <c r="AP92" s="93"/>
      <c r="AQ92" s="90"/>
      <c r="AR92" s="28" t="s">
        <v>75</v>
      </c>
      <c r="AS92" s="28"/>
      <c r="AT92" s="28"/>
      <c r="AU92" s="28">
        <v>350</v>
      </c>
      <c r="AV92" s="28"/>
      <c r="AW92" s="28"/>
      <c r="AX92" s="28"/>
      <c r="AY92" s="28"/>
      <c r="AZ92" s="28"/>
      <c r="BA92" s="28"/>
      <c r="BB92" s="28"/>
      <c r="BC92" s="28"/>
      <c r="BD92" s="28"/>
      <c r="BE92" s="15"/>
      <c r="BF92" s="15"/>
      <c r="BG92" s="15"/>
      <c r="BH92" s="15"/>
      <c r="BI92" s="15"/>
      <c r="BJ92" s="15"/>
      <c r="BK92" s="15"/>
      <c r="BL92" s="15"/>
    </row>
    <row r="93" spans="1:64" s="3" customFormat="1" ht="22.5" hidden="1" x14ac:dyDescent="0.25">
      <c r="A93" s="15" t="s">
        <v>393</v>
      </c>
      <c r="B93" s="28" t="s">
        <v>15</v>
      </c>
      <c r="C93" s="27" t="s">
        <v>102</v>
      </c>
      <c r="D93" s="27" t="s">
        <v>30</v>
      </c>
      <c r="E93" s="28"/>
      <c r="F93" s="28" t="s">
        <v>98</v>
      </c>
      <c r="G93" s="28"/>
      <c r="H93" s="28"/>
      <c r="I93" s="28"/>
      <c r="J93" s="28">
        <v>17</v>
      </c>
      <c r="K93" s="28" t="s">
        <v>48</v>
      </c>
      <c r="L93" s="28" t="s">
        <v>49</v>
      </c>
      <c r="M93" s="28" t="s">
        <v>86</v>
      </c>
      <c r="N93" s="28" t="s">
        <v>51</v>
      </c>
      <c r="O93" s="28">
        <v>68</v>
      </c>
      <c r="P93" s="28">
        <v>1</v>
      </c>
      <c r="Q93" s="29">
        <v>4</v>
      </c>
      <c r="R93" s="28" t="s">
        <v>52</v>
      </c>
      <c r="S93" s="28" t="s">
        <v>311</v>
      </c>
      <c r="T93" s="28" t="s">
        <v>337</v>
      </c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40"/>
      <c r="AL93" s="28"/>
      <c r="AM93" s="28"/>
      <c r="AN93" s="29"/>
      <c r="AO93" s="82"/>
      <c r="AP93" s="93"/>
      <c r="AQ93" s="90"/>
      <c r="AR93" s="28" t="s">
        <v>77</v>
      </c>
      <c r="AS93" s="28"/>
      <c r="AT93" s="28"/>
      <c r="AU93" s="28">
        <v>350</v>
      </c>
      <c r="AV93" s="28"/>
      <c r="AW93" s="28"/>
      <c r="AX93" s="28"/>
      <c r="AY93" s="28"/>
      <c r="AZ93" s="28"/>
      <c r="BA93" s="28"/>
      <c r="BB93" s="28"/>
      <c r="BC93" s="28"/>
      <c r="BD93" s="28"/>
      <c r="BE93" s="15"/>
      <c r="BF93" s="15"/>
      <c r="BG93" s="15"/>
      <c r="BH93" s="15"/>
      <c r="BI93" s="15"/>
      <c r="BJ93" s="15"/>
      <c r="BK93" s="15"/>
      <c r="BL93" s="15"/>
    </row>
    <row r="94" spans="1:64" s="3" customFormat="1" hidden="1" x14ac:dyDescent="0.2">
      <c r="A94" s="15" t="s">
        <v>393</v>
      </c>
      <c r="B94" s="28" t="s">
        <v>15</v>
      </c>
      <c r="C94" s="27"/>
      <c r="D94" s="27" t="s">
        <v>30</v>
      </c>
      <c r="E94" s="28"/>
      <c r="F94" s="28" t="s">
        <v>98</v>
      </c>
      <c r="G94" s="28"/>
      <c r="H94" s="28"/>
      <c r="I94" s="28"/>
      <c r="J94" s="28">
        <v>17</v>
      </c>
      <c r="K94" s="28" t="s">
        <v>48</v>
      </c>
      <c r="L94" s="28" t="s">
        <v>49</v>
      </c>
      <c r="M94" s="28" t="s">
        <v>86</v>
      </c>
      <c r="N94" s="28" t="s">
        <v>51</v>
      </c>
      <c r="O94" s="28">
        <v>68</v>
      </c>
      <c r="P94" s="28">
        <v>1</v>
      </c>
      <c r="Q94" s="29">
        <v>52</v>
      </c>
      <c r="R94" s="28">
        <v>1.7</v>
      </c>
      <c r="S94" s="28" t="s">
        <v>311</v>
      </c>
      <c r="T94" s="28" t="s">
        <v>53</v>
      </c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40"/>
      <c r="AL94" s="28"/>
      <c r="AM94" s="28"/>
      <c r="AN94" s="29"/>
      <c r="AO94" s="82"/>
      <c r="AP94" s="93"/>
      <c r="AQ94" s="90"/>
      <c r="AR94" s="28" t="s">
        <v>291</v>
      </c>
      <c r="AS94" s="28"/>
      <c r="AT94" s="28"/>
      <c r="AU94" s="47"/>
      <c r="AV94" s="28"/>
      <c r="AW94" s="28"/>
      <c r="AX94" s="28"/>
      <c r="AY94" s="28"/>
      <c r="AZ94" s="28"/>
      <c r="BA94" s="28"/>
      <c r="BB94" s="28"/>
      <c r="BC94" s="28"/>
      <c r="BD94" s="28"/>
      <c r="BE94" s="15"/>
      <c r="BF94" s="15"/>
      <c r="BG94" s="15"/>
      <c r="BH94" s="15"/>
      <c r="BI94" s="15"/>
      <c r="BJ94" s="15"/>
      <c r="BK94" s="15"/>
      <c r="BL94" s="15"/>
    </row>
    <row r="95" spans="1:64" s="3" customFormat="1" hidden="1" x14ac:dyDescent="0.2">
      <c r="A95" s="15" t="s">
        <v>393</v>
      </c>
      <c r="B95" s="28">
        <v>120</v>
      </c>
      <c r="C95" s="27" t="s">
        <v>16</v>
      </c>
      <c r="D95" s="27" t="s">
        <v>103</v>
      </c>
      <c r="E95" s="28" t="s">
        <v>148</v>
      </c>
      <c r="F95" s="28" t="s">
        <v>129</v>
      </c>
      <c r="G95" s="28"/>
      <c r="H95" s="28" t="s">
        <v>409</v>
      </c>
      <c r="I95" s="28" t="s">
        <v>425</v>
      </c>
      <c r="J95" s="28">
        <v>18</v>
      </c>
      <c r="K95" s="28" t="s">
        <v>56</v>
      </c>
      <c r="L95" s="28" t="s">
        <v>49</v>
      </c>
      <c r="M95" s="28" t="s">
        <v>57</v>
      </c>
      <c r="N95" s="28" t="s">
        <v>51</v>
      </c>
      <c r="O95" s="28">
        <v>220</v>
      </c>
      <c r="P95" s="28">
        <v>2</v>
      </c>
      <c r="Q95" s="29">
        <v>2</v>
      </c>
      <c r="R95" s="28">
        <v>5</v>
      </c>
      <c r="S95" s="28" t="s">
        <v>312</v>
      </c>
      <c r="T95" s="28" t="s">
        <v>338</v>
      </c>
      <c r="U95" s="28" t="s">
        <v>410</v>
      </c>
      <c r="V95" s="28">
        <v>6</v>
      </c>
      <c r="W95" s="28">
        <v>0.3</v>
      </c>
      <c r="X95" s="28" t="s">
        <v>408</v>
      </c>
      <c r="Y95" s="28">
        <v>130</v>
      </c>
      <c r="Z95" s="28">
        <v>12</v>
      </c>
      <c r="AA95" s="28">
        <v>0.16</v>
      </c>
      <c r="AB95" s="39" t="s">
        <v>416</v>
      </c>
      <c r="AC95" s="28">
        <v>1.1000000000000001</v>
      </c>
      <c r="AD95" s="28">
        <v>35</v>
      </c>
      <c r="AE95" s="28" t="s">
        <v>465</v>
      </c>
      <c r="AF95" s="28" t="s">
        <v>472</v>
      </c>
      <c r="AG95" s="28" t="s">
        <v>475</v>
      </c>
      <c r="AH95" s="28" t="s">
        <v>477</v>
      </c>
      <c r="AI95" s="28" t="s">
        <v>461</v>
      </c>
      <c r="AJ95" s="28">
        <v>150.9</v>
      </c>
      <c r="AK95" s="40">
        <v>12.5</v>
      </c>
      <c r="AL95" s="28">
        <v>20647.2</v>
      </c>
      <c r="AM95" s="41">
        <f t="shared" ref="AM95:AM120" si="41">((AL95/24)/7)</f>
        <v>122.9</v>
      </c>
      <c r="AN95" s="42">
        <f t="shared" ref="AN95:AN120" si="42">IF(AM95&gt;52, 52,AM95)</f>
        <v>52</v>
      </c>
      <c r="AO95" s="84">
        <f t="shared" ref="AO95:AO120" si="43">AK95/AN95</f>
        <v>0.24038461538461539</v>
      </c>
      <c r="AP95" s="95">
        <f>AO95*2</f>
        <v>0.48076923076923078</v>
      </c>
      <c r="AQ95" s="43">
        <f>AO95*4</f>
        <v>0.96153846153846156</v>
      </c>
      <c r="AR95" s="28">
        <v>55</v>
      </c>
      <c r="AS95" s="28">
        <v>100</v>
      </c>
      <c r="AT95" s="28">
        <f t="shared" ref="AT95:AT120" si="44">0.5*(AR95+AS95)</f>
        <v>77.5</v>
      </c>
      <c r="AU95" s="38">
        <v>250</v>
      </c>
      <c r="AV95" s="28">
        <v>75</v>
      </c>
      <c r="AW95" s="28">
        <f t="shared" ref="AW95:AW120" si="45">AU95/AV95</f>
        <v>3.3333333333333335</v>
      </c>
      <c r="AX95" s="28" t="str">
        <f t="shared" ref="AX95:AX120" si="46">IF(AND(1&lt;=AW95,AW95&lt;=4),"Adecuada","Inadecuada")</f>
        <v>Adecuada</v>
      </c>
      <c r="AY95" s="28"/>
      <c r="AZ95" s="28"/>
      <c r="BA95" s="28"/>
      <c r="BB95" s="28"/>
      <c r="BC95" s="28"/>
      <c r="BD95" s="44">
        <f t="shared" ref="BD95:BD120" si="47">O95</f>
        <v>220</v>
      </c>
      <c r="BE95" s="15"/>
      <c r="BF95" s="15"/>
      <c r="BG95" s="15"/>
      <c r="BH95" s="15"/>
      <c r="BI95" s="15"/>
      <c r="BJ95" s="15"/>
      <c r="BK95" s="15"/>
      <c r="BL95" s="15"/>
    </row>
    <row r="96" spans="1:64" s="3" customFormat="1" hidden="1" x14ac:dyDescent="0.2">
      <c r="A96" s="15" t="s">
        <v>393</v>
      </c>
      <c r="B96" s="28">
        <v>120</v>
      </c>
      <c r="C96" s="27"/>
      <c r="D96" s="27" t="s">
        <v>104</v>
      </c>
      <c r="E96" s="28" t="s">
        <v>148</v>
      </c>
      <c r="F96" s="28" t="s">
        <v>129</v>
      </c>
      <c r="G96" s="28"/>
      <c r="H96" s="28" t="s">
        <v>409</v>
      </c>
      <c r="I96" s="28" t="s">
        <v>425</v>
      </c>
      <c r="J96" s="28">
        <v>18</v>
      </c>
      <c r="K96" s="28" t="s">
        <v>56</v>
      </c>
      <c r="L96" s="28" t="s">
        <v>49</v>
      </c>
      <c r="M96" s="28" t="s">
        <v>57</v>
      </c>
      <c r="N96" s="28" t="s">
        <v>51</v>
      </c>
      <c r="O96" s="28">
        <v>220</v>
      </c>
      <c r="P96" s="28">
        <v>2</v>
      </c>
      <c r="Q96" s="29">
        <v>2</v>
      </c>
      <c r="R96" s="28">
        <v>5</v>
      </c>
      <c r="S96" s="28" t="s">
        <v>312</v>
      </c>
      <c r="T96" s="28" t="s">
        <v>338</v>
      </c>
      <c r="U96" s="28" t="s">
        <v>410</v>
      </c>
      <c r="V96" s="28">
        <v>6</v>
      </c>
      <c r="W96" s="28">
        <v>0.3</v>
      </c>
      <c r="X96" s="28" t="s">
        <v>408</v>
      </c>
      <c r="Y96" s="28">
        <v>130</v>
      </c>
      <c r="Z96" s="28">
        <v>12</v>
      </c>
      <c r="AA96" s="28">
        <v>0.16</v>
      </c>
      <c r="AB96" s="39" t="s">
        <v>416</v>
      </c>
      <c r="AC96" s="28">
        <v>1.1000000000000001</v>
      </c>
      <c r="AD96" s="28">
        <v>35</v>
      </c>
      <c r="AE96" s="28" t="s">
        <v>465</v>
      </c>
      <c r="AF96" s="28" t="s">
        <v>472</v>
      </c>
      <c r="AG96" s="28" t="s">
        <v>475</v>
      </c>
      <c r="AH96" s="28" t="s">
        <v>477</v>
      </c>
      <c r="AI96" s="28" t="s">
        <v>461</v>
      </c>
      <c r="AJ96" s="28">
        <v>150.9</v>
      </c>
      <c r="AK96" s="40">
        <v>12.5</v>
      </c>
      <c r="AL96" s="28">
        <v>20647.2</v>
      </c>
      <c r="AM96" s="41">
        <f t="shared" si="41"/>
        <v>122.9</v>
      </c>
      <c r="AN96" s="42">
        <f t="shared" si="42"/>
        <v>52</v>
      </c>
      <c r="AO96" s="84">
        <f t="shared" si="43"/>
        <v>0.24038461538461539</v>
      </c>
      <c r="AP96" s="95">
        <f>AO96*2</f>
        <v>0.48076923076923078</v>
      </c>
      <c r="AQ96" s="43">
        <f>AO96*4</f>
        <v>0.96153846153846156</v>
      </c>
      <c r="AR96" s="28">
        <v>55</v>
      </c>
      <c r="AS96" s="28">
        <v>100</v>
      </c>
      <c r="AT96" s="28">
        <f t="shared" si="44"/>
        <v>77.5</v>
      </c>
      <c r="AU96" s="38">
        <v>250</v>
      </c>
      <c r="AV96" s="28">
        <v>75</v>
      </c>
      <c r="AW96" s="28">
        <f t="shared" si="45"/>
        <v>3.3333333333333335</v>
      </c>
      <c r="AX96" s="28" t="str">
        <f t="shared" si="46"/>
        <v>Adecuada</v>
      </c>
      <c r="AY96" s="28"/>
      <c r="AZ96" s="28"/>
      <c r="BA96" s="28"/>
      <c r="BB96" s="28"/>
      <c r="BC96" s="28"/>
      <c r="BD96" s="44">
        <f t="shared" si="47"/>
        <v>220</v>
      </c>
      <c r="BE96" s="15"/>
      <c r="BF96" s="15"/>
      <c r="BG96" s="15"/>
      <c r="BH96" s="15"/>
      <c r="BI96" s="15"/>
      <c r="BJ96" s="15"/>
      <c r="BK96" s="15"/>
      <c r="BL96" s="15"/>
    </row>
    <row r="97" spans="1:64" s="3" customFormat="1" hidden="1" x14ac:dyDescent="0.2">
      <c r="A97" s="15" t="s">
        <v>393</v>
      </c>
      <c r="B97" s="28">
        <v>120</v>
      </c>
      <c r="C97" s="27"/>
      <c r="D97" s="27" t="s">
        <v>105</v>
      </c>
      <c r="E97" s="28" t="s">
        <v>148</v>
      </c>
      <c r="F97" s="28" t="s">
        <v>129</v>
      </c>
      <c r="G97" s="28"/>
      <c r="H97" s="28" t="s">
        <v>409</v>
      </c>
      <c r="I97" s="28" t="s">
        <v>425</v>
      </c>
      <c r="J97" s="28">
        <v>18</v>
      </c>
      <c r="K97" s="28" t="s">
        <v>56</v>
      </c>
      <c r="L97" s="28" t="s">
        <v>49</v>
      </c>
      <c r="M97" s="28" t="s">
        <v>57</v>
      </c>
      <c r="N97" s="28" t="s">
        <v>51</v>
      </c>
      <c r="O97" s="28">
        <v>220</v>
      </c>
      <c r="P97" s="28">
        <v>2</v>
      </c>
      <c r="Q97" s="29">
        <v>2</v>
      </c>
      <c r="R97" s="28">
        <v>5</v>
      </c>
      <c r="S97" s="28" t="s">
        <v>312</v>
      </c>
      <c r="T97" s="28" t="s">
        <v>338</v>
      </c>
      <c r="U97" s="28" t="s">
        <v>410</v>
      </c>
      <c r="V97" s="28">
        <v>6</v>
      </c>
      <c r="W97" s="28">
        <v>0.3</v>
      </c>
      <c r="X97" s="28" t="s">
        <v>408</v>
      </c>
      <c r="Y97" s="28">
        <v>130</v>
      </c>
      <c r="Z97" s="28">
        <v>12</v>
      </c>
      <c r="AA97" s="28">
        <v>0.16</v>
      </c>
      <c r="AB97" s="39" t="s">
        <v>416</v>
      </c>
      <c r="AC97" s="28">
        <v>1.1000000000000001</v>
      </c>
      <c r="AD97" s="28">
        <v>35</v>
      </c>
      <c r="AE97" s="28" t="s">
        <v>465</v>
      </c>
      <c r="AF97" s="28" t="s">
        <v>472</v>
      </c>
      <c r="AG97" s="28" t="s">
        <v>475</v>
      </c>
      <c r="AH97" s="28" t="s">
        <v>477</v>
      </c>
      <c r="AI97" s="28" t="s">
        <v>461</v>
      </c>
      <c r="AJ97" s="28">
        <v>150.9</v>
      </c>
      <c r="AK97" s="40">
        <v>12.5</v>
      </c>
      <c r="AL97" s="28">
        <v>20647.2</v>
      </c>
      <c r="AM97" s="41">
        <f t="shared" si="41"/>
        <v>122.9</v>
      </c>
      <c r="AN97" s="42">
        <f t="shared" si="42"/>
        <v>52</v>
      </c>
      <c r="AO97" s="84">
        <f t="shared" si="43"/>
        <v>0.24038461538461539</v>
      </c>
      <c r="AP97" s="95">
        <f>AO97*2</f>
        <v>0.48076923076923078</v>
      </c>
      <c r="AQ97" s="43">
        <f>AO97*4</f>
        <v>0.96153846153846156</v>
      </c>
      <c r="AR97" s="28">
        <v>55</v>
      </c>
      <c r="AS97" s="28">
        <v>100</v>
      </c>
      <c r="AT97" s="28">
        <f t="shared" si="44"/>
        <v>77.5</v>
      </c>
      <c r="AU97" s="38">
        <v>250</v>
      </c>
      <c r="AV97" s="28">
        <v>75</v>
      </c>
      <c r="AW97" s="28">
        <f t="shared" si="45"/>
        <v>3.3333333333333335</v>
      </c>
      <c r="AX97" s="28" t="str">
        <f t="shared" si="46"/>
        <v>Adecuada</v>
      </c>
      <c r="AY97" s="28"/>
      <c r="AZ97" s="28"/>
      <c r="BA97" s="28"/>
      <c r="BB97" s="28"/>
      <c r="BC97" s="28"/>
      <c r="BD97" s="44">
        <f t="shared" si="47"/>
        <v>220</v>
      </c>
      <c r="BE97" s="15"/>
      <c r="BF97" s="15"/>
      <c r="BG97" s="15"/>
      <c r="BH97" s="15"/>
      <c r="BI97" s="15"/>
      <c r="BJ97" s="15"/>
      <c r="BK97" s="15"/>
      <c r="BL97" s="15"/>
    </row>
    <row r="98" spans="1:64" s="3" customFormat="1" hidden="1" x14ac:dyDescent="0.2">
      <c r="A98" s="15" t="s">
        <v>393</v>
      </c>
      <c r="B98" s="28">
        <v>120</v>
      </c>
      <c r="C98" s="27"/>
      <c r="D98" s="27" t="s">
        <v>106</v>
      </c>
      <c r="E98" s="28" t="s">
        <v>148</v>
      </c>
      <c r="F98" s="28" t="s">
        <v>129</v>
      </c>
      <c r="G98" s="28"/>
      <c r="H98" s="28" t="s">
        <v>409</v>
      </c>
      <c r="I98" s="28" t="s">
        <v>425</v>
      </c>
      <c r="J98" s="28">
        <v>18</v>
      </c>
      <c r="K98" s="28" t="s">
        <v>56</v>
      </c>
      <c r="L98" s="28" t="s">
        <v>49</v>
      </c>
      <c r="M98" s="28" t="s">
        <v>57</v>
      </c>
      <c r="N98" s="28" t="s">
        <v>51</v>
      </c>
      <c r="O98" s="28">
        <v>220</v>
      </c>
      <c r="P98" s="28">
        <v>2</v>
      </c>
      <c r="Q98" s="29">
        <v>2</v>
      </c>
      <c r="R98" s="28">
        <v>5</v>
      </c>
      <c r="S98" s="28" t="s">
        <v>312</v>
      </c>
      <c r="T98" s="28" t="s">
        <v>338</v>
      </c>
      <c r="U98" s="28" t="s">
        <v>410</v>
      </c>
      <c r="V98" s="28">
        <v>6</v>
      </c>
      <c r="W98" s="28">
        <v>0.3</v>
      </c>
      <c r="X98" s="28" t="s">
        <v>408</v>
      </c>
      <c r="Y98" s="28">
        <v>130</v>
      </c>
      <c r="Z98" s="28">
        <v>12</v>
      </c>
      <c r="AA98" s="28">
        <v>0.16</v>
      </c>
      <c r="AB98" s="39" t="s">
        <v>416</v>
      </c>
      <c r="AC98" s="28">
        <v>1.1000000000000001</v>
      </c>
      <c r="AD98" s="28">
        <v>35</v>
      </c>
      <c r="AE98" s="28" t="s">
        <v>465</v>
      </c>
      <c r="AF98" s="28" t="s">
        <v>472</v>
      </c>
      <c r="AG98" s="28" t="s">
        <v>475</v>
      </c>
      <c r="AH98" s="28" t="s">
        <v>477</v>
      </c>
      <c r="AI98" s="28" t="s">
        <v>461</v>
      </c>
      <c r="AJ98" s="28">
        <v>150.9</v>
      </c>
      <c r="AK98" s="40">
        <v>12.5</v>
      </c>
      <c r="AL98" s="28">
        <v>20647.2</v>
      </c>
      <c r="AM98" s="41">
        <f t="shared" si="41"/>
        <v>122.9</v>
      </c>
      <c r="AN98" s="42">
        <f t="shared" si="42"/>
        <v>52</v>
      </c>
      <c r="AO98" s="84">
        <f t="shared" si="43"/>
        <v>0.24038461538461539</v>
      </c>
      <c r="AP98" s="95">
        <f>AO98*2</f>
        <v>0.48076923076923078</v>
      </c>
      <c r="AQ98" s="43">
        <f>AO98*4</f>
        <v>0.96153846153846156</v>
      </c>
      <c r="AR98" s="28">
        <v>55</v>
      </c>
      <c r="AS98" s="28">
        <v>100</v>
      </c>
      <c r="AT98" s="28">
        <f t="shared" si="44"/>
        <v>77.5</v>
      </c>
      <c r="AU98" s="38">
        <v>250</v>
      </c>
      <c r="AV98" s="28">
        <v>75</v>
      </c>
      <c r="AW98" s="28">
        <f t="shared" si="45"/>
        <v>3.3333333333333335</v>
      </c>
      <c r="AX98" s="28" t="str">
        <f t="shared" si="46"/>
        <v>Adecuada</v>
      </c>
      <c r="AY98" s="28"/>
      <c r="AZ98" s="28"/>
      <c r="BA98" s="28"/>
      <c r="BB98" s="28"/>
      <c r="BC98" s="28"/>
      <c r="BD98" s="44">
        <f t="shared" si="47"/>
        <v>220</v>
      </c>
      <c r="BE98" s="15"/>
      <c r="BF98" s="15"/>
      <c r="BG98" s="15"/>
      <c r="BH98" s="15"/>
      <c r="BI98" s="15"/>
      <c r="BJ98" s="15"/>
      <c r="BK98" s="15"/>
      <c r="BL98" s="15"/>
    </row>
    <row r="99" spans="1:64" s="3" customFormat="1" hidden="1" x14ac:dyDescent="0.2">
      <c r="A99" s="15" t="s">
        <v>393</v>
      </c>
      <c r="B99" s="28">
        <v>120</v>
      </c>
      <c r="C99" s="27"/>
      <c r="D99" s="27" t="s">
        <v>107</v>
      </c>
      <c r="E99" s="28" t="s">
        <v>148</v>
      </c>
      <c r="F99" s="28" t="s">
        <v>129</v>
      </c>
      <c r="G99" s="28"/>
      <c r="H99" s="28" t="s">
        <v>409</v>
      </c>
      <c r="I99" s="28" t="s">
        <v>425</v>
      </c>
      <c r="J99" s="28">
        <v>18</v>
      </c>
      <c r="K99" s="28" t="s">
        <v>56</v>
      </c>
      <c r="L99" s="28" t="s">
        <v>49</v>
      </c>
      <c r="M99" s="28" t="s">
        <v>57</v>
      </c>
      <c r="N99" s="28" t="s">
        <v>51</v>
      </c>
      <c r="O99" s="28">
        <v>220</v>
      </c>
      <c r="P99" s="28">
        <v>2</v>
      </c>
      <c r="Q99" s="29">
        <v>2</v>
      </c>
      <c r="R99" s="28">
        <v>5</v>
      </c>
      <c r="S99" s="28" t="s">
        <v>312</v>
      </c>
      <c r="T99" s="28" t="s">
        <v>338</v>
      </c>
      <c r="U99" s="28" t="s">
        <v>410</v>
      </c>
      <c r="V99" s="28">
        <v>6</v>
      </c>
      <c r="W99" s="28">
        <v>0.3</v>
      </c>
      <c r="X99" s="28" t="s">
        <v>408</v>
      </c>
      <c r="Y99" s="28">
        <v>130</v>
      </c>
      <c r="Z99" s="28">
        <v>12</v>
      </c>
      <c r="AA99" s="28">
        <v>0.16</v>
      </c>
      <c r="AB99" s="39" t="s">
        <v>416</v>
      </c>
      <c r="AC99" s="28">
        <v>1.1000000000000001</v>
      </c>
      <c r="AD99" s="28">
        <v>35</v>
      </c>
      <c r="AE99" s="28" t="s">
        <v>465</v>
      </c>
      <c r="AF99" s="28" t="s">
        <v>472</v>
      </c>
      <c r="AG99" s="28" t="s">
        <v>475</v>
      </c>
      <c r="AH99" s="28" t="s">
        <v>477</v>
      </c>
      <c r="AI99" s="28" t="s">
        <v>461</v>
      </c>
      <c r="AJ99" s="28">
        <v>150.9</v>
      </c>
      <c r="AK99" s="40">
        <v>12.5</v>
      </c>
      <c r="AL99" s="28">
        <v>20647.2</v>
      </c>
      <c r="AM99" s="41">
        <f t="shared" si="41"/>
        <v>122.9</v>
      </c>
      <c r="AN99" s="42">
        <f t="shared" si="42"/>
        <v>52</v>
      </c>
      <c r="AO99" s="84">
        <f t="shared" si="43"/>
        <v>0.24038461538461539</v>
      </c>
      <c r="AP99" s="95">
        <f t="shared" ref="AP99:AP120" si="48">AO99*2</f>
        <v>0.48076923076923078</v>
      </c>
      <c r="AQ99" s="43">
        <f t="shared" ref="AQ99:AQ120" si="49">AO99*4</f>
        <v>0.96153846153846156</v>
      </c>
      <c r="AR99" s="28">
        <v>55</v>
      </c>
      <c r="AS99" s="28">
        <v>100</v>
      </c>
      <c r="AT99" s="28">
        <f t="shared" si="44"/>
        <v>77.5</v>
      </c>
      <c r="AU99" s="38">
        <v>250</v>
      </c>
      <c r="AV99" s="28">
        <v>75</v>
      </c>
      <c r="AW99" s="28">
        <f t="shared" si="45"/>
        <v>3.3333333333333335</v>
      </c>
      <c r="AX99" s="28" t="str">
        <f t="shared" si="46"/>
        <v>Adecuada</v>
      </c>
      <c r="AY99" s="28"/>
      <c r="AZ99" s="28"/>
      <c r="BA99" s="28"/>
      <c r="BB99" s="28"/>
      <c r="BC99" s="28"/>
      <c r="BD99" s="44">
        <f t="shared" si="47"/>
        <v>220</v>
      </c>
      <c r="BE99" s="15"/>
      <c r="BF99" s="15"/>
      <c r="BG99" s="15"/>
      <c r="BH99" s="15"/>
      <c r="BI99" s="15"/>
      <c r="BJ99" s="15"/>
      <c r="BK99" s="15"/>
      <c r="BL99" s="15"/>
    </row>
    <row r="100" spans="1:64" s="3" customFormat="1" hidden="1" x14ac:dyDescent="0.2">
      <c r="A100" s="15" t="s">
        <v>393</v>
      </c>
      <c r="B100" s="28">
        <v>120</v>
      </c>
      <c r="C100" s="27"/>
      <c r="D100" s="27" t="s">
        <v>108</v>
      </c>
      <c r="E100" s="28" t="s">
        <v>148</v>
      </c>
      <c r="F100" s="28" t="s">
        <v>129</v>
      </c>
      <c r="G100" s="28"/>
      <c r="H100" s="28" t="s">
        <v>409</v>
      </c>
      <c r="I100" s="28" t="s">
        <v>425</v>
      </c>
      <c r="J100" s="28">
        <v>18</v>
      </c>
      <c r="K100" s="28" t="s">
        <v>56</v>
      </c>
      <c r="L100" s="28" t="s">
        <v>49</v>
      </c>
      <c r="M100" s="28" t="s">
        <v>57</v>
      </c>
      <c r="N100" s="28" t="s">
        <v>51</v>
      </c>
      <c r="O100" s="28">
        <v>220</v>
      </c>
      <c r="P100" s="28">
        <v>2</v>
      </c>
      <c r="Q100" s="29">
        <v>2</v>
      </c>
      <c r="R100" s="28">
        <v>5</v>
      </c>
      <c r="S100" s="28" t="s">
        <v>312</v>
      </c>
      <c r="T100" s="28" t="s">
        <v>338</v>
      </c>
      <c r="U100" s="28" t="s">
        <v>410</v>
      </c>
      <c r="V100" s="28">
        <v>6</v>
      </c>
      <c r="W100" s="28">
        <v>0.3</v>
      </c>
      <c r="X100" s="28" t="s">
        <v>408</v>
      </c>
      <c r="Y100" s="28">
        <v>130</v>
      </c>
      <c r="Z100" s="28">
        <v>12</v>
      </c>
      <c r="AA100" s="28">
        <v>0.16</v>
      </c>
      <c r="AB100" s="39" t="s">
        <v>416</v>
      </c>
      <c r="AC100" s="28">
        <v>1.1000000000000001</v>
      </c>
      <c r="AD100" s="28">
        <v>35</v>
      </c>
      <c r="AE100" s="28" t="s">
        <v>465</v>
      </c>
      <c r="AF100" s="28" t="s">
        <v>472</v>
      </c>
      <c r="AG100" s="28" t="s">
        <v>475</v>
      </c>
      <c r="AH100" s="28" t="s">
        <v>477</v>
      </c>
      <c r="AI100" s="28" t="s">
        <v>461</v>
      </c>
      <c r="AJ100" s="28">
        <v>150.9</v>
      </c>
      <c r="AK100" s="40">
        <v>12.5</v>
      </c>
      <c r="AL100" s="28">
        <v>20647.2</v>
      </c>
      <c r="AM100" s="41">
        <f t="shared" si="41"/>
        <v>122.9</v>
      </c>
      <c r="AN100" s="42">
        <f t="shared" si="42"/>
        <v>52</v>
      </c>
      <c r="AO100" s="84">
        <f t="shared" si="43"/>
        <v>0.24038461538461539</v>
      </c>
      <c r="AP100" s="95">
        <f t="shared" si="48"/>
        <v>0.48076923076923078</v>
      </c>
      <c r="AQ100" s="43">
        <f t="shared" si="49"/>
        <v>0.96153846153846156</v>
      </c>
      <c r="AR100" s="28">
        <v>55</v>
      </c>
      <c r="AS100" s="28">
        <v>100</v>
      </c>
      <c r="AT100" s="28">
        <f t="shared" si="44"/>
        <v>77.5</v>
      </c>
      <c r="AU100" s="38">
        <v>250</v>
      </c>
      <c r="AV100" s="28">
        <v>75</v>
      </c>
      <c r="AW100" s="28">
        <f t="shared" si="45"/>
        <v>3.3333333333333335</v>
      </c>
      <c r="AX100" s="28" t="str">
        <f t="shared" si="46"/>
        <v>Adecuada</v>
      </c>
      <c r="AY100" s="28"/>
      <c r="AZ100" s="28"/>
      <c r="BA100" s="28"/>
      <c r="BB100" s="28"/>
      <c r="BC100" s="28"/>
      <c r="BD100" s="44">
        <f t="shared" si="47"/>
        <v>220</v>
      </c>
      <c r="BE100" s="15"/>
      <c r="BF100" s="15"/>
      <c r="BG100" s="15"/>
      <c r="BH100" s="15"/>
      <c r="BI100" s="15"/>
      <c r="BJ100" s="15"/>
      <c r="BK100" s="15"/>
      <c r="BL100" s="15"/>
    </row>
    <row r="101" spans="1:64" s="3" customFormat="1" hidden="1" x14ac:dyDescent="0.2">
      <c r="A101" s="15" t="s">
        <v>393</v>
      </c>
      <c r="B101" s="28">
        <v>120</v>
      </c>
      <c r="C101" s="27"/>
      <c r="D101" s="27" t="s">
        <v>109</v>
      </c>
      <c r="E101" s="28" t="s">
        <v>148</v>
      </c>
      <c r="F101" s="28" t="s">
        <v>129</v>
      </c>
      <c r="G101" s="28"/>
      <c r="H101" s="28" t="s">
        <v>409</v>
      </c>
      <c r="I101" s="28" t="s">
        <v>425</v>
      </c>
      <c r="J101" s="28">
        <v>18</v>
      </c>
      <c r="K101" s="28" t="s">
        <v>56</v>
      </c>
      <c r="L101" s="28" t="s">
        <v>49</v>
      </c>
      <c r="M101" s="28" t="s">
        <v>57</v>
      </c>
      <c r="N101" s="28" t="s">
        <v>51</v>
      </c>
      <c r="O101" s="28">
        <v>220</v>
      </c>
      <c r="P101" s="28">
        <v>2</v>
      </c>
      <c r="Q101" s="29">
        <v>2</v>
      </c>
      <c r="R101" s="28">
        <v>5</v>
      </c>
      <c r="S101" s="28" t="s">
        <v>312</v>
      </c>
      <c r="T101" s="28" t="s">
        <v>338</v>
      </c>
      <c r="U101" s="28" t="s">
        <v>410</v>
      </c>
      <c r="V101" s="28">
        <v>6</v>
      </c>
      <c r="W101" s="28">
        <v>0.3</v>
      </c>
      <c r="X101" s="28" t="s">
        <v>408</v>
      </c>
      <c r="Y101" s="28">
        <v>130</v>
      </c>
      <c r="Z101" s="28">
        <v>12</v>
      </c>
      <c r="AA101" s="28">
        <v>0.16</v>
      </c>
      <c r="AB101" s="39" t="s">
        <v>416</v>
      </c>
      <c r="AC101" s="28">
        <v>1.1000000000000001</v>
      </c>
      <c r="AD101" s="28">
        <v>35</v>
      </c>
      <c r="AE101" s="28" t="s">
        <v>465</v>
      </c>
      <c r="AF101" s="28" t="s">
        <v>472</v>
      </c>
      <c r="AG101" s="28" t="s">
        <v>475</v>
      </c>
      <c r="AH101" s="28" t="s">
        <v>477</v>
      </c>
      <c r="AI101" s="28" t="s">
        <v>461</v>
      </c>
      <c r="AJ101" s="28">
        <v>150.9</v>
      </c>
      <c r="AK101" s="40">
        <v>12.5</v>
      </c>
      <c r="AL101" s="28">
        <v>20647.2</v>
      </c>
      <c r="AM101" s="41">
        <f t="shared" si="41"/>
        <v>122.9</v>
      </c>
      <c r="AN101" s="42">
        <f t="shared" si="42"/>
        <v>52</v>
      </c>
      <c r="AO101" s="84">
        <f t="shared" si="43"/>
        <v>0.24038461538461539</v>
      </c>
      <c r="AP101" s="95">
        <f t="shared" si="48"/>
        <v>0.48076923076923078</v>
      </c>
      <c r="AQ101" s="43">
        <f t="shared" si="49"/>
        <v>0.96153846153846156</v>
      </c>
      <c r="AR101" s="28">
        <v>55</v>
      </c>
      <c r="AS101" s="28">
        <v>100</v>
      </c>
      <c r="AT101" s="28">
        <f t="shared" si="44"/>
        <v>77.5</v>
      </c>
      <c r="AU101" s="38">
        <v>250</v>
      </c>
      <c r="AV101" s="28">
        <v>75</v>
      </c>
      <c r="AW101" s="28">
        <f t="shared" si="45"/>
        <v>3.3333333333333335</v>
      </c>
      <c r="AX101" s="28" t="str">
        <f t="shared" si="46"/>
        <v>Adecuada</v>
      </c>
      <c r="AY101" s="28"/>
      <c r="AZ101" s="28"/>
      <c r="BA101" s="28"/>
      <c r="BB101" s="28"/>
      <c r="BC101" s="28"/>
      <c r="BD101" s="44">
        <f t="shared" si="47"/>
        <v>220</v>
      </c>
      <c r="BE101" s="15"/>
      <c r="BF101" s="15"/>
      <c r="BG101" s="15"/>
      <c r="BH101" s="15"/>
      <c r="BI101" s="15"/>
      <c r="BJ101" s="15"/>
      <c r="BK101" s="15"/>
      <c r="BL101" s="15"/>
    </row>
    <row r="102" spans="1:64" s="3" customFormat="1" hidden="1" x14ac:dyDescent="0.2">
      <c r="A102" s="15" t="s">
        <v>393</v>
      </c>
      <c r="B102" s="28">
        <v>120</v>
      </c>
      <c r="C102" s="27"/>
      <c r="D102" s="27" t="s">
        <v>110</v>
      </c>
      <c r="E102" s="28" t="s">
        <v>148</v>
      </c>
      <c r="F102" s="28" t="s">
        <v>129</v>
      </c>
      <c r="G102" s="28"/>
      <c r="H102" s="28" t="s">
        <v>409</v>
      </c>
      <c r="I102" s="28" t="s">
        <v>425</v>
      </c>
      <c r="J102" s="28">
        <v>18</v>
      </c>
      <c r="K102" s="28" t="s">
        <v>56</v>
      </c>
      <c r="L102" s="28" t="s">
        <v>49</v>
      </c>
      <c r="M102" s="28" t="s">
        <v>57</v>
      </c>
      <c r="N102" s="28" t="s">
        <v>51</v>
      </c>
      <c r="O102" s="28">
        <v>220</v>
      </c>
      <c r="P102" s="28">
        <v>2</v>
      </c>
      <c r="Q102" s="29">
        <v>2</v>
      </c>
      <c r="R102" s="28">
        <v>5</v>
      </c>
      <c r="S102" s="28" t="s">
        <v>312</v>
      </c>
      <c r="T102" s="28" t="s">
        <v>338</v>
      </c>
      <c r="U102" s="28" t="s">
        <v>410</v>
      </c>
      <c r="V102" s="28">
        <v>6</v>
      </c>
      <c r="W102" s="28">
        <v>0.3</v>
      </c>
      <c r="X102" s="28" t="s">
        <v>408</v>
      </c>
      <c r="Y102" s="28">
        <v>130</v>
      </c>
      <c r="Z102" s="28">
        <v>12</v>
      </c>
      <c r="AA102" s="28">
        <v>0.16</v>
      </c>
      <c r="AB102" s="39" t="s">
        <v>416</v>
      </c>
      <c r="AC102" s="28">
        <v>1.1000000000000001</v>
      </c>
      <c r="AD102" s="28">
        <v>35</v>
      </c>
      <c r="AE102" s="28" t="s">
        <v>465</v>
      </c>
      <c r="AF102" s="28" t="s">
        <v>472</v>
      </c>
      <c r="AG102" s="28" t="s">
        <v>475</v>
      </c>
      <c r="AH102" s="28" t="s">
        <v>477</v>
      </c>
      <c r="AI102" s="28" t="s">
        <v>461</v>
      </c>
      <c r="AJ102" s="28">
        <v>150.9</v>
      </c>
      <c r="AK102" s="40">
        <v>12.5</v>
      </c>
      <c r="AL102" s="28">
        <v>20647.2</v>
      </c>
      <c r="AM102" s="41">
        <f t="shared" si="41"/>
        <v>122.9</v>
      </c>
      <c r="AN102" s="42">
        <f t="shared" si="42"/>
        <v>52</v>
      </c>
      <c r="AO102" s="84">
        <f t="shared" si="43"/>
        <v>0.24038461538461539</v>
      </c>
      <c r="AP102" s="95">
        <f t="shared" si="48"/>
        <v>0.48076923076923078</v>
      </c>
      <c r="AQ102" s="43">
        <f t="shared" si="49"/>
        <v>0.96153846153846156</v>
      </c>
      <c r="AR102" s="28">
        <v>55</v>
      </c>
      <c r="AS102" s="28">
        <v>100</v>
      </c>
      <c r="AT102" s="28">
        <f t="shared" si="44"/>
        <v>77.5</v>
      </c>
      <c r="AU102" s="38">
        <v>250</v>
      </c>
      <c r="AV102" s="28">
        <v>75</v>
      </c>
      <c r="AW102" s="28">
        <f t="shared" si="45"/>
        <v>3.3333333333333335</v>
      </c>
      <c r="AX102" s="28" t="str">
        <f t="shared" si="46"/>
        <v>Adecuada</v>
      </c>
      <c r="AY102" s="28"/>
      <c r="AZ102" s="28"/>
      <c r="BA102" s="28"/>
      <c r="BB102" s="28"/>
      <c r="BC102" s="28"/>
      <c r="BD102" s="44">
        <f t="shared" si="47"/>
        <v>220</v>
      </c>
      <c r="BE102" s="15"/>
      <c r="BF102" s="15"/>
      <c r="BG102" s="15"/>
      <c r="BH102" s="15"/>
      <c r="BI102" s="15"/>
      <c r="BJ102" s="15"/>
      <c r="BK102" s="15"/>
      <c r="BL102" s="15"/>
    </row>
    <row r="103" spans="1:64" s="3" customFormat="1" hidden="1" x14ac:dyDescent="0.2">
      <c r="A103" s="15" t="s">
        <v>393</v>
      </c>
      <c r="B103" s="28">
        <v>120</v>
      </c>
      <c r="C103" s="27"/>
      <c r="D103" s="27" t="s">
        <v>111</v>
      </c>
      <c r="E103" s="28" t="s">
        <v>148</v>
      </c>
      <c r="F103" s="28" t="s">
        <v>129</v>
      </c>
      <c r="G103" s="28"/>
      <c r="H103" s="28" t="s">
        <v>409</v>
      </c>
      <c r="I103" s="28" t="s">
        <v>425</v>
      </c>
      <c r="J103" s="28">
        <v>18</v>
      </c>
      <c r="K103" s="28" t="s">
        <v>56</v>
      </c>
      <c r="L103" s="28" t="s">
        <v>49</v>
      </c>
      <c r="M103" s="28" t="s">
        <v>57</v>
      </c>
      <c r="N103" s="28" t="s">
        <v>51</v>
      </c>
      <c r="O103" s="28">
        <v>220</v>
      </c>
      <c r="P103" s="28">
        <v>2</v>
      </c>
      <c r="Q103" s="29">
        <v>2</v>
      </c>
      <c r="R103" s="28">
        <v>5</v>
      </c>
      <c r="S103" s="28" t="s">
        <v>312</v>
      </c>
      <c r="T103" s="28" t="s">
        <v>338</v>
      </c>
      <c r="U103" s="28" t="s">
        <v>410</v>
      </c>
      <c r="V103" s="28">
        <v>6</v>
      </c>
      <c r="W103" s="28">
        <v>0.3</v>
      </c>
      <c r="X103" s="28" t="s">
        <v>408</v>
      </c>
      <c r="Y103" s="28">
        <v>130</v>
      </c>
      <c r="Z103" s="28">
        <v>12</v>
      </c>
      <c r="AA103" s="28">
        <v>0.16</v>
      </c>
      <c r="AB103" s="39" t="s">
        <v>416</v>
      </c>
      <c r="AC103" s="28">
        <v>1.1000000000000001</v>
      </c>
      <c r="AD103" s="28">
        <v>35</v>
      </c>
      <c r="AE103" s="28" t="s">
        <v>465</v>
      </c>
      <c r="AF103" s="28" t="s">
        <v>472</v>
      </c>
      <c r="AG103" s="28" t="s">
        <v>475</v>
      </c>
      <c r="AH103" s="28" t="s">
        <v>477</v>
      </c>
      <c r="AI103" s="28" t="s">
        <v>461</v>
      </c>
      <c r="AJ103" s="28">
        <v>150.9</v>
      </c>
      <c r="AK103" s="40">
        <v>12.5</v>
      </c>
      <c r="AL103" s="28">
        <v>20647.2</v>
      </c>
      <c r="AM103" s="41">
        <f t="shared" si="41"/>
        <v>122.9</v>
      </c>
      <c r="AN103" s="42">
        <f t="shared" si="42"/>
        <v>52</v>
      </c>
      <c r="AO103" s="84">
        <f t="shared" si="43"/>
        <v>0.24038461538461539</v>
      </c>
      <c r="AP103" s="95">
        <f t="shared" si="48"/>
        <v>0.48076923076923078</v>
      </c>
      <c r="AQ103" s="43">
        <f t="shared" si="49"/>
        <v>0.96153846153846156</v>
      </c>
      <c r="AR103" s="28">
        <v>55</v>
      </c>
      <c r="AS103" s="28">
        <v>100</v>
      </c>
      <c r="AT103" s="28">
        <f t="shared" si="44"/>
        <v>77.5</v>
      </c>
      <c r="AU103" s="38">
        <v>250</v>
      </c>
      <c r="AV103" s="28">
        <v>75</v>
      </c>
      <c r="AW103" s="28">
        <f t="shared" si="45"/>
        <v>3.3333333333333335</v>
      </c>
      <c r="AX103" s="28" t="str">
        <f t="shared" si="46"/>
        <v>Adecuada</v>
      </c>
      <c r="AY103" s="28"/>
      <c r="AZ103" s="28"/>
      <c r="BA103" s="28"/>
      <c r="BB103" s="28"/>
      <c r="BC103" s="28"/>
      <c r="BD103" s="44">
        <f t="shared" si="47"/>
        <v>220</v>
      </c>
      <c r="BE103" s="15"/>
      <c r="BF103" s="15"/>
      <c r="BG103" s="15"/>
      <c r="BH103" s="15"/>
      <c r="BI103" s="15"/>
      <c r="BJ103" s="15"/>
      <c r="BK103" s="15"/>
      <c r="BL103" s="15"/>
    </row>
    <row r="104" spans="1:64" s="3" customFormat="1" hidden="1" x14ac:dyDescent="0.2">
      <c r="A104" s="15" t="s">
        <v>393</v>
      </c>
      <c r="B104" s="28">
        <v>120</v>
      </c>
      <c r="C104" s="27"/>
      <c r="D104" s="27" t="s">
        <v>112</v>
      </c>
      <c r="E104" s="28" t="s">
        <v>148</v>
      </c>
      <c r="F104" s="28" t="s">
        <v>129</v>
      </c>
      <c r="G104" s="28"/>
      <c r="H104" s="28" t="s">
        <v>409</v>
      </c>
      <c r="I104" s="28" t="s">
        <v>425</v>
      </c>
      <c r="J104" s="28">
        <v>18</v>
      </c>
      <c r="K104" s="28" t="s">
        <v>56</v>
      </c>
      <c r="L104" s="28" t="s">
        <v>49</v>
      </c>
      <c r="M104" s="28" t="s">
        <v>57</v>
      </c>
      <c r="N104" s="28" t="s">
        <v>51</v>
      </c>
      <c r="O104" s="28">
        <v>220</v>
      </c>
      <c r="P104" s="28">
        <v>2</v>
      </c>
      <c r="Q104" s="29">
        <v>2</v>
      </c>
      <c r="R104" s="28">
        <v>5</v>
      </c>
      <c r="S104" s="28" t="s">
        <v>312</v>
      </c>
      <c r="T104" s="28" t="s">
        <v>338</v>
      </c>
      <c r="U104" s="28" t="s">
        <v>410</v>
      </c>
      <c r="V104" s="28">
        <v>6</v>
      </c>
      <c r="W104" s="28">
        <v>0.3</v>
      </c>
      <c r="X104" s="28" t="s">
        <v>408</v>
      </c>
      <c r="Y104" s="28">
        <v>130</v>
      </c>
      <c r="Z104" s="28">
        <v>12</v>
      </c>
      <c r="AA104" s="28">
        <v>0.16</v>
      </c>
      <c r="AB104" s="39" t="s">
        <v>416</v>
      </c>
      <c r="AC104" s="28">
        <v>1.1000000000000001</v>
      </c>
      <c r="AD104" s="28">
        <v>35</v>
      </c>
      <c r="AE104" s="28" t="s">
        <v>465</v>
      </c>
      <c r="AF104" s="28" t="s">
        <v>472</v>
      </c>
      <c r="AG104" s="28" t="s">
        <v>475</v>
      </c>
      <c r="AH104" s="28" t="s">
        <v>477</v>
      </c>
      <c r="AI104" s="28" t="s">
        <v>461</v>
      </c>
      <c r="AJ104" s="28">
        <v>150.9</v>
      </c>
      <c r="AK104" s="40">
        <v>12.5</v>
      </c>
      <c r="AL104" s="28">
        <v>20647.2</v>
      </c>
      <c r="AM104" s="41">
        <f t="shared" si="41"/>
        <v>122.9</v>
      </c>
      <c r="AN104" s="42">
        <f t="shared" si="42"/>
        <v>52</v>
      </c>
      <c r="AO104" s="84">
        <f t="shared" si="43"/>
        <v>0.24038461538461539</v>
      </c>
      <c r="AP104" s="95">
        <f t="shared" si="48"/>
        <v>0.48076923076923078</v>
      </c>
      <c r="AQ104" s="43">
        <f t="shared" si="49"/>
        <v>0.96153846153846156</v>
      </c>
      <c r="AR104" s="28">
        <v>55</v>
      </c>
      <c r="AS104" s="28">
        <v>100</v>
      </c>
      <c r="AT104" s="28">
        <f t="shared" si="44"/>
        <v>77.5</v>
      </c>
      <c r="AU104" s="38">
        <v>250</v>
      </c>
      <c r="AV104" s="28">
        <v>75</v>
      </c>
      <c r="AW104" s="28">
        <f t="shared" si="45"/>
        <v>3.3333333333333335</v>
      </c>
      <c r="AX104" s="28" t="str">
        <f t="shared" si="46"/>
        <v>Adecuada</v>
      </c>
      <c r="AY104" s="28"/>
      <c r="AZ104" s="28"/>
      <c r="BA104" s="28"/>
      <c r="BB104" s="28"/>
      <c r="BC104" s="28"/>
      <c r="BD104" s="44">
        <f t="shared" si="47"/>
        <v>220</v>
      </c>
      <c r="BE104" s="15"/>
      <c r="BF104" s="15"/>
      <c r="BG104" s="15"/>
      <c r="BH104" s="15"/>
      <c r="BI104" s="15"/>
      <c r="BJ104" s="15"/>
      <c r="BK104" s="15"/>
      <c r="BL104" s="15"/>
    </row>
    <row r="105" spans="1:64" s="3" customFormat="1" hidden="1" x14ac:dyDescent="0.2">
      <c r="A105" s="15" t="s">
        <v>393</v>
      </c>
      <c r="B105" s="28">
        <v>120</v>
      </c>
      <c r="C105" s="27"/>
      <c r="D105" s="27" t="s">
        <v>113</v>
      </c>
      <c r="E105" s="28" t="s">
        <v>148</v>
      </c>
      <c r="F105" s="28" t="s">
        <v>129</v>
      </c>
      <c r="G105" s="28"/>
      <c r="H105" s="28" t="s">
        <v>409</v>
      </c>
      <c r="I105" s="28" t="s">
        <v>425</v>
      </c>
      <c r="J105" s="28">
        <v>18</v>
      </c>
      <c r="K105" s="28" t="s">
        <v>56</v>
      </c>
      <c r="L105" s="28" t="s">
        <v>49</v>
      </c>
      <c r="M105" s="28" t="s">
        <v>57</v>
      </c>
      <c r="N105" s="28" t="s">
        <v>51</v>
      </c>
      <c r="O105" s="28">
        <v>220</v>
      </c>
      <c r="P105" s="28">
        <v>2</v>
      </c>
      <c r="Q105" s="29">
        <v>2</v>
      </c>
      <c r="R105" s="28">
        <v>5</v>
      </c>
      <c r="S105" s="28" t="s">
        <v>312</v>
      </c>
      <c r="T105" s="28" t="s">
        <v>338</v>
      </c>
      <c r="U105" s="28" t="s">
        <v>410</v>
      </c>
      <c r="V105" s="28">
        <v>6</v>
      </c>
      <c r="W105" s="28">
        <v>0.3</v>
      </c>
      <c r="X105" s="28" t="s">
        <v>408</v>
      </c>
      <c r="Y105" s="28">
        <v>130</v>
      </c>
      <c r="Z105" s="28">
        <v>12</v>
      </c>
      <c r="AA105" s="28">
        <v>0.16</v>
      </c>
      <c r="AB105" s="39" t="s">
        <v>416</v>
      </c>
      <c r="AC105" s="28">
        <v>1.1000000000000001</v>
      </c>
      <c r="AD105" s="28">
        <v>35</v>
      </c>
      <c r="AE105" s="28" t="s">
        <v>465</v>
      </c>
      <c r="AF105" s="28" t="s">
        <v>472</v>
      </c>
      <c r="AG105" s="28" t="s">
        <v>475</v>
      </c>
      <c r="AH105" s="28" t="s">
        <v>477</v>
      </c>
      <c r="AI105" s="28" t="s">
        <v>461</v>
      </c>
      <c r="AJ105" s="28">
        <v>150.9</v>
      </c>
      <c r="AK105" s="40">
        <v>12.5</v>
      </c>
      <c r="AL105" s="28">
        <v>20647.2</v>
      </c>
      <c r="AM105" s="41">
        <f t="shared" si="41"/>
        <v>122.9</v>
      </c>
      <c r="AN105" s="42">
        <f t="shared" si="42"/>
        <v>52</v>
      </c>
      <c r="AO105" s="84">
        <f t="shared" si="43"/>
        <v>0.24038461538461539</v>
      </c>
      <c r="AP105" s="95">
        <f t="shared" si="48"/>
        <v>0.48076923076923078</v>
      </c>
      <c r="AQ105" s="43">
        <f t="shared" si="49"/>
        <v>0.96153846153846156</v>
      </c>
      <c r="AR105" s="28">
        <v>55</v>
      </c>
      <c r="AS105" s="28">
        <v>100</v>
      </c>
      <c r="AT105" s="28">
        <f t="shared" si="44"/>
        <v>77.5</v>
      </c>
      <c r="AU105" s="38">
        <v>250</v>
      </c>
      <c r="AV105" s="28">
        <v>75</v>
      </c>
      <c r="AW105" s="28">
        <f t="shared" si="45"/>
        <v>3.3333333333333335</v>
      </c>
      <c r="AX105" s="28" t="str">
        <f t="shared" si="46"/>
        <v>Adecuada</v>
      </c>
      <c r="AY105" s="28"/>
      <c r="AZ105" s="28"/>
      <c r="BA105" s="28"/>
      <c r="BB105" s="28"/>
      <c r="BC105" s="28"/>
      <c r="BD105" s="44">
        <f t="shared" si="47"/>
        <v>220</v>
      </c>
      <c r="BE105" s="15"/>
      <c r="BF105" s="15"/>
      <c r="BG105" s="15"/>
      <c r="BH105" s="15"/>
      <c r="BI105" s="15"/>
      <c r="BJ105" s="15"/>
      <c r="BK105" s="15"/>
      <c r="BL105" s="15"/>
    </row>
    <row r="106" spans="1:64" s="3" customFormat="1" hidden="1" x14ac:dyDescent="0.2">
      <c r="A106" s="15" t="s">
        <v>393</v>
      </c>
      <c r="B106" s="28">
        <v>120</v>
      </c>
      <c r="C106" s="27"/>
      <c r="D106" s="27" t="s">
        <v>114</v>
      </c>
      <c r="E106" s="28" t="s">
        <v>148</v>
      </c>
      <c r="F106" s="28" t="s">
        <v>129</v>
      </c>
      <c r="G106" s="28"/>
      <c r="H106" s="28" t="s">
        <v>409</v>
      </c>
      <c r="I106" s="28" t="s">
        <v>425</v>
      </c>
      <c r="J106" s="28">
        <v>18</v>
      </c>
      <c r="K106" s="28" t="s">
        <v>56</v>
      </c>
      <c r="L106" s="28" t="s">
        <v>49</v>
      </c>
      <c r="M106" s="28" t="s">
        <v>57</v>
      </c>
      <c r="N106" s="28" t="s">
        <v>51</v>
      </c>
      <c r="O106" s="28">
        <v>220</v>
      </c>
      <c r="P106" s="28">
        <v>2</v>
      </c>
      <c r="Q106" s="29">
        <v>2</v>
      </c>
      <c r="R106" s="28">
        <v>5</v>
      </c>
      <c r="S106" s="28" t="s">
        <v>312</v>
      </c>
      <c r="T106" s="28" t="s">
        <v>338</v>
      </c>
      <c r="U106" s="28" t="s">
        <v>410</v>
      </c>
      <c r="V106" s="28">
        <v>6</v>
      </c>
      <c r="W106" s="28">
        <v>0.3</v>
      </c>
      <c r="X106" s="28" t="s">
        <v>408</v>
      </c>
      <c r="Y106" s="28">
        <v>130</v>
      </c>
      <c r="Z106" s="28">
        <v>12</v>
      </c>
      <c r="AA106" s="28">
        <v>0.16</v>
      </c>
      <c r="AB106" s="39" t="s">
        <v>416</v>
      </c>
      <c r="AC106" s="28">
        <v>1.1000000000000001</v>
      </c>
      <c r="AD106" s="28">
        <v>35</v>
      </c>
      <c r="AE106" s="28" t="s">
        <v>465</v>
      </c>
      <c r="AF106" s="28" t="s">
        <v>472</v>
      </c>
      <c r="AG106" s="28" t="s">
        <v>475</v>
      </c>
      <c r="AH106" s="28" t="s">
        <v>477</v>
      </c>
      <c r="AI106" s="28" t="s">
        <v>461</v>
      </c>
      <c r="AJ106" s="28">
        <v>150.9</v>
      </c>
      <c r="AK106" s="40">
        <v>12.5</v>
      </c>
      <c r="AL106" s="28">
        <v>20647.2</v>
      </c>
      <c r="AM106" s="41">
        <f t="shared" si="41"/>
        <v>122.9</v>
      </c>
      <c r="AN106" s="42">
        <f t="shared" si="42"/>
        <v>52</v>
      </c>
      <c r="AO106" s="84">
        <f t="shared" si="43"/>
        <v>0.24038461538461539</v>
      </c>
      <c r="AP106" s="95">
        <f t="shared" si="48"/>
        <v>0.48076923076923078</v>
      </c>
      <c r="AQ106" s="43">
        <f t="shared" si="49"/>
        <v>0.96153846153846156</v>
      </c>
      <c r="AR106" s="28">
        <v>55</v>
      </c>
      <c r="AS106" s="28">
        <v>100</v>
      </c>
      <c r="AT106" s="28">
        <f t="shared" si="44"/>
        <v>77.5</v>
      </c>
      <c r="AU106" s="38">
        <v>250</v>
      </c>
      <c r="AV106" s="28">
        <v>75</v>
      </c>
      <c r="AW106" s="28">
        <f t="shared" si="45"/>
        <v>3.3333333333333335</v>
      </c>
      <c r="AX106" s="28" t="str">
        <f t="shared" si="46"/>
        <v>Adecuada</v>
      </c>
      <c r="AY106" s="28"/>
      <c r="AZ106" s="28"/>
      <c r="BA106" s="28"/>
      <c r="BB106" s="28"/>
      <c r="BC106" s="28"/>
      <c r="BD106" s="44">
        <f t="shared" si="47"/>
        <v>220</v>
      </c>
      <c r="BE106" s="15"/>
      <c r="BF106" s="15"/>
      <c r="BG106" s="15"/>
      <c r="BH106" s="15"/>
      <c r="BI106" s="15"/>
      <c r="BJ106" s="15"/>
      <c r="BK106" s="15"/>
      <c r="BL106" s="15"/>
    </row>
    <row r="107" spans="1:64" s="3" customFormat="1" hidden="1" x14ac:dyDescent="0.2">
      <c r="A107" s="15" t="s">
        <v>393</v>
      </c>
      <c r="B107" s="28">
        <v>120</v>
      </c>
      <c r="C107" s="27"/>
      <c r="D107" s="27" t="s">
        <v>115</v>
      </c>
      <c r="E107" s="28" t="s">
        <v>148</v>
      </c>
      <c r="F107" s="28" t="s">
        <v>129</v>
      </c>
      <c r="G107" s="28"/>
      <c r="H107" s="28" t="s">
        <v>409</v>
      </c>
      <c r="I107" s="28" t="s">
        <v>425</v>
      </c>
      <c r="J107" s="28">
        <v>18</v>
      </c>
      <c r="K107" s="28" t="s">
        <v>56</v>
      </c>
      <c r="L107" s="28" t="s">
        <v>49</v>
      </c>
      <c r="M107" s="28" t="s">
        <v>57</v>
      </c>
      <c r="N107" s="28" t="s">
        <v>51</v>
      </c>
      <c r="O107" s="28">
        <v>220</v>
      </c>
      <c r="P107" s="28">
        <v>2</v>
      </c>
      <c r="Q107" s="29">
        <v>2</v>
      </c>
      <c r="R107" s="28">
        <v>5</v>
      </c>
      <c r="S107" s="28" t="s">
        <v>312</v>
      </c>
      <c r="T107" s="28" t="s">
        <v>338</v>
      </c>
      <c r="U107" s="28" t="s">
        <v>410</v>
      </c>
      <c r="V107" s="28">
        <v>6</v>
      </c>
      <c r="W107" s="28">
        <v>0.3</v>
      </c>
      <c r="X107" s="28" t="s">
        <v>408</v>
      </c>
      <c r="Y107" s="28">
        <v>130</v>
      </c>
      <c r="Z107" s="28">
        <v>12</v>
      </c>
      <c r="AA107" s="28">
        <v>0.16</v>
      </c>
      <c r="AB107" s="39" t="s">
        <v>416</v>
      </c>
      <c r="AC107" s="28">
        <v>1.1000000000000001</v>
      </c>
      <c r="AD107" s="28">
        <v>35</v>
      </c>
      <c r="AE107" s="28" t="s">
        <v>465</v>
      </c>
      <c r="AF107" s="28" t="s">
        <v>472</v>
      </c>
      <c r="AG107" s="28" t="s">
        <v>475</v>
      </c>
      <c r="AH107" s="28" t="s">
        <v>477</v>
      </c>
      <c r="AI107" s="28" t="s">
        <v>461</v>
      </c>
      <c r="AJ107" s="28">
        <v>150.9</v>
      </c>
      <c r="AK107" s="40">
        <v>12.5</v>
      </c>
      <c r="AL107" s="28">
        <v>20647.2</v>
      </c>
      <c r="AM107" s="41">
        <f t="shared" si="41"/>
        <v>122.9</v>
      </c>
      <c r="AN107" s="42">
        <f t="shared" si="42"/>
        <v>52</v>
      </c>
      <c r="AO107" s="84">
        <f t="shared" si="43"/>
        <v>0.24038461538461539</v>
      </c>
      <c r="AP107" s="95">
        <f t="shared" si="48"/>
        <v>0.48076923076923078</v>
      </c>
      <c r="AQ107" s="43">
        <f t="shared" si="49"/>
        <v>0.96153846153846156</v>
      </c>
      <c r="AR107" s="28">
        <v>55</v>
      </c>
      <c r="AS107" s="28">
        <v>100</v>
      </c>
      <c r="AT107" s="28">
        <f t="shared" si="44"/>
        <v>77.5</v>
      </c>
      <c r="AU107" s="38">
        <v>250</v>
      </c>
      <c r="AV107" s="28">
        <v>75</v>
      </c>
      <c r="AW107" s="28">
        <f t="shared" si="45"/>
        <v>3.3333333333333335</v>
      </c>
      <c r="AX107" s="28" t="str">
        <f t="shared" si="46"/>
        <v>Adecuada</v>
      </c>
      <c r="AY107" s="28"/>
      <c r="AZ107" s="28"/>
      <c r="BA107" s="28"/>
      <c r="BB107" s="28"/>
      <c r="BC107" s="28"/>
      <c r="BD107" s="44">
        <f t="shared" si="47"/>
        <v>220</v>
      </c>
      <c r="BE107" s="15"/>
      <c r="BF107" s="15"/>
      <c r="BG107" s="15"/>
      <c r="BH107" s="15"/>
      <c r="BI107" s="15"/>
      <c r="BJ107" s="15"/>
      <c r="BK107" s="15"/>
      <c r="BL107" s="15"/>
    </row>
    <row r="108" spans="1:64" s="3" customFormat="1" hidden="1" x14ac:dyDescent="0.2">
      <c r="A108" s="15" t="s">
        <v>393</v>
      </c>
      <c r="B108" s="28">
        <v>120</v>
      </c>
      <c r="C108" s="27"/>
      <c r="D108" s="27" t="s">
        <v>116</v>
      </c>
      <c r="E108" s="28" t="s">
        <v>148</v>
      </c>
      <c r="F108" s="28" t="s">
        <v>129</v>
      </c>
      <c r="G108" s="28"/>
      <c r="H108" s="28" t="s">
        <v>409</v>
      </c>
      <c r="I108" s="28" t="s">
        <v>425</v>
      </c>
      <c r="J108" s="28">
        <v>18</v>
      </c>
      <c r="K108" s="28" t="s">
        <v>56</v>
      </c>
      <c r="L108" s="28" t="s">
        <v>49</v>
      </c>
      <c r="M108" s="28" t="s">
        <v>57</v>
      </c>
      <c r="N108" s="28" t="s">
        <v>51</v>
      </c>
      <c r="O108" s="28">
        <v>220</v>
      </c>
      <c r="P108" s="28">
        <v>2</v>
      </c>
      <c r="Q108" s="29">
        <v>2</v>
      </c>
      <c r="R108" s="28">
        <v>5</v>
      </c>
      <c r="S108" s="28" t="s">
        <v>312</v>
      </c>
      <c r="T108" s="28" t="s">
        <v>338</v>
      </c>
      <c r="U108" s="28" t="s">
        <v>410</v>
      </c>
      <c r="V108" s="28">
        <v>6</v>
      </c>
      <c r="W108" s="28">
        <v>0.3</v>
      </c>
      <c r="X108" s="28" t="s">
        <v>408</v>
      </c>
      <c r="Y108" s="28">
        <v>130</v>
      </c>
      <c r="Z108" s="28">
        <v>12</v>
      </c>
      <c r="AA108" s="28">
        <v>0.16</v>
      </c>
      <c r="AB108" s="39" t="s">
        <v>416</v>
      </c>
      <c r="AC108" s="28">
        <v>1.1000000000000001</v>
      </c>
      <c r="AD108" s="28">
        <v>35</v>
      </c>
      <c r="AE108" s="28" t="s">
        <v>465</v>
      </c>
      <c r="AF108" s="28" t="s">
        <v>472</v>
      </c>
      <c r="AG108" s="28" t="s">
        <v>475</v>
      </c>
      <c r="AH108" s="28" t="s">
        <v>477</v>
      </c>
      <c r="AI108" s="28" t="s">
        <v>461</v>
      </c>
      <c r="AJ108" s="28">
        <v>150.9</v>
      </c>
      <c r="AK108" s="40">
        <v>12.5</v>
      </c>
      <c r="AL108" s="28">
        <v>20647.2</v>
      </c>
      <c r="AM108" s="41">
        <f t="shared" si="41"/>
        <v>122.9</v>
      </c>
      <c r="AN108" s="42">
        <f t="shared" si="42"/>
        <v>52</v>
      </c>
      <c r="AO108" s="84">
        <f t="shared" si="43"/>
        <v>0.24038461538461539</v>
      </c>
      <c r="AP108" s="95">
        <f t="shared" si="48"/>
        <v>0.48076923076923078</v>
      </c>
      <c r="AQ108" s="43">
        <f t="shared" si="49"/>
        <v>0.96153846153846156</v>
      </c>
      <c r="AR108" s="28">
        <v>55</v>
      </c>
      <c r="AS108" s="28">
        <v>100</v>
      </c>
      <c r="AT108" s="28">
        <f t="shared" si="44"/>
        <v>77.5</v>
      </c>
      <c r="AU108" s="38">
        <v>250</v>
      </c>
      <c r="AV108" s="28">
        <v>75</v>
      </c>
      <c r="AW108" s="28">
        <f t="shared" si="45"/>
        <v>3.3333333333333335</v>
      </c>
      <c r="AX108" s="28" t="str">
        <f t="shared" si="46"/>
        <v>Adecuada</v>
      </c>
      <c r="AY108" s="28"/>
      <c r="AZ108" s="28"/>
      <c r="BA108" s="28"/>
      <c r="BB108" s="28"/>
      <c r="BC108" s="28"/>
      <c r="BD108" s="44">
        <f t="shared" si="47"/>
        <v>220</v>
      </c>
      <c r="BE108" s="15"/>
      <c r="BF108" s="15"/>
      <c r="BG108" s="15"/>
      <c r="BH108" s="15"/>
      <c r="BI108" s="15"/>
      <c r="BJ108" s="15"/>
      <c r="BK108" s="15"/>
      <c r="BL108" s="15"/>
    </row>
    <row r="109" spans="1:64" hidden="1" x14ac:dyDescent="0.25">
      <c r="A109" s="15" t="s">
        <v>393</v>
      </c>
      <c r="B109" s="28">
        <v>120</v>
      </c>
      <c r="C109" s="27"/>
      <c r="D109" s="27" t="s">
        <v>117</v>
      </c>
      <c r="E109" s="28" t="s">
        <v>148</v>
      </c>
      <c r="F109" s="28" t="s">
        <v>129</v>
      </c>
      <c r="G109" s="28"/>
      <c r="H109" s="28" t="s">
        <v>409</v>
      </c>
      <c r="I109" s="28" t="s">
        <v>425</v>
      </c>
      <c r="J109" s="28">
        <v>18</v>
      </c>
      <c r="K109" s="28" t="s">
        <v>56</v>
      </c>
      <c r="L109" s="28" t="s">
        <v>49</v>
      </c>
      <c r="M109" s="28" t="s">
        <v>57</v>
      </c>
      <c r="N109" s="28" t="s">
        <v>51</v>
      </c>
      <c r="O109" s="28">
        <v>220</v>
      </c>
      <c r="P109" s="28">
        <v>2</v>
      </c>
      <c r="Q109" s="29">
        <v>2</v>
      </c>
      <c r="R109" s="28">
        <v>5</v>
      </c>
      <c r="S109" s="28" t="s">
        <v>312</v>
      </c>
      <c r="T109" s="28" t="s">
        <v>338</v>
      </c>
      <c r="U109" s="28" t="s">
        <v>410</v>
      </c>
      <c r="V109" s="28">
        <v>6</v>
      </c>
      <c r="W109" s="28">
        <v>0.3</v>
      </c>
      <c r="X109" s="38" t="s">
        <v>408</v>
      </c>
      <c r="Y109" s="28">
        <v>130</v>
      </c>
      <c r="Z109" s="28">
        <v>12</v>
      </c>
      <c r="AA109" s="28">
        <v>0.16</v>
      </c>
      <c r="AB109" s="39" t="s">
        <v>416</v>
      </c>
      <c r="AC109" s="28">
        <v>1.1000000000000001</v>
      </c>
      <c r="AD109" s="28">
        <v>35</v>
      </c>
      <c r="AE109" s="28" t="s">
        <v>465</v>
      </c>
      <c r="AF109" s="28" t="s">
        <v>472</v>
      </c>
      <c r="AG109" s="28" t="s">
        <v>475</v>
      </c>
      <c r="AH109" s="28" t="s">
        <v>477</v>
      </c>
      <c r="AI109" s="28" t="s">
        <v>461</v>
      </c>
      <c r="AJ109" s="28">
        <v>150.9</v>
      </c>
      <c r="AK109" s="40">
        <v>12.5</v>
      </c>
      <c r="AL109" s="28">
        <v>20647.2</v>
      </c>
      <c r="AM109" s="41">
        <f t="shared" si="41"/>
        <v>122.9</v>
      </c>
      <c r="AN109" s="42">
        <f t="shared" si="42"/>
        <v>52</v>
      </c>
      <c r="AO109" s="84">
        <f t="shared" si="43"/>
        <v>0.24038461538461539</v>
      </c>
      <c r="AP109" s="95">
        <f t="shared" si="48"/>
        <v>0.48076923076923078</v>
      </c>
      <c r="AQ109" s="43">
        <f t="shared" si="49"/>
        <v>0.96153846153846156</v>
      </c>
      <c r="AR109" s="28">
        <v>55</v>
      </c>
      <c r="AS109" s="28">
        <v>100</v>
      </c>
      <c r="AT109" s="28">
        <f t="shared" si="44"/>
        <v>77.5</v>
      </c>
      <c r="AU109" s="38">
        <v>250</v>
      </c>
      <c r="AV109" s="28">
        <v>75</v>
      </c>
      <c r="AW109" s="28">
        <f t="shared" si="45"/>
        <v>3.3333333333333335</v>
      </c>
      <c r="AX109" s="28" t="str">
        <f t="shared" si="46"/>
        <v>Adecuada</v>
      </c>
      <c r="AY109" s="28"/>
      <c r="AZ109" s="28"/>
      <c r="BA109" s="28"/>
      <c r="BB109" s="28"/>
      <c r="BC109" s="28"/>
      <c r="BD109" s="44">
        <f t="shared" si="47"/>
        <v>220</v>
      </c>
      <c r="BE109" s="15"/>
      <c r="BF109" s="21"/>
      <c r="BG109" s="21"/>
      <c r="BH109" s="21"/>
      <c r="BI109" s="21"/>
      <c r="BJ109" s="21"/>
      <c r="BK109" s="21"/>
      <c r="BL109" s="21"/>
    </row>
    <row r="110" spans="1:64" ht="16.5" hidden="1" customHeight="1" x14ac:dyDescent="0.25">
      <c r="A110" s="15" t="s">
        <v>393</v>
      </c>
      <c r="B110" s="28">
        <v>120</v>
      </c>
      <c r="C110" s="27"/>
      <c r="D110" s="27" t="s">
        <v>118</v>
      </c>
      <c r="E110" s="28" t="s">
        <v>148</v>
      </c>
      <c r="F110" s="28" t="s">
        <v>129</v>
      </c>
      <c r="G110" s="28"/>
      <c r="H110" s="28" t="s">
        <v>409</v>
      </c>
      <c r="I110" s="28" t="s">
        <v>425</v>
      </c>
      <c r="J110" s="28">
        <v>18</v>
      </c>
      <c r="K110" s="28" t="s">
        <v>56</v>
      </c>
      <c r="L110" s="28" t="s">
        <v>49</v>
      </c>
      <c r="M110" s="28" t="s">
        <v>57</v>
      </c>
      <c r="N110" s="28" t="s">
        <v>51</v>
      </c>
      <c r="O110" s="28">
        <v>220</v>
      </c>
      <c r="P110" s="28">
        <v>2</v>
      </c>
      <c r="Q110" s="29">
        <v>2</v>
      </c>
      <c r="R110" s="28">
        <v>5</v>
      </c>
      <c r="S110" s="28" t="s">
        <v>312</v>
      </c>
      <c r="T110" s="28" t="s">
        <v>338</v>
      </c>
      <c r="U110" s="28" t="s">
        <v>410</v>
      </c>
      <c r="V110" s="28">
        <v>6</v>
      </c>
      <c r="W110" s="28">
        <v>0.3</v>
      </c>
      <c r="X110" s="38" t="s">
        <v>408</v>
      </c>
      <c r="Y110" s="28">
        <v>130</v>
      </c>
      <c r="Z110" s="28">
        <v>12</v>
      </c>
      <c r="AA110" s="28">
        <v>0.16</v>
      </c>
      <c r="AB110" s="39" t="s">
        <v>416</v>
      </c>
      <c r="AC110" s="28">
        <v>1.1000000000000001</v>
      </c>
      <c r="AD110" s="28">
        <v>35</v>
      </c>
      <c r="AE110" s="28" t="s">
        <v>465</v>
      </c>
      <c r="AF110" s="28" t="s">
        <v>472</v>
      </c>
      <c r="AG110" s="28" t="s">
        <v>475</v>
      </c>
      <c r="AH110" s="28" t="s">
        <v>477</v>
      </c>
      <c r="AI110" s="28" t="s">
        <v>461</v>
      </c>
      <c r="AJ110" s="28">
        <v>150.9</v>
      </c>
      <c r="AK110" s="40">
        <v>12.5</v>
      </c>
      <c r="AL110" s="28">
        <v>20647.2</v>
      </c>
      <c r="AM110" s="41">
        <f t="shared" si="41"/>
        <v>122.9</v>
      </c>
      <c r="AN110" s="42">
        <f t="shared" si="42"/>
        <v>52</v>
      </c>
      <c r="AO110" s="84">
        <f t="shared" si="43"/>
        <v>0.24038461538461539</v>
      </c>
      <c r="AP110" s="95">
        <f t="shared" si="48"/>
        <v>0.48076923076923078</v>
      </c>
      <c r="AQ110" s="43">
        <f t="shared" si="49"/>
        <v>0.96153846153846156</v>
      </c>
      <c r="AR110" s="28">
        <v>55</v>
      </c>
      <c r="AS110" s="28">
        <v>100</v>
      </c>
      <c r="AT110" s="28">
        <f t="shared" si="44"/>
        <v>77.5</v>
      </c>
      <c r="AU110" s="38">
        <v>250</v>
      </c>
      <c r="AV110" s="28">
        <v>75</v>
      </c>
      <c r="AW110" s="28">
        <f t="shared" si="45"/>
        <v>3.3333333333333335</v>
      </c>
      <c r="AX110" s="28" t="str">
        <f t="shared" si="46"/>
        <v>Adecuada</v>
      </c>
      <c r="AY110" s="28"/>
      <c r="AZ110" s="28"/>
      <c r="BA110" s="28"/>
      <c r="BB110" s="28"/>
      <c r="BC110" s="28"/>
      <c r="BD110" s="44">
        <f t="shared" si="47"/>
        <v>220</v>
      </c>
      <c r="BE110" s="15"/>
      <c r="BF110" s="21"/>
      <c r="BG110" s="21"/>
      <c r="BH110" s="21"/>
      <c r="BI110" s="21"/>
      <c r="BJ110" s="21"/>
      <c r="BK110" s="21"/>
      <c r="BL110" s="21"/>
    </row>
    <row r="111" spans="1:64" hidden="1" x14ac:dyDescent="0.25">
      <c r="A111" s="15" t="s">
        <v>393</v>
      </c>
      <c r="B111" s="28">
        <v>120</v>
      </c>
      <c r="C111" s="27"/>
      <c r="D111" s="27" t="s">
        <v>119</v>
      </c>
      <c r="E111" s="28" t="s">
        <v>148</v>
      </c>
      <c r="F111" s="28" t="s">
        <v>129</v>
      </c>
      <c r="G111" s="28"/>
      <c r="H111" s="28" t="s">
        <v>409</v>
      </c>
      <c r="I111" s="28" t="s">
        <v>425</v>
      </c>
      <c r="J111" s="28">
        <v>18</v>
      </c>
      <c r="K111" s="28" t="s">
        <v>56</v>
      </c>
      <c r="L111" s="28" t="s">
        <v>49</v>
      </c>
      <c r="M111" s="28" t="s">
        <v>57</v>
      </c>
      <c r="N111" s="28" t="s">
        <v>51</v>
      </c>
      <c r="O111" s="28">
        <v>220</v>
      </c>
      <c r="P111" s="28">
        <v>2</v>
      </c>
      <c r="Q111" s="29">
        <v>2</v>
      </c>
      <c r="R111" s="28">
        <v>5</v>
      </c>
      <c r="S111" s="28" t="s">
        <v>312</v>
      </c>
      <c r="T111" s="28" t="s">
        <v>338</v>
      </c>
      <c r="U111" s="28" t="s">
        <v>410</v>
      </c>
      <c r="V111" s="28">
        <v>6</v>
      </c>
      <c r="W111" s="28">
        <v>0.3</v>
      </c>
      <c r="X111" s="38" t="s">
        <v>408</v>
      </c>
      <c r="Y111" s="28">
        <v>130</v>
      </c>
      <c r="Z111" s="28">
        <v>12</v>
      </c>
      <c r="AA111" s="28">
        <v>0.16</v>
      </c>
      <c r="AB111" s="39" t="s">
        <v>416</v>
      </c>
      <c r="AC111" s="28">
        <v>1.1000000000000001</v>
      </c>
      <c r="AD111" s="28">
        <v>35</v>
      </c>
      <c r="AE111" s="28" t="s">
        <v>465</v>
      </c>
      <c r="AF111" s="28" t="s">
        <v>472</v>
      </c>
      <c r="AG111" s="28" t="s">
        <v>475</v>
      </c>
      <c r="AH111" s="28" t="s">
        <v>477</v>
      </c>
      <c r="AI111" s="28" t="s">
        <v>461</v>
      </c>
      <c r="AJ111" s="28">
        <v>150.9</v>
      </c>
      <c r="AK111" s="40">
        <v>12.5</v>
      </c>
      <c r="AL111" s="28">
        <v>20647.2</v>
      </c>
      <c r="AM111" s="41">
        <f t="shared" si="41"/>
        <v>122.9</v>
      </c>
      <c r="AN111" s="42">
        <f t="shared" si="42"/>
        <v>52</v>
      </c>
      <c r="AO111" s="84">
        <f t="shared" si="43"/>
        <v>0.24038461538461539</v>
      </c>
      <c r="AP111" s="95">
        <f t="shared" si="48"/>
        <v>0.48076923076923078</v>
      </c>
      <c r="AQ111" s="43">
        <f t="shared" si="49"/>
        <v>0.96153846153846156</v>
      </c>
      <c r="AR111" s="28">
        <v>55</v>
      </c>
      <c r="AS111" s="28">
        <v>100</v>
      </c>
      <c r="AT111" s="28">
        <f t="shared" si="44"/>
        <v>77.5</v>
      </c>
      <c r="AU111" s="38">
        <v>250</v>
      </c>
      <c r="AV111" s="28">
        <v>75</v>
      </c>
      <c r="AW111" s="28">
        <f t="shared" si="45"/>
        <v>3.3333333333333335</v>
      </c>
      <c r="AX111" s="28" t="str">
        <f t="shared" si="46"/>
        <v>Adecuada</v>
      </c>
      <c r="AY111" s="28"/>
      <c r="AZ111" s="28"/>
      <c r="BA111" s="28"/>
      <c r="BB111" s="28"/>
      <c r="BC111" s="28"/>
      <c r="BD111" s="44">
        <f t="shared" si="47"/>
        <v>220</v>
      </c>
      <c r="BE111" s="15"/>
      <c r="BF111" s="21"/>
      <c r="BG111" s="21"/>
      <c r="BH111" s="21"/>
      <c r="BI111" s="21"/>
      <c r="BJ111" s="21"/>
      <c r="BK111" s="21"/>
      <c r="BL111" s="21"/>
    </row>
    <row r="112" spans="1:64" hidden="1" x14ac:dyDescent="0.25">
      <c r="A112" s="15" t="s">
        <v>393</v>
      </c>
      <c r="B112" s="28">
        <v>120</v>
      </c>
      <c r="C112" s="27"/>
      <c r="D112" s="27" t="s">
        <v>120</v>
      </c>
      <c r="E112" s="28" t="s">
        <v>148</v>
      </c>
      <c r="F112" s="28" t="s">
        <v>129</v>
      </c>
      <c r="G112" s="28"/>
      <c r="H112" s="28" t="s">
        <v>409</v>
      </c>
      <c r="I112" s="28" t="s">
        <v>425</v>
      </c>
      <c r="J112" s="28">
        <v>18</v>
      </c>
      <c r="K112" s="28" t="s">
        <v>56</v>
      </c>
      <c r="L112" s="28" t="s">
        <v>49</v>
      </c>
      <c r="M112" s="28" t="s">
        <v>57</v>
      </c>
      <c r="N112" s="28" t="s">
        <v>51</v>
      </c>
      <c r="O112" s="28">
        <v>220</v>
      </c>
      <c r="P112" s="28">
        <v>2</v>
      </c>
      <c r="Q112" s="29">
        <v>2</v>
      </c>
      <c r="R112" s="28">
        <v>5</v>
      </c>
      <c r="S112" s="28" t="s">
        <v>312</v>
      </c>
      <c r="T112" s="28" t="s">
        <v>338</v>
      </c>
      <c r="U112" s="28" t="s">
        <v>410</v>
      </c>
      <c r="V112" s="28">
        <v>6</v>
      </c>
      <c r="W112" s="28">
        <v>0.3</v>
      </c>
      <c r="X112" s="38" t="s">
        <v>408</v>
      </c>
      <c r="Y112" s="28">
        <v>130</v>
      </c>
      <c r="Z112" s="28">
        <v>12</v>
      </c>
      <c r="AA112" s="28">
        <v>0.16</v>
      </c>
      <c r="AB112" s="39" t="s">
        <v>416</v>
      </c>
      <c r="AC112" s="28">
        <v>1.1000000000000001</v>
      </c>
      <c r="AD112" s="28">
        <v>35</v>
      </c>
      <c r="AE112" s="28" t="s">
        <v>465</v>
      </c>
      <c r="AF112" s="28" t="s">
        <v>472</v>
      </c>
      <c r="AG112" s="28" t="s">
        <v>475</v>
      </c>
      <c r="AH112" s="28" t="s">
        <v>477</v>
      </c>
      <c r="AI112" s="28" t="s">
        <v>461</v>
      </c>
      <c r="AJ112" s="28">
        <v>150.9</v>
      </c>
      <c r="AK112" s="40">
        <v>12.5</v>
      </c>
      <c r="AL112" s="28">
        <v>20647.2</v>
      </c>
      <c r="AM112" s="41">
        <f t="shared" si="41"/>
        <v>122.9</v>
      </c>
      <c r="AN112" s="42">
        <f t="shared" si="42"/>
        <v>52</v>
      </c>
      <c r="AO112" s="84">
        <f t="shared" si="43"/>
        <v>0.24038461538461539</v>
      </c>
      <c r="AP112" s="95">
        <f t="shared" si="48"/>
        <v>0.48076923076923078</v>
      </c>
      <c r="AQ112" s="43">
        <f t="shared" si="49"/>
        <v>0.96153846153846156</v>
      </c>
      <c r="AR112" s="28">
        <v>55</v>
      </c>
      <c r="AS112" s="28">
        <v>100</v>
      </c>
      <c r="AT112" s="28">
        <f t="shared" si="44"/>
        <v>77.5</v>
      </c>
      <c r="AU112" s="38">
        <v>250</v>
      </c>
      <c r="AV112" s="28">
        <v>75</v>
      </c>
      <c r="AW112" s="28">
        <f t="shared" si="45"/>
        <v>3.3333333333333335</v>
      </c>
      <c r="AX112" s="28" t="str">
        <f t="shared" si="46"/>
        <v>Adecuada</v>
      </c>
      <c r="AY112" s="28"/>
      <c r="AZ112" s="28"/>
      <c r="BA112" s="28"/>
      <c r="BB112" s="28"/>
      <c r="BC112" s="28"/>
      <c r="BD112" s="44">
        <f t="shared" si="47"/>
        <v>220</v>
      </c>
      <c r="BE112" s="15"/>
      <c r="BF112" s="21"/>
      <c r="BG112" s="21"/>
      <c r="BH112" s="21"/>
      <c r="BI112" s="21"/>
      <c r="BJ112" s="21"/>
      <c r="BK112" s="21"/>
      <c r="BL112" s="21"/>
    </row>
    <row r="113" spans="1:64" hidden="1" x14ac:dyDescent="0.25">
      <c r="A113" s="15" t="s">
        <v>393</v>
      </c>
      <c r="B113" s="28">
        <v>120</v>
      </c>
      <c r="C113" s="27"/>
      <c r="D113" s="27" t="s">
        <v>121</v>
      </c>
      <c r="E113" s="28" t="s">
        <v>148</v>
      </c>
      <c r="F113" s="28" t="s">
        <v>129</v>
      </c>
      <c r="G113" s="28"/>
      <c r="H113" s="28" t="s">
        <v>409</v>
      </c>
      <c r="I113" s="28" t="s">
        <v>425</v>
      </c>
      <c r="J113" s="28">
        <v>18</v>
      </c>
      <c r="K113" s="28" t="s">
        <v>56</v>
      </c>
      <c r="L113" s="28" t="s">
        <v>49</v>
      </c>
      <c r="M113" s="28" t="s">
        <v>57</v>
      </c>
      <c r="N113" s="28" t="s">
        <v>51</v>
      </c>
      <c r="O113" s="28">
        <v>220</v>
      </c>
      <c r="P113" s="28">
        <v>2</v>
      </c>
      <c r="Q113" s="29">
        <v>2</v>
      </c>
      <c r="R113" s="28">
        <v>5</v>
      </c>
      <c r="S113" s="28" t="s">
        <v>312</v>
      </c>
      <c r="T113" s="28" t="s">
        <v>338</v>
      </c>
      <c r="U113" s="28" t="s">
        <v>410</v>
      </c>
      <c r="V113" s="28">
        <v>6</v>
      </c>
      <c r="W113" s="28">
        <v>0.3</v>
      </c>
      <c r="X113" s="38" t="s">
        <v>408</v>
      </c>
      <c r="Y113" s="28">
        <v>130</v>
      </c>
      <c r="Z113" s="28">
        <v>12</v>
      </c>
      <c r="AA113" s="28">
        <v>0.16</v>
      </c>
      <c r="AB113" s="39" t="s">
        <v>416</v>
      </c>
      <c r="AC113" s="28">
        <v>1.1000000000000001</v>
      </c>
      <c r="AD113" s="28">
        <v>35</v>
      </c>
      <c r="AE113" s="28" t="s">
        <v>465</v>
      </c>
      <c r="AF113" s="28" t="s">
        <v>472</v>
      </c>
      <c r="AG113" s="28" t="s">
        <v>475</v>
      </c>
      <c r="AH113" s="28" t="s">
        <v>477</v>
      </c>
      <c r="AI113" s="28" t="s">
        <v>461</v>
      </c>
      <c r="AJ113" s="28">
        <v>150.9</v>
      </c>
      <c r="AK113" s="40">
        <v>12.5</v>
      </c>
      <c r="AL113" s="28">
        <v>20647.2</v>
      </c>
      <c r="AM113" s="41">
        <f t="shared" si="41"/>
        <v>122.9</v>
      </c>
      <c r="AN113" s="42">
        <f t="shared" si="42"/>
        <v>52</v>
      </c>
      <c r="AO113" s="84">
        <f t="shared" si="43"/>
        <v>0.24038461538461539</v>
      </c>
      <c r="AP113" s="95">
        <f t="shared" si="48"/>
        <v>0.48076923076923078</v>
      </c>
      <c r="AQ113" s="43">
        <f t="shared" si="49"/>
        <v>0.96153846153846156</v>
      </c>
      <c r="AR113" s="28">
        <v>55</v>
      </c>
      <c r="AS113" s="28">
        <v>100</v>
      </c>
      <c r="AT113" s="28">
        <f t="shared" si="44"/>
        <v>77.5</v>
      </c>
      <c r="AU113" s="38">
        <v>250</v>
      </c>
      <c r="AV113" s="28">
        <v>75</v>
      </c>
      <c r="AW113" s="28">
        <f t="shared" si="45"/>
        <v>3.3333333333333335</v>
      </c>
      <c r="AX113" s="28" t="str">
        <f t="shared" si="46"/>
        <v>Adecuada</v>
      </c>
      <c r="AY113" s="28"/>
      <c r="AZ113" s="28"/>
      <c r="BA113" s="28"/>
      <c r="BB113" s="28"/>
      <c r="BC113" s="28"/>
      <c r="BD113" s="44">
        <f t="shared" si="47"/>
        <v>220</v>
      </c>
      <c r="BE113" s="15"/>
      <c r="BF113" s="21"/>
      <c r="BG113" s="21"/>
      <c r="BH113" s="21"/>
      <c r="BI113" s="21"/>
      <c r="BJ113" s="21"/>
      <c r="BK113" s="21"/>
      <c r="BL113" s="21"/>
    </row>
    <row r="114" spans="1:64" hidden="1" x14ac:dyDescent="0.25">
      <c r="A114" s="15" t="s">
        <v>393</v>
      </c>
      <c r="B114" s="28">
        <v>120</v>
      </c>
      <c r="C114" s="27"/>
      <c r="D114" s="27" t="s">
        <v>122</v>
      </c>
      <c r="E114" s="28" t="s">
        <v>148</v>
      </c>
      <c r="F114" s="28" t="s">
        <v>129</v>
      </c>
      <c r="G114" s="28"/>
      <c r="H114" s="28" t="s">
        <v>409</v>
      </c>
      <c r="I114" s="28" t="s">
        <v>425</v>
      </c>
      <c r="J114" s="28">
        <v>18</v>
      </c>
      <c r="K114" s="28" t="s">
        <v>56</v>
      </c>
      <c r="L114" s="28" t="s">
        <v>49</v>
      </c>
      <c r="M114" s="28" t="s">
        <v>57</v>
      </c>
      <c r="N114" s="28" t="s">
        <v>51</v>
      </c>
      <c r="O114" s="28">
        <v>220</v>
      </c>
      <c r="P114" s="28">
        <v>2</v>
      </c>
      <c r="Q114" s="29">
        <v>2</v>
      </c>
      <c r="R114" s="28">
        <v>5</v>
      </c>
      <c r="S114" s="28" t="s">
        <v>312</v>
      </c>
      <c r="T114" s="28" t="s">
        <v>338</v>
      </c>
      <c r="U114" s="28" t="s">
        <v>410</v>
      </c>
      <c r="V114" s="28">
        <v>6</v>
      </c>
      <c r="W114" s="28">
        <v>0.3</v>
      </c>
      <c r="X114" s="38" t="s">
        <v>408</v>
      </c>
      <c r="Y114" s="28">
        <v>130</v>
      </c>
      <c r="Z114" s="28">
        <v>12</v>
      </c>
      <c r="AA114" s="28">
        <v>0.16</v>
      </c>
      <c r="AB114" s="39" t="s">
        <v>416</v>
      </c>
      <c r="AC114" s="28">
        <v>1.1000000000000001</v>
      </c>
      <c r="AD114" s="28">
        <v>35</v>
      </c>
      <c r="AE114" s="28" t="s">
        <v>465</v>
      </c>
      <c r="AF114" s="28" t="s">
        <v>472</v>
      </c>
      <c r="AG114" s="28" t="s">
        <v>475</v>
      </c>
      <c r="AH114" s="28" t="s">
        <v>477</v>
      </c>
      <c r="AI114" s="28" t="s">
        <v>461</v>
      </c>
      <c r="AJ114" s="28">
        <v>150.9</v>
      </c>
      <c r="AK114" s="40">
        <v>12.5</v>
      </c>
      <c r="AL114" s="28">
        <v>20647.2</v>
      </c>
      <c r="AM114" s="41">
        <f t="shared" si="41"/>
        <v>122.9</v>
      </c>
      <c r="AN114" s="42">
        <f t="shared" si="42"/>
        <v>52</v>
      </c>
      <c r="AO114" s="84">
        <f t="shared" si="43"/>
        <v>0.24038461538461539</v>
      </c>
      <c r="AP114" s="95">
        <f t="shared" si="48"/>
        <v>0.48076923076923078</v>
      </c>
      <c r="AQ114" s="43">
        <f t="shared" si="49"/>
        <v>0.96153846153846156</v>
      </c>
      <c r="AR114" s="28">
        <v>55</v>
      </c>
      <c r="AS114" s="28">
        <v>100</v>
      </c>
      <c r="AT114" s="28">
        <f t="shared" si="44"/>
        <v>77.5</v>
      </c>
      <c r="AU114" s="38">
        <v>250</v>
      </c>
      <c r="AV114" s="28">
        <v>75</v>
      </c>
      <c r="AW114" s="28">
        <f t="shared" si="45"/>
        <v>3.3333333333333335</v>
      </c>
      <c r="AX114" s="28" t="str">
        <f t="shared" si="46"/>
        <v>Adecuada</v>
      </c>
      <c r="AY114" s="28"/>
      <c r="AZ114" s="28"/>
      <c r="BA114" s="28"/>
      <c r="BB114" s="28"/>
      <c r="BC114" s="28"/>
      <c r="BD114" s="44">
        <f t="shared" si="47"/>
        <v>220</v>
      </c>
      <c r="BE114" s="15"/>
      <c r="BF114" s="21"/>
      <c r="BG114" s="21"/>
      <c r="BH114" s="21"/>
      <c r="BI114" s="21"/>
      <c r="BJ114" s="21"/>
      <c r="BK114" s="21"/>
      <c r="BL114" s="21"/>
    </row>
    <row r="115" spans="1:64" hidden="1" x14ac:dyDescent="0.25">
      <c r="A115" s="15" t="s">
        <v>393</v>
      </c>
      <c r="B115" s="28">
        <v>120</v>
      </c>
      <c r="C115" s="27"/>
      <c r="D115" s="27" t="s">
        <v>123</v>
      </c>
      <c r="E115" s="28" t="s">
        <v>148</v>
      </c>
      <c r="F115" s="28" t="s">
        <v>129</v>
      </c>
      <c r="G115" s="28"/>
      <c r="H115" s="28" t="s">
        <v>409</v>
      </c>
      <c r="I115" s="28" t="s">
        <v>425</v>
      </c>
      <c r="J115" s="28">
        <v>18</v>
      </c>
      <c r="K115" s="28" t="s">
        <v>56</v>
      </c>
      <c r="L115" s="28" t="s">
        <v>49</v>
      </c>
      <c r="M115" s="28" t="s">
        <v>57</v>
      </c>
      <c r="N115" s="28" t="s">
        <v>51</v>
      </c>
      <c r="O115" s="28">
        <v>220</v>
      </c>
      <c r="P115" s="28">
        <v>2</v>
      </c>
      <c r="Q115" s="29">
        <v>2</v>
      </c>
      <c r="R115" s="28">
        <v>5</v>
      </c>
      <c r="S115" s="28" t="s">
        <v>312</v>
      </c>
      <c r="T115" s="28" t="s">
        <v>338</v>
      </c>
      <c r="U115" s="28" t="s">
        <v>410</v>
      </c>
      <c r="V115" s="28">
        <v>6</v>
      </c>
      <c r="W115" s="28">
        <v>0.3</v>
      </c>
      <c r="X115" s="38" t="s">
        <v>408</v>
      </c>
      <c r="Y115" s="28">
        <v>130</v>
      </c>
      <c r="Z115" s="28">
        <v>12</v>
      </c>
      <c r="AA115" s="28">
        <v>0.16</v>
      </c>
      <c r="AB115" s="39" t="s">
        <v>416</v>
      </c>
      <c r="AC115" s="28">
        <v>1.1000000000000001</v>
      </c>
      <c r="AD115" s="28">
        <v>35</v>
      </c>
      <c r="AE115" s="28" t="s">
        <v>465</v>
      </c>
      <c r="AF115" s="28" t="s">
        <v>472</v>
      </c>
      <c r="AG115" s="28" t="s">
        <v>475</v>
      </c>
      <c r="AH115" s="28" t="s">
        <v>477</v>
      </c>
      <c r="AI115" s="28" t="s">
        <v>461</v>
      </c>
      <c r="AJ115" s="28">
        <v>150.9</v>
      </c>
      <c r="AK115" s="40">
        <v>12.5</v>
      </c>
      <c r="AL115" s="28">
        <v>20647.2</v>
      </c>
      <c r="AM115" s="41">
        <f t="shared" si="41"/>
        <v>122.9</v>
      </c>
      <c r="AN115" s="42">
        <f t="shared" si="42"/>
        <v>52</v>
      </c>
      <c r="AO115" s="84">
        <f t="shared" si="43"/>
        <v>0.24038461538461539</v>
      </c>
      <c r="AP115" s="95">
        <f t="shared" si="48"/>
        <v>0.48076923076923078</v>
      </c>
      <c r="AQ115" s="43">
        <f t="shared" si="49"/>
        <v>0.96153846153846156</v>
      </c>
      <c r="AR115" s="28">
        <v>55</v>
      </c>
      <c r="AS115" s="28">
        <v>100</v>
      </c>
      <c r="AT115" s="28">
        <f t="shared" si="44"/>
        <v>77.5</v>
      </c>
      <c r="AU115" s="38">
        <v>250</v>
      </c>
      <c r="AV115" s="28">
        <v>75</v>
      </c>
      <c r="AW115" s="28">
        <f t="shared" si="45"/>
        <v>3.3333333333333335</v>
      </c>
      <c r="AX115" s="28" t="str">
        <f t="shared" si="46"/>
        <v>Adecuada</v>
      </c>
      <c r="AY115" s="28"/>
      <c r="AZ115" s="28"/>
      <c r="BA115" s="28"/>
      <c r="BB115" s="28"/>
      <c r="BC115" s="28"/>
      <c r="BD115" s="44">
        <f t="shared" si="47"/>
        <v>220</v>
      </c>
      <c r="BE115" s="15"/>
      <c r="BF115" s="21"/>
      <c r="BG115" s="21"/>
      <c r="BH115" s="21"/>
      <c r="BI115" s="21"/>
      <c r="BJ115" s="21"/>
      <c r="BK115" s="21"/>
      <c r="BL115" s="21"/>
    </row>
    <row r="116" spans="1:64" hidden="1" x14ac:dyDescent="0.25">
      <c r="A116" s="15" t="s">
        <v>393</v>
      </c>
      <c r="B116" s="28">
        <v>120</v>
      </c>
      <c r="C116" s="27"/>
      <c r="D116" s="27" t="s">
        <v>124</v>
      </c>
      <c r="E116" s="28" t="s">
        <v>148</v>
      </c>
      <c r="F116" s="28" t="s">
        <v>129</v>
      </c>
      <c r="G116" s="28"/>
      <c r="H116" s="28" t="s">
        <v>409</v>
      </c>
      <c r="I116" s="28" t="s">
        <v>425</v>
      </c>
      <c r="J116" s="28">
        <v>18</v>
      </c>
      <c r="K116" s="28" t="s">
        <v>56</v>
      </c>
      <c r="L116" s="28" t="s">
        <v>49</v>
      </c>
      <c r="M116" s="28" t="s">
        <v>57</v>
      </c>
      <c r="N116" s="28" t="s">
        <v>51</v>
      </c>
      <c r="O116" s="28">
        <v>220</v>
      </c>
      <c r="P116" s="28">
        <v>2</v>
      </c>
      <c r="Q116" s="29">
        <v>2</v>
      </c>
      <c r="R116" s="28">
        <v>5</v>
      </c>
      <c r="S116" s="28" t="s">
        <v>312</v>
      </c>
      <c r="T116" s="28" t="s">
        <v>338</v>
      </c>
      <c r="U116" s="28" t="s">
        <v>410</v>
      </c>
      <c r="V116" s="28">
        <v>6</v>
      </c>
      <c r="W116" s="28">
        <v>0.3</v>
      </c>
      <c r="X116" s="38" t="s">
        <v>408</v>
      </c>
      <c r="Y116" s="28">
        <v>130</v>
      </c>
      <c r="Z116" s="28">
        <v>12</v>
      </c>
      <c r="AA116" s="28">
        <v>0.16</v>
      </c>
      <c r="AB116" s="39" t="s">
        <v>416</v>
      </c>
      <c r="AC116" s="28">
        <v>1.1000000000000001</v>
      </c>
      <c r="AD116" s="28">
        <v>35</v>
      </c>
      <c r="AE116" s="28" t="s">
        <v>465</v>
      </c>
      <c r="AF116" s="28" t="s">
        <v>472</v>
      </c>
      <c r="AG116" s="28" t="s">
        <v>475</v>
      </c>
      <c r="AH116" s="28" t="s">
        <v>477</v>
      </c>
      <c r="AI116" s="28" t="s">
        <v>461</v>
      </c>
      <c r="AJ116" s="28">
        <v>150.9</v>
      </c>
      <c r="AK116" s="40">
        <v>12.5</v>
      </c>
      <c r="AL116" s="28">
        <v>20647.2</v>
      </c>
      <c r="AM116" s="41">
        <f t="shared" si="41"/>
        <v>122.9</v>
      </c>
      <c r="AN116" s="42">
        <f t="shared" si="42"/>
        <v>52</v>
      </c>
      <c r="AO116" s="84">
        <f t="shared" si="43"/>
        <v>0.24038461538461539</v>
      </c>
      <c r="AP116" s="95">
        <f t="shared" si="48"/>
        <v>0.48076923076923078</v>
      </c>
      <c r="AQ116" s="43">
        <f t="shared" si="49"/>
        <v>0.96153846153846156</v>
      </c>
      <c r="AR116" s="28">
        <v>55</v>
      </c>
      <c r="AS116" s="28">
        <v>100</v>
      </c>
      <c r="AT116" s="28">
        <f t="shared" si="44"/>
        <v>77.5</v>
      </c>
      <c r="AU116" s="38">
        <v>250</v>
      </c>
      <c r="AV116" s="28">
        <v>75</v>
      </c>
      <c r="AW116" s="28">
        <f t="shared" si="45"/>
        <v>3.3333333333333335</v>
      </c>
      <c r="AX116" s="28" t="str">
        <f t="shared" si="46"/>
        <v>Adecuada</v>
      </c>
      <c r="AY116" s="28"/>
      <c r="AZ116" s="28"/>
      <c r="BA116" s="28"/>
      <c r="BB116" s="28"/>
      <c r="BC116" s="28"/>
      <c r="BD116" s="44">
        <f t="shared" si="47"/>
        <v>220</v>
      </c>
      <c r="BE116" s="15"/>
      <c r="BF116" s="21"/>
      <c r="BG116" s="21"/>
      <c r="BH116" s="21"/>
      <c r="BI116" s="21"/>
      <c r="BJ116" s="21"/>
      <c r="BK116" s="21"/>
      <c r="BL116" s="21"/>
    </row>
    <row r="117" spans="1:64" hidden="1" x14ac:dyDescent="0.25">
      <c r="A117" s="15" t="s">
        <v>393</v>
      </c>
      <c r="B117" s="28">
        <v>120</v>
      </c>
      <c r="C117" s="27"/>
      <c r="D117" s="27" t="s">
        <v>125</v>
      </c>
      <c r="E117" s="28" t="s">
        <v>148</v>
      </c>
      <c r="F117" s="28" t="s">
        <v>129</v>
      </c>
      <c r="G117" s="28"/>
      <c r="H117" s="28" t="s">
        <v>409</v>
      </c>
      <c r="I117" s="28" t="s">
        <v>425</v>
      </c>
      <c r="J117" s="28">
        <v>18</v>
      </c>
      <c r="K117" s="28" t="s">
        <v>56</v>
      </c>
      <c r="L117" s="28" t="s">
        <v>49</v>
      </c>
      <c r="M117" s="28" t="s">
        <v>57</v>
      </c>
      <c r="N117" s="28" t="s">
        <v>51</v>
      </c>
      <c r="O117" s="28">
        <v>220</v>
      </c>
      <c r="P117" s="28">
        <v>2</v>
      </c>
      <c r="Q117" s="29">
        <v>2</v>
      </c>
      <c r="R117" s="28">
        <v>5</v>
      </c>
      <c r="S117" s="28" t="s">
        <v>312</v>
      </c>
      <c r="T117" s="28" t="s">
        <v>338</v>
      </c>
      <c r="U117" s="28" t="s">
        <v>410</v>
      </c>
      <c r="V117" s="28">
        <v>6</v>
      </c>
      <c r="W117" s="28">
        <v>0.3</v>
      </c>
      <c r="X117" s="38" t="s">
        <v>408</v>
      </c>
      <c r="Y117" s="28">
        <v>130</v>
      </c>
      <c r="Z117" s="28">
        <v>12</v>
      </c>
      <c r="AA117" s="28">
        <v>0.16</v>
      </c>
      <c r="AB117" s="39" t="s">
        <v>416</v>
      </c>
      <c r="AC117" s="28">
        <v>1.1000000000000001</v>
      </c>
      <c r="AD117" s="28">
        <v>35</v>
      </c>
      <c r="AE117" s="28" t="s">
        <v>465</v>
      </c>
      <c r="AF117" s="28" t="s">
        <v>472</v>
      </c>
      <c r="AG117" s="28" t="s">
        <v>475</v>
      </c>
      <c r="AH117" s="28" t="s">
        <v>477</v>
      </c>
      <c r="AI117" s="28" t="s">
        <v>461</v>
      </c>
      <c r="AJ117" s="28">
        <v>150.9</v>
      </c>
      <c r="AK117" s="40">
        <v>12.5</v>
      </c>
      <c r="AL117" s="28">
        <v>20647.2</v>
      </c>
      <c r="AM117" s="41">
        <f t="shared" si="41"/>
        <v>122.9</v>
      </c>
      <c r="AN117" s="42">
        <f t="shared" si="42"/>
        <v>52</v>
      </c>
      <c r="AO117" s="84">
        <f t="shared" si="43"/>
        <v>0.24038461538461539</v>
      </c>
      <c r="AP117" s="95">
        <f t="shared" si="48"/>
        <v>0.48076923076923078</v>
      </c>
      <c r="AQ117" s="43">
        <f t="shared" si="49"/>
        <v>0.96153846153846156</v>
      </c>
      <c r="AR117" s="28">
        <v>55</v>
      </c>
      <c r="AS117" s="28">
        <v>100</v>
      </c>
      <c r="AT117" s="28">
        <f t="shared" si="44"/>
        <v>77.5</v>
      </c>
      <c r="AU117" s="38">
        <v>250</v>
      </c>
      <c r="AV117" s="28">
        <v>75</v>
      </c>
      <c r="AW117" s="28">
        <f t="shared" si="45"/>
        <v>3.3333333333333335</v>
      </c>
      <c r="AX117" s="28" t="str">
        <f t="shared" si="46"/>
        <v>Adecuada</v>
      </c>
      <c r="AY117" s="28"/>
      <c r="AZ117" s="28"/>
      <c r="BA117" s="28"/>
      <c r="BB117" s="28"/>
      <c r="BC117" s="28"/>
      <c r="BD117" s="44">
        <f t="shared" si="47"/>
        <v>220</v>
      </c>
      <c r="BE117" s="15"/>
      <c r="BF117" s="21"/>
      <c r="BG117" s="21"/>
      <c r="BH117" s="21"/>
      <c r="BI117" s="21"/>
      <c r="BJ117" s="21"/>
      <c r="BK117" s="21"/>
      <c r="BL117" s="21"/>
    </row>
    <row r="118" spans="1:64" hidden="1" x14ac:dyDescent="0.25">
      <c r="A118" s="15" t="s">
        <v>393</v>
      </c>
      <c r="B118" s="28">
        <v>120</v>
      </c>
      <c r="C118" s="27"/>
      <c r="D118" s="27" t="s">
        <v>126</v>
      </c>
      <c r="E118" s="28" t="s">
        <v>148</v>
      </c>
      <c r="F118" s="28" t="s">
        <v>129</v>
      </c>
      <c r="G118" s="28"/>
      <c r="H118" s="28" t="s">
        <v>409</v>
      </c>
      <c r="I118" s="28" t="s">
        <v>425</v>
      </c>
      <c r="J118" s="28">
        <v>18</v>
      </c>
      <c r="K118" s="28" t="s">
        <v>56</v>
      </c>
      <c r="L118" s="28" t="s">
        <v>49</v>
      </c>
      <c r="M118" s="28" t="s">
        <v>57</v>
      </c>
      <c r="N118" s="28" t="s">
        <v>51</v>
      </c>
      <c r="O118" s="28">
        <v>220</v>
      </c>
      <c r="P118" s="28">
        <v>2</v>
      </c>
      <c r="Q118" s="29">
        <v>2</v>
      </c>
      <c r="R118" s="28">
        <v>5</v>
      </c>
      <c r="S118" s="28" t="s">
        <v>312</v>
      </c>
      <c r="T118" s="28" t="s">
        <v>338</v>
      </c>
      <c r="U118" s="28" t="s">
        <v>410</v>
      </c>
      <c r="V118" s="28">
        <v>6</v>
      </c>
      <c r="W118" s="28">
        <v>0.3</v>
      </c>
      <c r="X118" s="38" t="s">
        <v>408</v>
      </c>
      <c r="Y118" s="28">
        <v>130</v>
      </c>
      <c r="Z118" s="28">
        <v>12</v>
      </c>
      <c r="AA118" s="28">
        <v>0.16</v>
      </c>
      <c r="AB118" s="39" t="s">
        <v>416</v>
      </c>
      <c r="AC118" s="28">
        <v>1.1000000000000001</v>
      </c>
      <c r="AD118" s="28">
        <v>35</v>
      </c>
      <c r="AE118" s="28" t="s">
        <v>465</v>
      </c>
      <c r="AF118" s="28" t="s">
        <v>472</v>
      </c>
      <c r="AG118" s="28" t="s">
        <v>475</v>
      </c>
      <c r="AH118" s="28" t="s">
        <v>477</v>
      </c>
      <c r="AI118" s="28" t="s">
        <v>461</v>
      </c>
      <c r="AJ118" s="28">
        <v>150.9</v>
      </c>
      <c r="AK118" s="40">
        <v>12.5</v>
      </c>
      <c r="AL118" s="28">
        <v>20647.2</v>
      </c>
      <c r="AM118" s="41">
        <f t="shared" si="41"/>
        <v>122.9</v>
      </c>
      <c r="AN118" s="42">
        <f t="shared" si="42"/>
        <v>52</v>
      </c>
      <c r="AO118" s="84">
        <f t="shared" si="43"/>
        <v>0.24038461538461539</v>
      </c>
      <c r="AP118" s="95">
        <f t="shared" si="48"/>
        <v>0.48076923076923078</v>
      </c>
      <c r="AQ118" s="43">
        <f t="shared" si="49"/>
        <v>0.96153846153846156</v>
      </c>
      <c r="AR118" s="28">
        <v>55</v>
      </c>
      <c r="AS118" s="28">
        <v>100</v>
      </c>
      <c r="AT118" s="28">
        <f t="shared" si="44"/>
        <v>77.5</v>
      </c>
      <c r="AU118" s="38">
        <v>250</v>
      </c>
      <c r="AV118" s="28">
        <v>75</v>
      </c>
      <c r="AW118" s="28">
        <f t="shared" si="45"/>
        <v>3.3333333333333335</v>
      </c>
      <c r="AX118" s="28" t="str">
        <f t="shared" si="46"/>
        <v>Adecuada</v>
      </c>
      <c r="AY118" s="28"/>
      <c r="AZ118" s="28"/>
      <c r="BA118" s="28"/>
      <c r="BB118" s="28"/>
      <c r="BC118" s="28"/>
      <c r="BD118" s="44">
        <f t="shared" si="47"/>
        <v>220</v>
      </c>
      <c r="BE118" s="15"/>
      <c r="BF118" s="21"/>
      <c r="BG118" s="21"/>
      <c r="BH118" s="21"/>
      <c r="BI118" s="21"/>
      <c r="BJ118" s="21"/>
      <c r="BK118" s="21"/>
      <c r="BL118" s="21"/>
    </row>
    <row r="119" spans="1:64" s="3" customFormat="1" hidden="1" x14ac:dyDescent="0.2">
      <c r="A119" s="15" t="s">
        <v>393</v>
      </c>
      <c r="B119" s="28">
        <v>120</v>
      </c>
      <c r="C119" s="27"/>
      <c r="D119" s="27" t="s">
        <v>127</v>
      </c>
      <c r="E119" s="28" t="s">
        <v>148</v>
      </c>
      <c r="F119" s="28" t="s">
        <v>129</v>
      </c>
      <c r="G119" s="28"/>
      <c r="H119" s="28" t="s">
        <v>409</v>
      </c>
      <c r="I119" s="28" t="s">
        <v>425</v>
      </c>
      <c r="J119" s="28">
        <v>18</v>
      </c>
      <c r="K119" s="28" t="s">
        <v>56</v>
      </c>
      <c r="L119" s="28" t="s">
        <v>49</v>
      </c>
      <c r="M119" s="28" t="s">
        <v>57</v>
      </c>
      <c r="N119" s="28" t="s">
        <v>51</v>
      </c>
      <c r="O119" s="28">
        <v>220</v>
      </c>
      <c r="P119" s="28">
        <v>2</v>
      </c>
      <c r="Q119" s="29">
        <v>2</v>
      </c>
      <c r="R119" s="28">
        <v>5</v>
      </c>
      <c r="S119" s="28" t="s">
        <v>312</v>
      </c>
      <c r="T119" s="28" t="s">
        <v>338</v>
      </c>
      <c r="U119" s="28" t="s">
        <v>410</v>
      </c>
      <c r="V119" s="28">
        <v>6</v>
      </c>
      <c r="W119" s="28">
        <v>0.3</v>
      </c>
      <c r="X119" s="28" t="s">
        <v>408</v>
      </c>
      <c r="Y119" s="28">
        <v>130</v>
      </c>
      <c r="Z119" s="28">
        <v>12</v>
      </c>
      <c r="AA119" s="28">
        <v>0.16</v>
      </c>
      <c r="AB119" s="39" t="s">
        <v>416</v>
      </c>
      <c r="AC119" s="28">
        <v>1.1000000000000001</v>
      </c>
      <c r="AD119" s="28">
        <v>35</v>
      </c>
      <c r="AE119" s="28" t="s">
        <v>465</v>
      </c>
      <c r="AF119" s="28" t="s">
        <v>472</v>
      </c>
      <c r="AG119" s="28" t="s">
        <v>475</v>
      </c>
      <c r="AH119" s="28" t="s">
        <v>477</v>
      </c>
      <c r="AI119" s="28" t="s">
        <v>461</v>
      </c>
      <c r="AJ119" s="28">
        <v>150.9</v>
      </c>
      <c r="AK119" s="40">
        <v>12.5</v>
      </c>
      <c r="AL119" s="28">
        <v>20647.2</v>
      </c>
      <c r="AM119" s="41">
        <f t="shared" si="41"/>
        <v>122.9</v>
      </c>
      <c r="AN119" s="42">
        <f t="shared" si="42"/>
        <v>52</v>
      </c>
      <c r="AO119" s="84">
        <f t="shared" si="43"/>
        <v>0.24038461538461539</v>
      </c>
      <c r="AP119" s="95">
        <f t="shared" si="48"/>
        <v>0.48076923076923078</v>
      </c>
      <c r="AQ119" s="43">
        <f t="shared" si="49"/>
        <v>0.96153846153846156</v>
      </c>
      <c r="AR119" s="28">
        <v>55</v>
      </c>
      <c r="AS119" s="28">
        <v>100</v>
      </c>
      <c r="AT119" s="28">
        <f t="shared" si="44"/>
        <v>77.5</v>
      </c>
      <c r="AU119" s="38">
        <v>250</v>
      </c>
      <c r="AV119" s="28">
        <v>75</v>
      </c>
      <c r="AW119" s="28">
        <f t="shared" si="45"/>
        <v>3.3333333333333335</v>
      </c>
      <c r="AX119" s="28" t="str">
        <f t="shared" si="46"/>
        <v>Adecuada</v>
      </c>
      <c r="AY119" s="28"/>
      <c r="AZ119" s="28"/>
      <c r="BA119" s="28"/>
      <c r="BB119" s="28"/>
      <c r="BC119" s="28"/>
      <c r="BD119" s="44">
        <f t="shared" si="47"/>
        <v>220</v>
      </c>
      <c r="BE119" s="15"/>
      <c r="BF119" s="15"/>
      <c r="BG119" s="15"/>
      <c r="BH119" s="15"/>
      <c r="BI119" s="15"/>
      <c r="BJ119" s="15"/>
      <c r="BK119" s="15"/>
      <c r="BL119" s="15"/>
    </row>
    <row r="120" spans="1:64" s="3" customFormat="1" hidden="1" x14ac:dyDescent="0.2">
      <c r="A120" s="15" t="s">
        <v>393</v>
      </c>
      <c r="B120" s="28">
        <v>120</v>
      </c>
      <c r="C120" s="27"/>
      <c r="D120" s="27" t="s">
        <v>128</v>
      </c>
      <c r="E120" s="28" t="s">
        <v>148</v>
      </c>
      <c r="F120" s="28" t="s">
        <v>129</v>
      </c>
      <c r="G120" s="28"/>
      <c r="H120" s="28" t="s">
        <v>409</v>
      </c>
      <c r="I120" s="28" t="s">
        <v>425</v>
      </c>
      <c r="J120" s="28">
        <v>18</v>
      </c>
      <c r="K120" s="28" t="s">
        <v>56</v>
      </c>
      <c r="L120" s="28" t="s">
        <v>49</v>
      </c>
      <c r="M120" s="28" t="s">
        <v>57</v>
      </c>
      <c r="N120" s="28" t="s">
        <v>51</v>
      </c>
      <c r="O120" s="28">
        <v>220</v>
      </c>
      <c r="P120" s="28">
        <v>2</v>
      </c>
      <c r="Q120" s="29">
        <v>2</v>
      </c>
      <c r="R120" s="28">
        <v>5</v>
      </c>
      <c r="S120" s="28" t="s">
        <v>312</v>
      </c>
      <c r="T120" s="28" t="s">
        <v>338</v>
      </c>
      <c r="U120" s="28" t="s">
        <v>410</v>
      </c>
      <c r="V120" s="28">
        <v>6</v>
      </c>
      <c r="W120" s="28">
        <v>0.3</v>
      </c>
      <c r="X120" s="28" t="s">
        <v>408</v>
      </c>
      <c r="Y120" s="28">
        <v>130</v>
      </c>
      <c r="Z120" s="28">
        <v>12</v>
      </c>
      <c r="AA120" s="28">
        <v>0.16</v>
      </c>
      <c r="AB120" s="39" t="s">
        <v>416</v>
      </c>
      <c r="AC120" s="28">
        <v>1.1000000000000001</v>
      </c>
      <c r="AD120" s="28">
        <v>35</v>
      </c>
      <c r="AE120" s="28" t="s">
        <v>465</v>
      </c>
      <c r="AF120" s="28" t="s">
        <v>472</v>
      </c>
      <c r="AG120" s="28" t="s">
        <v>475</v>
      </c>
      <c r="AH120" s="28" t="s">
        <v>477</v>
      </c>
      <c r="AI120" s="28" t="s">
        <v>461</v>
      </c>
      <c r="AJ120" s="28">
        <v>150.9</v>
      </c>
      <c r="AK120" s="40">
        <v>12.5</v>
      </c>
      <c r="AL120" s="28">
        <v>20647.2</v>
      </c>
      <c r="AM120" s="41">
        <f t="shared" si="41"/>
        <v>122.9</v>
      </c>
      <c r="AN120" s="42">
        <f t="shared" si="42"/>
        <v>52</v>
      </c>
      <c r="AO120" s="84">
        <f t="shared" si="43"/>
        <v>0.24038461538461539</v>
      </c>
      <c r="AP120" s="95">
        <f t="shared" si="48"/>
        <v>0.48076923076923078</v>
      </c>
      <c r="AQ120" s="43">
        <f t="shared" si="49"/>
        <v>0.96153846153846156</v>
      </c>
      <c r="AR120" s="28">
        <v>55</v>
      </c>
      <c r="AS120" s="28">
        <v>100</v>
      </c>
      <c r="AT120" s="28">
        <f t="shared" si="44"/>
        <v>77.5</v>
      </c>
      <c r="AU120" s="38">
        <v>250</v>
      </c>
      <c r="AV120" s="28">
        <v>75</v>
      </c>
      <c r="AW120" s="28">
        <f t="shared" si="45"/>
        <v>3.3333333333333335</v>
      </c>
      <c r="AX120" s="28" t="str">
        <f t="shared" si="46"/>
        <v>Adecuada</v>
      </c>
      <c r="AY120" s="28"/>
      <c r="AZ120" s="28"/>
      <c r="BA120" s="28"/>
      <c r="BB120" s="28"/>
      <c r="BC120" s="28"/>
      <c r="BD120" s="44">
        <f t="shared" si="47"/>
        <v>220</v>
      </c>
      <c r="BE120" s="15"/>
      <c r="BF120" s="15"/>
      <c r="BG120" s="15"/>
      <c r="BH120" s="15"/>
      <c r="BI120" s="15"/>
      <c r="BJ120" s="15"/>
      <c r="BK120" s="15"/>
      <c r="BL120" s="15"/>
    </row>
    <row r="121" spans="1:64" s="3" customFormat="1" ht="22.5" hidden="1" x14ac:dyDescent="0.2">
      <c r="A121" s="15" t="s">
        <v>393</v>
      </c>
      <c r="B121" s="28">
        <v>120</v>
      </c>
      <c r="C121" s="27"/>
      <c r="D121" s="27" t="s">
        <v>6</v>
      </c>
      <c r="E121" s="28"/>
      <c r="F121" s="28" t="s">
        <v>357</v>
      </c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9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40"/>
      <c r="AL121" s="28"/>
      <c r="AM121" s="28"/>
      <c r="AN121" s="29"/>
      <c r="AO121" s="82"/>
      <c r="AP121" s="93"/>
      <c r="AQ121" s="90"/>
      <c r="AR121" s="47" t="s">
        <v>293</v>
      </c>
      <c r="AS121" s="47"/>
      <c r="AT121" s="28"/>
      <c r="AU121" s="47"/>
      <c r="AV121" s="28"/>
      <c r="AW121" s="28"/>
      <c r="AX121" s="28"/>
      <c r="AY121" s="28"/>
      <c r="AZ121" s="28"/>
      <c r="BA121" s="28"/>
      <c r="BB121" s="28"/>
      <c r="BC121" s="28"/>
      <c r="BD121" s="28"/>
      <c r="BE121" s="15"/>
      <c r="BF121" s="15"/>
      <c r="BG121" s="15"/>
      <c r="BH121" s="15"/>
      <c r="BI121" s="15"/>
      <c r="BJ121" s="15"/>
      <c r="BK121" s="15"/>
      <c r="BL121" s="15"/>
    </row>
    <row r="122" spans="1:64" s="3" customFormat="1" ht="22.5" hidden="1" x14ac:dyDescent="0.2">
      <c r="A122" s="15" t="s">
        <v>393</v>
      </c>
      <c r="B122" s="28">
        <v>120</v>
      </c>
      <c r="C122" s="27"/>
      <c r="D122" s="27" t="s">
        <v>6</v>
      </c>
      <c r="E122" s="28"/>
      <c r="F122" s="28" t="s">
        <v>310</v>
      </c>
      <c r="G122" s="28">
        <v>11.7</v>
      </c>
      <c r="H122" s="28"/>
      <c r="I122" s="28"/>
      <c r="J122" s="28">
        <v>18</v>
      </c>
      <c r="K122" s="28" t="s">
        <v>48</v>
      </c>
      <c r="L122" s="28" t="s">
        <v>49</v>
      </c>
      <c r="M122" s="28" t="s">
        <v>4</v>
      </c>
      <c r="N122" s="28" t="s">
        <v>80</v>
      </c>
      <c r="O122" s="28">
        <v>320</v>
      </c>
      <c r="P122" s="28">
        <v>2</v>
      </c>
      <c r="Q122" s="29">
        <v>2</v>
      </c>
      <c r="R122" s="28" t="s">
        <v>314</v>
      </c>
      <c r="S122" s="28" t="s">
        <v>311</v>
      </c>
      <c r="T122" s="28" t="s">
        <v>337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40"/>
      <c r="AL122" s="28"/>
      <c r="AM122" s="28"/>
      <c r="AN122" s="29"/>
      <c r="AO122" s="82"/>
      <c r="AP122" s="93"/>
      <c r="AQ122" s="90"/>
      <c r="AR122" s="47" t="s">
        <v>294</v>
      </c>
      <c r="AS122" s="47"/>
      <c r="AT122" s="28"/>
      <c r="AU122" s="47">
        <v>100</v>
      </c>
      <c r="AV122" s="28"/>
      <c r="AW122" s="28"/>
      <c r="AX122" s="28"/>
      <c r="AY122" s="28"/>
      <c r="AZ122" s="28"/>
      <c r="BA122" s="28"/>
      <c r="BB122" s="28"/>
      <c r="BC122" s="28"/>
      <c r="BD122" s="28"/>
      <c r="BE122" s="15"/>
      <c r="BF122" s="15"/>
      <c r="BG122" s="15"/>
      <c r="BH122" s="15"/>
      <c r="BI122" s="15"/>
      <c r="BJ122" s="15"/>
      <c r="BK122" s="15"/>
      <c r="BL122" s="15"/>
    </row>
    <row r="123" spans="1:64" s="3" customFormat="1" ht="22.5" hidden="1" x14ac:dyDescent="0.2">
      <c r="A123" s="15" t="s">
        <v>393</v>
      </c>
      <c r="B123" s="28">
        <v>120</v>
      </c>
      <c r="C123" s="27"/>
      <c r="D123" s="27" t="s">
        <v>6</v>
      </c>
      <c r="E123" s="28"/>
      <c r="F123" s="28" t="s">
        <v>310</v>
      </c>
      <c r="G123" s="28">
        <v>11.7</v>
      </c>
      <c r="H123" s="28"/>
      <c r="I123" s="28"/>
      <c r="J123" s="28">
        <v>18</v>
      </c>
      <c r="K123" s="28" t="s">
        <v>48</v>
      </c>
      <c r="L123" s="28" t="s">
        <v>49</v>
      </c>
      <c r="M123" s="28" t="s">
        <v>4</v>
      </c>
      <c r="N123" s="28" t="s">
        <v>80</v>
      </c>
      <c r="O123" s="28">
        <v>320</v>
      </c>
      <c r="P123" s="28">
        <v>2</v>
      </c>
      <c r="Q123" s="29">
        <v>104</v>
      </c>
      <c r="R123" s="28" t="s">
        <v>314</v>
      </c>
      <c r="S123" s="28" t="s">
        <v>311</v>
      </c>
      <c r="T123" s="28" t="s">
        <v>53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40"/>
      <c r="AL123" s="28"/>
      <c r="AM123" s="28"/>
      <c r="AN123" s="29"/>
      <c r="AO123" s="82"/>
      <c r="AP123" s="93"/>
      <c r="AQ123" s="90"/>
      <c r="AR123" s="47" t="s">
        <v>293</v>
      </c>
      <c r="AS123" s="47"/>
      <c r="AT123" s="28"/>
      <c r="AU123" s="47">
        <v>100</v>
      </c>
      <c r="AV123" s="28"/>
      <c r="AW123" s="28"/>
      <c r="AX123" s="28"/>
      <c r="AY123" s="28"/>
      <c r="AZ123" s="28"/>
      <c r="BA123" s="28"/>
      <c r="BB123" s="28"/>
      <c r="BC123" s="28"/>
      <c r="BD123" s="28"/>
      <c r="BE123" s="15"/>
      <c r="BF123" s="15"/>
      <c r="BG123" s="15"/>
      <c r="BH123" s="15"/>
      <c r="BI123" s="15"/>
      <c r="BJ123" s="15"/>
      <c r="BK123" s="15"/>
      <c r="BL123" s="15"/>
    </row>
    <row r="124" spans="1:64" s="3" customFormat="1" hidden="1" x14ac:dyDescent="0.2">
      <c r="A124" s="15" t="s">
        <v>393</v>
      </c>
      <c r="B124" s="28">
        <v>121</v>
      </c>
      <c r="C124" s="27" t="s">
        <v>130</v>
      </c>
      <c r="D124" s="27" t="s">
        <v>282</v>
      </c>
      <c r="E124" s="28" t="s">
        <v>236</v>
      </c>
      <c r="F124" s="28"/>
      <c r="G124" s="28"/>
      <c r="H124" s="28"/>
      <c r="I124" s="28"/>
      <c r="J124" s="28">
        <v>19</v>
      </c>
      <c r="K124" s="28" t="s">
        <v>56</v>
      </c>
      <c r="L124" s="28" t="s">
        <v>49</v>
      </c>
      <c r="M124" s="28" t="s">
        <v>31</v>
      </c>
      <c r="N124" s="28" t="s">
        <v>80</v>
      </c>
      <c r="O124" s="28">
        <v>100</v>
      </c>
      <c r="P124" s="28">
        <v>2</v>
      </c>
      <c r="Q124" s="29">
        <v>29</v>
      </c>
      <c r="R124" s="28">
        <v>15</v>
      </c>
      <c r="S124" s="28" t="s">
        <v>313</v>
      </c>
      <c r="T124" s="28" t="s">
        <v>60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40"/>
      <c r="AL124" s="28"/>
      <c r="AM124" s="28"/>
      <c r="AN124" s="29"/>
      <c r="AO124" s="82"/>
      <c r="AP124" s="93"/>
      <c r="AQ124" s="90"/>
      <c r="AR124" s="47" t="s">
        <v>187</v>
      </c>
      <c r="AS124" s="47"/>
      <c r="AT124" s="28"/>
      <c r="AU124" s="47">
        <v>95</v>
      </c>
      <c r="AV124" s="28"/>
      <c r="AW124" s="28"/>
      <c r="AX124" s="28"/>
      <c r="AY124" s="28"/>
      <c r="AZ124" s="28"/>
      <c r="BA124" s="28"/>
      <c r="BB124" s="28"/>
      <c r="BC124" s="28"/>
      <c r="BD124" s="28"/>
      <c r="BE124" s="15"/>
      <c r="BF124" s="15"/>
      <c r="BG124" s="15"/>
      <c r="BH124" s="15"/>
      <c r="BI124" s="15"/>
      <c r="BJ124" s="15"/>
      <c r="BK124" s="15"/>
      <c r="BL124" s="15"/>
    </row>
    <row r="125" spans="1:64" s="3" customFormat="1" ht="22.5" x14ac:dyDescent="0.2">
      <c r="A125" s="15" t="s">
        <v>393</v>
      </c>
      <c r="B125" s="28">
        <v>123</v>
      </c>
      <c r="C125" s="27" t="s">
        <v>130</v>
      </c>
      <c r="D125" s="27" t="s">
        <v>336</v>
      </c>
      <c r="E125" s="27" t="s">
        <v>236</v>
      </c>
      <c r="F125" s="28" t="s">
        <v>435</v>
      </c>
      <c r="G125" s="28"/>
      <c r="H125" s="28" t="s">
        <v>434</v>
      </c>
      <c r="I125" s="28"/>
      <c r="J125" s="28">
        <v>20</v>
      </c>
      <c r="K125" s="28" t="s">
        <v>56</v>
      </c>
      <c r="L125" s="28" t="s">
        <v>49</v>
      </c>
      <c r="M125" s="28" t="s">
        <v>57</v>
      </c>
      <c r="N125" s="28" t="s">
        <v>51</v>
      </c>
      <c r="O125" s="28">
        <v>220</v>
      </c>
      <c r="P125" s="28">
        <v>2</v>
      </c>
      <c r="Q125" s="30">
        <v>1</v>
      </c>
      <c r="R125" s="37">
        <v>20</v>
      </c>
      <c r="S125" s="27" t="s">
        <v>313</v>
      </c>
      <c r="T125" s="27" t="s">
        <v>60</v>
      </c>
      <c r="U125" s="27" t="s">
        <v>433</v>
      </c>
      <c r="V125" s="27"/>
      <c r="W125" s="27"/>
      <c r="X125" s="27"/>
      <c r="Y125" s="27"/>
      <c r="Z125" s="27"/>
      <c r="AA125" s="27"/>
      <c r="AB125" s="27"/>
      <c r="AC125" s="27"/>
      <c r="AD125" s="27">
        <v>51</v>
      </c>
      <c r="AE125" s="27" t="s">
        <v>465</v>
      </c>
      <c r="AF125" s="27" t="s">
        <v>470</v>
      </c>
      <c r="AG125" s="27" t="s">
        <v>474</v>
      </c>
      <c r="AH125" s="27" t="s">
        <v>477</v>
      </c>
      <c r="AI125" s="27" t="s">
        <v>462</v>
      </c>
      <c r="AJ125" s="27">
        <v>1450</v>
      </c>
      <c r="AK125" s="37">
        <v>17.399999999999999</v>
      </c>
      <c r="AL125" s="27">
        <v>3786.7</v>
      </c>
      <c r="AM125" s="32">
        <f>((AL125/24)/7)</f>
        <v>22.539880952380951</v>
      </c>
      <c r="AN125" s="35">
        <f>IF(AM125&gt;52, 52,AM125)</f>
        <v>22.539880952380951</v>
      </c>
      <c r="AO125" s="83">
        <f>AK125/AN125</f>
        <v>0.77196503551905349</v>
      </c>
      <c r="AP125" s="94">
        <f t="shared" ref="AP125" si="50">AO125*2</f>
        <v>1.543930071038107</v>
      </c>
      <c r="AQ125" s="33">
        <f t="shared" ref="AQ125" si="51">AO125*4</f>
        <v>3.087860142076214</v>
      </c>
      <c r="AR125" s="27">
        <v>55</v>
      </c>
      <c r="AS125" s="27">
        <v>120</v>
      </c>
      <c r="AT125" s="27">
        <f>0.5*(AR125+AS125)</f>
        <v>87.5</v>
      </c>
      <c r="AU125" s="48">
        <v>130</v>
      </c>
      <c r="AV125" s="27">
        <v>11</v>
      </c>
      <c r="AW125" s="27">
        <f>AU125/AV125</f>
        <v>11.818181818181818</v>
      </c>
      <c r="AX125" s="27" t="str">
        <f>IF(AND(1&lt;=AW125,AW125&lt;=4),"Adecuada","Inadecuada")</f>
        <v>Inadecuada</v>
      </c>
      <c r="AY125" s="27">
        <f>IF(AND(1&lt;=AW125,AW125&lt;=4),O125,AV125)</f>
        <v>11</v>
      </c>
      <c r="AZ125" s="27">
        <f>IF(AND(1&lt;=AW125,AW125&lt;=4),O125,4*AV125)</f>
        <v>44</v>
      </c>
      <c r="BA125" s="27">
        <v>15</v>
      </c>
      <c r="BB125" s="27">
        <v>68</v>
      </c>
      <c r="BC125" s="27">
        <v>68</v>
      </c>
      <c r="BD125" s="36">
        <v>100</v>
      </c>
      <c r="BE125" s="11"/>
      <c r="BF125" s="11"/>
      <c r="BG125" s="11"/>
      <c r="BH125" s="18"/>
      <c r="BI125" s="11"/>
      <c r="BJ125" s="11"/>
      <c r="BK125" s="11"/>
      <c r="BL125" s="11"/>
    </row>
    <row r="126" spans="1:64" s="3" customFormat="1" hidden="1" x14ac:dyDescent="0.2">
      <c r="A126" s="15" t="s">
        <v>393</v>
      </c>
      <c r="B126" s="28">
        <v>123</v>
      </c>
      <c r="C126" s="27"/>
      <c r="D126" s="27" t="s">
        <v>231</v>
      </c>
      <c r="E126" s="28" t="s">
        <v>236</v>
      </c>
      <c r="F126" s="28"/>
      <c r="G126" s="28"/>
      <c r="H126" s="28"/>
      <c r="I126" s="28"/>
      <c r="J126" s="28">
        <v>20</v>
      </c>
      <c r="K126" s="28" t="s">
        <v>56</v>
      </c>
      <c r="L126" s="28" t="s">
        <v>49</v>
      </c>
      <c r="M126" s="28" t="s">
        <v>31</v>
      </c>
      <c r="N126" s="28" t="s">
        <v>80</v>
      </c>
      <c r="O126" s="28">
        <v>100</v>
      </c>
      <c r="P126" s="28">
        <v>2</v>
      </c>
      <c r="Q126" s="29">
        <v>42</v>
      </c>
      <c r="R126" s="28">
        <v>20</v>
      </c>
      <c r="S126" s="28" t="s">
        <v>313</v>
      </c>
      <c r="T126" s="28" t="s">
        <v>60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40"/>
      <c r="AL126" s="28"/>
      <c r="AM126" s="28"/>
      <c r="AN126" s="29"/>
      <c r="AO126" s="82"/>
      <c r="AP126" s="93"/>
      <c r="AQ126" s="90"/>
      <c r="AR126" s="47" t="s">
        <v>187</v>
      </c>
      <c r="AS126" s="47"/>
      <c r="AT126" s="28"/>
      <c r="AU126" s="47">
        <v>95</v>
      </c>
      <c r="AV126" s="28"/>
      <c r="AW126" s="28"/>
      <c r="AX126" s="28"/>
      <c r="AY126" s="28"/>
      <c r="AZ126" s="28"/>
      <c r="BA126" s="28"/>
      <c r="BB126" s="28"/>
      <c r="BC126" s="28"/>
      <c r="BD126" s="28"/>
      <c r="BE126" s="15"/>
      <c r="BF126" s="15"/>
      <c r="BG126" s="15"/>
      <c r="BH126" s="15"/>
      <c r="BI126" s="15"/>
      <c r="BJ126" s="15"/>
      <c r="BK126" s="15"/>
      <c r="BL126" s="15"/>
    </row>
    <row r="127" spans="1:64" s="3" customFormat="1" ht="22.5" hidden="1" x14ac:dyDescent="0.2">
      <c r="A127" s="15" t="s">
        <v>393</v>
      </c>
      <c r="B127" s="28">
        <v>126</v>
      </c>
      <c r="C127" s="27" t="s">
        <v>132</v>
      </c>
      <c r="D127" s="27" t="s">
        <v>6</v>
      </c>
      <c r="E127" s="28"/>
      <c r="F127" s="28" t="s">
        <v>74</v>
      </c>
      <c r="G127" s="28">
        <v>39.32</v>
      </c>
      <c r="H127" s="28"/>
      <c r="I127" s="28"/>
      <c r="J127" s="28">
        <v>21</v>
      </c>
      <c r="K127" s="28" t="s">
        <v>48</v>
      </c>
      <c r="L127" s="28" t="s">
        <v>49</v>
      </c>
      <c r="M127" s="28" t="s">
        <v>50</v>
      </c>
      <c r="N127" s="28" t="s">
        <v>51</v>
      </c>
      <c r="O127" s="28">
        <v>320</v>
      </c>
      <c r="P127" s="28">
        <v>1</v>
      </c>
      <c r="Q127" s="29">
        <v>2</v>
      </c>
      <c r="R127" s="28" t="s">
        <v>52</v>
      </c>
      <c r="S127" s="28" t="s">
        <v>311</v>
      </c>
      <c r="T127" s="28" t="s">
        <v>337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40"/>
      <c r="AL127" s="28"/>
      <c r="AM127" s="28"/>
      <c r="AN127" s="29"/>
      <c r="AO127" s="82"/>
      <c r="AP127" s="93"/>
      <c r="AQ127" s="90"/>
      <c r="AR127" s="47" t="s">
        <v>187</v>
      </c>
      <c r="AS127" s="47"/>
      <c r="AT127" s="28"/>
      <c r="AU127" s="47">
        <v>95</v>
      </c>
      <c r="AV127" s="28"/>
      <c r="AW127" s="28"/>
      <c r="AX127" s="28"/>
      <c r="AY127" s="28"/>
      <c r="AZ127" s="28"/>
      <c r="BA127" s="28"/>
      <c r="BB127" s="28"/>
      <c r="BC127" s="28"/>
      <c r="BD127" s="28"/>
      <c r="BE127" s="15"/>
      <c r="BF127" s="15"/>
      <c r="BG127" s="15"/>
      <c r="BH127" s="15"/>
      <c r="BI127" s="15"/>
      <c r="BJ127" s="15"/>
      <c r="BK127" s="15"/>
      <c r="BL127" s="15"/>
    </row>
    <row r="128" spans="1:64" s="3" customFormat="1" ht="22.5" hidden="1" x14ac:dyDescent="0.2">
      <c r="A128" s="15" t="s">
        <v>393</v>
      </c>
      <c r="B128" s="28">
        <v>126</v>
      </c>
      <c r="C128" s="27"/>
      <c r="D128" s="27" t="s">
        <v>6</v>
      </c>
      <c r="E128" s="28"/>
      <c r="F128" s="28" t="s">
        <v>74</v>
      </c>
      <c r="G128" s="28">
        <v>39.32</v>
      </c>
      <c r="H128" s="28"/>
      <c r="I128" s="28"/>
      <c r="J128" s="28">
        <v>21</v>
      </c>
      <c r="K128" s="28" t="s">
        <v>48</v>
      </c>
      <c r="L128" s="28" t="s">
        <v>49</v>
      </c>
      <c r="M128" s="28" t="s">
        <v>50</v>
      </c>
      <c r="N128" s="28" t="s">
        <v>51</v>
      </c>
      <c r="O128" s="28">
        <v>320</v>
      </c>
      <c r="P128" s="28">
        <v>1</v>
      </c>
      <c r="Q128" s="29">
        <v>52</v>
      </c>
      <c r="R128" s="28">
        <v>2.72</v>
      </c>
      <c r="S128" s="28" t="s">
        <v>311</v>
      </c>
      <c r="T128" s="28" t="s">
        <v>53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40"/>
      <c r="AL128" s="28"/>
      <c r="AM128" s="28"/>
      <c r="AN128" s="29"/>
      <c r="AO128" s="82"/>
      <c r="AP128" s="93"/>
      <c r="AQ128" s="90"/>
      <c r="AR128" s="47" t="s">
        <v>187</v>
      </c>
      <c r="AS128" s="47"/>
      <c r="AT128" s="28"/>
      <c r="AU128" s="47">
        <v>40</v>
      </c>
      <c r="AV128" s="28"/>
      <c r="AW128" s="28"/>
      <c r="AX128" s="28"/>
      <c r="AY128" s="28"/>
      <c r="AZ128" s="28"/>
      <c r="BA128" s="28"/>
      <c r="BB128" s="28"/>
      <c r="BC128" s="28"/>
      <c r="BD128" s="28"/>
      <c r="BE128" s="15"/>
      <c r="BF128" s="15"/>
      <c r="BG128" s="15"/>
      <c r="BH128" s="15"/>
      <c r="BI128" s="15"/>
      <c r="BJ128" s="15"/>
      <c r="BK128" s="15"/>
      <c r="BL128" s="15"/>
    </row>
    <row r="129" spans="1:64" s="3" customFormat="1" ht="22.5" hidden="1" x14ac:dyDescent="0.25">
      <c r="A129" s="15" t="s">
        <v>393</v>
      </c>
      <c r="B129" s="28">
        <v>126</v>
      </c>
      <c r="C129" s="27" t="s">
        <v>132</v>
      </c>
      <c r="D129" s="27" t="s">
        <v>328</v>
      </c>
      <c r="E129" s="28" t="s">
        <v>148</v>
      </c>
      <c r="F129" s="28" t="s">
        <v>327</v>
      </c>
      <c r="G129" s="28"/>
      <c r="H129" s="28" t="s">
        <v>73</v>
      </c>
      <c r="I129" s="28" t="s">
        <v>345</v>
      </c>
      <c r="J129" s="28">
        <v>21</v>
      </c>
      <c r="K129" s="28" t="s">
        <v>56</v>
      </c>
      <c r="L129" s="28" t="s">
        <v>49</v>
      </c>
      <c r="M129" s="28" t="s">
        <v>57</v>
      </c>
      <c r="N129" s="28" t="s">
        <v>51</v>
      </c>
      <c r="O129" s="28">
        <v>220</v>
      </c>
      <c r="P129" s="28">
        <v>2</v>
      </c>
      <c r="Q129" s="29">
        <v>2</v>
      </c>
      <c r="R129" s="28">
        <v>6.25</v>
      </c>
      <c r="S129" s="28" t="s">
        <v>312</v>
      </c>
      <c r="T129" s="28" t="s">
        <v>338</v>
      </c>
      <c r="U129" s="28" t="s">
        <v>75</v>
      </c>
      <c r="V129" s="28">
        <v>10</v>
      </c>
      <c r="W129" s="28">
        <v>0.37</v>
      </c>
      <c r="X129" s="28" t="s">
        <v>408</v>
      </c>
      <c r="Y129" s="28">
        <v>44</v>
      </c>
      <c r="Z129" s="28">
        <v>12</v>
      </c>
      <c r="AA129" s="28">
        <v>0.3</v>
      </c>
      <c r="AB129" s="39" t="s">
        <v>415</v>
      </c>
      <c r="AC129" s="28">
        <v>2.1</v>
      </c>
      <c r="AD129" s="28">
        <v>32</v>
      </c>
      <c r="AE129" s="28" t="s">
        <v>464</v>
      </c>
      <c r="AF129" s="28" t="s">
        <v>470</v>
      </c>
      <c r="AG129" s="28" t="s">
        <v>474</v>
      </c>
      <c r="AH129" s="28" t="s">
        <v>477</v>
      </c>
      <c r="AI129" s="28" t="s">
        <v>461</v>
      </c>
      <c r="AJ129" s="28">
        <v>44.9</v>
      </c>
      <c r="AK129" s="40">
        <v>10.5</v>
      </c>
      <c r="AL129" s="28">
        <v>418236</v>
      </c>
      <c r="AM129" s="41">
        <f>((AL129/24)/7)</f>
        <v>2489.5</v>
      </c>
      <c r="AN129" s="42">
        <f>IF(AM129&gt;52, 52,AM129)</f>
        <v>52</v>
      </c>
      <c r="AO129" s="84">
        <f>AK129/AN129</f>
        <v>0.20192307692307693</v>
      </c>
      <c r="AP129" s="95">
        <f t="shared" ref="AP129:AP130" si="52">AO129*2</f>
        <v>0.40384615384615385</v>
      </c>
      <c r="AQ129" s="43">
        <f t="shared" ref="AQ129:AQ130" si="53">AO129*4</f>
        <v>0.80769230769230771</v>
      </c>
      <c r="AR129" s="28">
        <v>55</v>
      </c>
      <c r="AS129" s="28">
        <v>100</v>
      </c>
      <c r="AT129" s="28">
        <f t="shared" ref="AT129:AT130" si="54">0.5*(AR129+AS129)</f>
        <v>77.5</v>
      </c>
      <c r="AU129" s="28">
        <v>400</v>
      </c>
      <c r="AV129" s="28">
        <v>200</v>
      </c>
      <c r="AW129" s="28">
        <f t="shared" ref="AW129:AW130" si="55">AU129/AV129</f>
        <v>2</v>
      </c>
      <c r="AX129" s="28" t="str">
        <f t="shared" ref="AX129:AX130" si="56">IF(AND(1&lt;=AW129,AW129&lt;=4),"Adecuada","Inadecuada")</f>
        <v>Adecuada</v>
      </c>
      <c r="AY129" s="28"/>
      <c r="AZ129" s="28"/>
      <c r="BA129" s="28"/>
      <c r="BB129" s="28"/>
      <c r="BC129" s="28"/>
      <c r="BD129" s="44">
        <f>O129</f>
        <v>220</v>
      </c>
      <c r="BE129" s="15"/>
      <c r="BF129" s="15"/>
      <c r="BG129" s="15"/>
      <c r="BH129" s="15"/>
      <c r="BI129" s="15"/>
      <c r="BJ129" s="15"/>
      <c r="BK129" s="15"/>
      <c r="BL129" s="15"/>
    </row>
    <row r="130" spans="1:64" s="3" customFormat="1" ht="22.5" hidden="1" x14ac:dyDescent="0.25">
      <c r="A130" s="15" t="s">
        <v>393</v>
      </c>
      <c r="B130" s="28">
        <v>126</v>
      </c>
      <c r="C130" s="27"/>
      <c r="D130" s="27" t="s">
        <v>329</v>
      </c>
      <c r="E130" s="28" t="s">
        <v>148</v>
      </c>
      <c r="F130" s="28" t="s">
        <v>346</v>
      </c>
      <c r="G130" s="28"/>
      <c r="H130" s="28" t="s">
        <v>76</v>
      </c>
      <c r="I130" s="28" t="s">
        <v>347</v>
      </c>
      <c r="J130" s="28">
        <v>21</v>
      </c>
      <c r="K130" s="28" t="s">
        <v>56</v>
      </c>
      <c r="L130" s="28" t="s">
        <v>49</v>
      </c>
      <c r="M130" s="28" t="s">
        <v>57</v>
      </c>
      <c r="N130" s="28" t="s">
        <v>51</v>
      </c>
      <c r="O130" s="28">
        <v>220</v>
      </c>
      <c r="P130" s="28">
        <v>2</v>
      </c>
      <c r="Q130" s="29">
        <v>2</v>
      </c>
      <c r="R130" s="28">
        <v>6.25</v>
      </c>
      <c r="S130" s="28" t="s">
        <v>312</v>
      </c>
      <c r="T130" s="28" t="s">
        <v>338</v>
      </c>
      <c r="U130" s="28" t="s">
        <v>77</v>
      </c>
      <c r="V130" s="28">
        <v>10</v>
      </c>
      <c r="W130" s="28">
        <v>0.37</v>
      </c>
      <c r="X130" s="28" t="s">
        <v>408</v>
      </c>
      <c r="Y130" s="28">
        <v>44</v>
      </c>
      <c r="Z130" s="28">
        <v>12</v>
      </c>
      <c r="AA130" s="28">
        <v>0.3</v>
      </c>
      <c r="AB130" s="39" t="s">
        <v>415</v>
      </c>
      <c r="AC130" s="28">
        <v>2.1</v>
      </c>
      <c r="AD130" s="28">
        <v>32</v>
      </c>
      <c r="AE130" s="28" t="s">
        <v>464</v>
      </c>
      <c r="AF130" s="28" t="s">
        <v>470</v>
      </c>
      <c r="AG130" s="28" t="s">
        <v>474</v>
      </c>
      <c r="AH130" s="28" t="s">
        <v>477</v>
      </c>
      <c r="AI130" s="28" t="s">
        <v>461</v>
      </c>
      <c r="AJ130" s="28">
        <v>44.9</v>
      </c>
      <c r="AK130" s="40">
        <v>18.600000000000001</v>
      </c>
      <c r="AL130" s="28">
        <v>3884145</v>
      </c>
      <c r="AM130" s="41">
        <f>((AL130/24)/7)</f>
        <v>23119.910714285714</v>
      </c>
      <c r="AN130" s="42">
        <f>IF(AM130&gt;52, 52,AM130)</f>
        <v>52</v>
      </c>
      <c r="AO130" s="84">
        <f>AK130/AN130</f>
        <v>0.3576923076923077</v>
      </c>
      <c r="AP130" s="95">
        <f t="shared" si="52"/>
        <v>0.7153846153846154</v>
      </c>
      <c r="AQ130" s="43">
        <f t="shared" si="53"/>
        <v>1.4307692307692308</v>
      </c>
      <c r="AR130" s="28">
        <v>65</v>
      </c>
      <c r="AS130" s="28">
        <v>120</v>
      </c>
      <c r="AT130" s="28">
        <f t="shared" si="54"/>
        <v>92.5</v>
      </c>
      <c r="AU130" s="28">
        <v>400</v>
      </c>
      <c r="AV130" s="28">
        <v>200</v>
      </c>
      <c r="AW130" s="28">
        <f t="shared" si="55"/>
        <v>2</v>
      </c>
      <c r="AX130" s="28" t="str">
        <f t="shared" si="56"/>
        <v>Adecuada</v>
      </c>
      <c r="AY130" s="28"/>
      <c r="AZ130" s="28"/>
      <c r="BA130" s="28"/>
      <c r="BB130" s="28"/>
      <c r="BC130" s="28"/>
      <c r="BD130" s="44">
        <f>O130</f>
        <v>220</v>
      </c>
      <c r="BE130" s="15"/>
      <c r="BF130" s="15"/>
      <c r="BG130" s="15"/>
      <c r="BH130" s="15"/>
      <c r="BI130" s="15"/>
      <c r="BJ130" s="15"/>
      <c r="BK130" s="15"/>
      <c r="BL130" s="15"/>
    </row>
    <row r="131" spans="1:64" s="3" customFormat="1" ht="22.5" hidden="1" x14ac:dyDescent="0.2">
      <c r="A131" s="15" t="s">
        <v>393</v>
      </c>
      <c r="B131" s="28">
        <v>127</v>
      </c>
      <c r="C131" s="27" t="s">
        <v>133</v>
      </c>
      <c r="D131" s="27" t="s">
        <v>6</v>
      </c>
      <c r="E131" s="28"/>
      <c r="F131" s="28" t="s">
        <v>355</v>
      </c>
      <c r="G131" s="28">
        <v>232</v>
      </c>
      <c r="H131" s="28"/>
      <c r="I131" s="28"/>
      <c r="J131" s="28">
        <v>22</v>
      </c>
      <c r="K131" s="28" t="s">
        <v>48</v>
      </c>
      <c r="L131" s="28" t="s">
        <v>49</v>
      </c>
      <c r="M131" s="28" t="s">
        <v>4</v>
      </c>
      <c r="N131" s="28" t="s">
        <v>80</v>
      </c>
      <c r="O131" s="28">
        <v>320</v>
      </c>
      <c r="P131" s="28">
        <v>1</v>
      </c>
      <c r="Q131" s="29">
        <v>2</v>
      </c>
      <c r="R131" s="28" t="s">
        <v>52</v>
      </c>
      <c r="S131" s="28" t="s">
        <v>311</v>
      </c>
      <c r="T131" s="28" t="s">
        <v>337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40"/>
      <c r="AL131" s="28"/>
      <c r="AM131" s="28"/>
      <c r="AN131" s="29"/>
      <c r="AO131" s="82"/>
      <c r="AP131" s="93"/>
      <c r="AQ131" s="90"/>
      <c r="AR131" s="47" t="s">
        <v>293</v>
      </c>
      <c r="AS131" s="47"/>
      <c r="AT131" s="28"/>
      <c r="AU131" s="47">
        <v>50</v>
      </c>
      <c r="AV131" s="28"/>
      <c r="AW131" s="28"/>
      <c r="AX131" s="28"/>
      <c r="AY131" s="28"/>
      <c r="AZ131" s="28"/>
      <c r="BA131" s="28"/>
      <c r="BB131" s="28"/>
      <c r="BC131" s="28"/>
      <c r="BD131" s="28"/>
      <c r="BE131" s="15"/>
      <c r="BF131" s="15"/>
      <c r="BG131" s="15"/>
      <c r="BH131" s="15"/>
      <c r="BI131" s="15"/>
      <c r="BJ131" s="15"/>
      <c r="BK131" s="15"/>
      <c r="BL131" s="15"/>
    </row>
    <row r="132" spans="1:64" s="3" customFormat="1" ht="22.5" hidden="1" x14ac:dyDescent="0.2">
      <c r="A132" s="15" t="s">
        <v>393</v>
      </c>
      <c r="B132" s="28">
        <v>127</v>
      </c>
      <c r="C132" s="27"/>
      <c r="D132" s="27" t="s">
        <v>6</v>
      </c>
      <c r="E132" s="28"/>
      <c r="F132" s="28" t="s">
        <v>355</v>
      </c>
      <c r="G132" s="28">
        <v>232</v>
      </c>
      <c r="H132" s="28"/>
      <c r="I132" s="28"/>
      <c r="J132" s="28">
        <v>22</v>
      </c>
      <c r="K132" s="28" t="s">
        <v>48</v>
      </c>
      <c r="L132" s="28" t="s">
        <v>49</v>
      </c>
      <c r="M132" s="28" t="s">
        <v>4</v>
      </c>
      <c r="N132" s="28" t="s">
        <v>80</v>
      </c>
      <c r="O132" s="28">
        <v>320</v>
      </c>
      <c r="P132" s="28">
        <v>1</v>
      </c>
      <c r="Q132" s="29">
        <v>74</v>
      </c>
      <c r="R132" s="28">
        <v>5.0999999999999996</v>
      </c>
      <c r="S132" s="28" t="s">
        <v>311</v>
      </c>
      <c r="T132" s="28" t="s">
        <v>53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40"/>
      <c r="AL132" s="28"/>
      <c r="AM132" s="28"/>
      <c r="AN132" s="29"/>
      <c r="AO132" s="82"/>
      <c r="AP132" s="93"/>
      <c r="AQ132" s="90"/>
      <c r="AR132" s="47" t="s">
        <v>294</v>
      </c>
      <c r="AS132" s="47"/>
      <c r="AT132" s="28"/>
      <c r="AU132" s="47">
        <v>180</v>
      </c>
      <c r="AV132" s="28"/>
      <c r="AW132" s="28"/>
      <c r="AX132" s="28"/>
      <c r="AY132" s="28"/>
      <c r="AZ132" s="28"/>
      <c r="BA132" s="28"/>
      <c r="BB132" s="28"/>
      <c r="BC132" s="28"/>
      <c r="BD132" s="28"/>
      <c r="BE132" s="15"/>
      <c r="BF132" s="15"/>
      <c r="BG132" s="15"/>
      <c r="BH132" s="15"/>
      <c r="BI132" s="15"/>
      <c r="BJ132" s="15"/>
      <c r="BK132" s="15"/>
      <c r="BL132" s="15"/>
    </row>
    <row r="133" spans="1:64" ht="22.5" x14ac:dyDescent="0.25">
      <c r="A133" s="15" t="s">
        <v>393</v>
      </c>
      <c r="B133" s="28">
        <v>127</v>
      </c>
      <c r="C133" s="27" t="s">
        <v>133</v>
      </c>
      <c r="D133" s="27" t="s">
        <v>332</v>
      </c>
      <c r="E133" s="27" t="s">
        <v>148</v>
      </c>
      <c r="F133" s="28" t="s">
        <v>83</v>
      </c>
      <c r="G133" s="28"/>
      <c r="H133" s="28" t="s">
        <v>370</v>
      </c>
      <c r="I133" s="28" t="s">
        <v>343</v>
      </c>
      <c r="J133" s="28">
        <v>22</v>
      </c>
      <c r="K133" s="28" t="s">
        <v>56</v>
      </c>
      <c r="L133" s="28" t="s">
        <v>49</v>
      </c>
      <c r="M133" s="28" t="s">
        <v>57</v>
      </c>
      <c r="N133" s="28" t="s">
        <v>51</v>
      </c>
      <c r="O133" s="28">
        <v>220</v>
      </c>
      <c r="P133" s="28">
        <v>2</v>
      </c>
      <c r="Q133" s="30">
        <v>3</v>
      </c>
      <c r="R133" s="37">
        <v>8</v>
      </c>
      <c r="S133" s="27" t="s">
        <v>313</v>
      </c>
      <c r="T133" s="27" t="s">
        <v>60</v>
      </c>
      <c r="U133" s="27" t="s">
        <v>286</v>
      </c>
      <c r="V133" s="49"/>
      <c r="W133" s="49"/>
      <c r="X133" s="49"/>
      <c r="Y133" s="49"/>
      <c r="Z133" s="49"/>
      <c r="AA133" s="49"/>
      <c r="AB133" s="49"/>
      <c r="AC133" s="49"/>
      <c r="AD133" s="27">
        <v>32</v>
      </c>
      <c r="AE133" s="27" t="s">
        <v>465</v>
      </c>
      <c r="AF133" s="27" t="s">
        <v>470</v>
      </c>
      <c r="AG133" s="27" t="s">
        <v>474</v>
      </c>
      <c r="AH133" s="27" t="s">
        <v>477</v>
      </c>
      <c r="AI133" s="27" t="s">
        <v>461</v>
      </c>
      <c r="AJ133" s="48">
        <v>7.5</v>
      </c>
      <c r="AK133" s="50">
        <v>23.22</v>
      </c>
      <c r="AL133" s="49">
        <v>2637865</v>
      </c>
      <c r="AM133" s="32">
        <f>((AL133/24)/7)</f>
        <v>15701.577380952382</v>
      </c>
      <c r="AN133" s="35">
        <f>IF(AM133&gt;52, 52,AM133)</f>
        <v>52</v>
      </c>
      <c r="AO133" s="83">
        <f>AK133/AN133</f>
        <v>0.4465384615384615</v>
      </c>
      <c r="AP133" s="94">
        <f t="shared" ref="AP133:AP134" si="57">AO133*2</f>
        <v>0.89307692307692299</v>
      </c>
      <c r="AQ133" s="33">
        <f t="shared" ref="AQ133" si="58">AO133*4</f>
        <v>1.786153846153846</v>
      </c>
      <c r="AR133" s="27">
        <v>50</v>
      </c>
      <c r="AS133" s="27">
        <v>90</v>
      </c>
      <c r="AT133" s="27">
        <f t="shared" ref="AT133:AT134" si="59">0.5*(AR133+AS133)</f>
        <v>70</v>
      </c>
      <c r="AU133" s="27">
        <v>400</v>
      </c>
      <c r="AV133" s="49">
        <v>1000</v>
      </c>
      <c r="AW133" s="27">
        <f t="shared" ref="AW133:AW134" si="60">AU133/AV133</f>
        <v>0.4</v>
      </c>
      <c r="AX133" s="27" t="str">
        <f t="shared" ref="AX133:AX134" si="61">IF(AND(1&lt;=AW133,AW133&lt;=4),"Adecuada","Inadecuada")</f>
        <v>Inadecuada</v>
      </c>
      <c r="AY133" s="27">
        <f>IF(AND(1&lt;=AW133,AW133&lt;=4),O133,AV133)</f>
        <v>1000</v>
      </c>
      <c r="AZ133" s="27">
        <f>IF(AND(1&lt;=AW133,AW133&lt;=4),O133,4*AV133)</f>
        <v>4000</v>
      </c>
      <c r="BA133" s="27">
        <v>460</v>
      </c>
      <c r="BB133" s="27">
        <v>680</v>
      </c>
      <c r="BC133" s="27">
        <v>460</v>
      </c>
      <c r="BD133" s="34">
        <v>460</v>
      </c>
      <c r="BE133" s="11"/>
      <c r="BF133" s="23"/>
      <c r="BG133" s="23"/>
      <c r="BH133" s="18"/>
      <c r="BI133" s="23"/>
      <c r="BJ133" s="23"/>
      <c r="BK133" s="23"/>
      <c r="BL133" s="23"/>
    </row>
    <row r="134" spans="1:64" ht="22.5" x14ac:dyDescent="0.25">
      <c r="A134" s="15" t="s">
        <v>393</v>
      </c>
      <c r="B134" s="28">
        <v>127</v>
      </c>
      <c r="C134" s="27"/>
      <c r="D134" s="27" t="s">
        <v>333</v>
      </c>
      <c r="E134" s="27" t="s">
        <v>148</v>
      </c>
      <c r="F134" s="28" t="s">
        <v>134</v>
      </c>
      <c r="G134" s="28"/>
      <c r="H134" s="28" t="s">
        <v>378</v>
      </c>
      <c r="I134" s="28" t="s">
        <v>343</v>
      </c>
      <c r="J134" s="28">
        <v>22</v>
      </c>
      <c r="K134" s="28" t="s">
        <v>56</v>
      </c>
      <c r="L134" s="28" t="s">
        <v>49</v>
      </c>
      <c r="M134" s="28" t="s">
        <v>57</v>
      </c>
      <c r="N134" s="28" t="s">
        <v>51</v>
      </c>
      <c r="O134" s="28">
        <v>220</v>
      </c>
      <c r="P134" s="28">
        <v>2</v>
      </c>
      <c r="Q134" s="30">
        <v>3</v>
      </c>
      <c r="R134" s="37">
        <v>11</v>
      </c>
      <c r="S134" s="27" t="s">
        <v>313</v>
      </c>
      <c r="T134" s="27" t="s">
        <v>60</v>
      </c>
      <c r="U134" s="27" t="s">
        <v>289</v>
      </c>
      <c r="V134" s="49"/>
      <c r="W134" s="49"/>
      <c r="X134" s="49"/>
      <c r="Y134" s="49"/>
      <c r="Z134" s="49"/>
      <c r="AA134" s="49"/>
      <c r="AB134" s="49"/>
      <c r="AC134" s="49"/>
      <c r="AD134" s="27">
        <v>32</v>
      </c>
      <c r="AE134" s="27" t="s">
        <v>465</v>
      </c>
      <c r="AF134" s="27" t="s">
        <v>470</v>
      </c>
      <c r="AG134" s="27" t="s">
        <v>474</v>
      </c>
      <c r="AH134" s="27" t="s">
        <v>477</v>
      </c>
      <c r="AI134" s="27" t="s">
        <v>461</v>
      </c>
      <c r="AJ134" s="48">
        <v>7.5</v>
      </c>
      <c r="AK134" s="50">
        <v>27.8</v>
      </c>
      <c r="AL134" s="51">
        <v>2514813</v>
      </c>
      <c r="AM134" s="32">
        <f>((AL134/24)/7)</f>
        <v>14969.125</v>
      </c>
      <c r="AN134" s="35">
        <f>IF(AM134&gt;52, 52,AM134)</f>
        <v>52</v>
      </c>
      <c r="AO134" s="83">
        <f>AK134/AN134</f>
        <v>0.5346153846153846</v>
      </c>
      <c r="AP134" s="94">
        <f t="shared" si="57"/>
        <v>1.0692307692307692</v>
      </c>
      <c r="AQ134" s="33">
        <f t="shared" ref="AQ134" si="62">AO134*4</f>
        <v>2.1384615384615384</v>
      </c>
      <c r="AR134" s="27">
        <v>55</v>
      </c>
      <c r="AS134" s="27">
        <v>100</v>
      </c>
      <c r="AT134" s="27">
        <f t="shared" si="59"/>
        <v>77.5</v>
      </c>
      <c r="AU134" s="27">
        <v>400</v>
      </c>
      <c r="AV134" s="49">
        <v>950</v>
      </c>
      <c r="AW134" s="27">
        <f t="shared" si="60"/>
        <v>0.42105263157894735</v>
      </c>
      <c r="AX134" s="27" t="str">
        <f t="shared" si="61"/>
        <v>Inadecuada</v>
      </c>
      <c r="AY134" s="27">
        <f>IF(AND(1&lt;=AW134,AW134&lt;=4),O134,AV134)</f>
        <v>950</v>
      </c>
      <c r="AZ134" s="27">
        <f>IF(AND(1&lt;=AW134,AW134&lt;=4),O134,4*AV134)</f>
        <v>3800</v>
      </c>
      <c r="BA134" s="27">
        <v>460</v>
      </c>
      <c r="BB134" s="27">
        <v>680</v>
      </c>
      <c r="BC134" s="27">
        <v>460</v>
      </c>
      <c r="BD134" s="34">
        <v>460</v>
      </c>
      <c r="BE134" s="11"/>
      <c r="BF134" s="23"/>
      <c r="BG134" s="23"/>
      <c r="BH134" s="18"/>
      <c r="BI134" s="23"/>
      <c r="BJ134" s="23"/>
      <c r="BK134" s="23"/>
      <c r="BL134" s="23"/>
    </row>
    <row r="135" spans="1:64" hidden="1" x14ac:dyDescent="0.25">
      <c r="A135" s="15" t="s">
        <v>393</v>
      </c>
      <c r="B135" s="28">
        <v>127</v>
      </c>
      <c r="C135" s="27"/>
      <c r="D135" s="27" t="s">
        <v>309</v>
      </c>
      <c r="E135" s="38"/>
      <c r="F135" s="38"/>
      <c r="G135" s="38"/>
      <c r="H135" s="38"/>
      <c r="I135" s="38"/>
      <c r="J135" s="28">
        <v>1</v>
      </c>
      <c r="K135" s="28" t="s">
        <v>48</v>
      </c>
      <c r="L135" s="28" t="s">
        <v>54</v>
      </c>
      <c r="M135" s="28" t="s">
        <v>55</v>
      </c>
      <c r="N135" s="28" t="s">
        <v>51</v>
      </c>
      <c r="O135" s="28">
        <v>46</v>
      </c>
      <c r="P135" s="28">
        <v>2</v>
      </c>
      <c r="Q135" s="29">
        <v>3</v>
      </c>
      <c r="R135" s="28" t="s">
        <v>52</v>
      </c>
      <c r="S135" s="28" t="s">
        <v>311</v>
      </c>
      <c r="T135" s="28" t="s">
        <v>337</v>
      </c>
      <c r="U135" s="2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57"/>
      <c r="AL135" s="38"/>
      <c r="AM135" s="38"/>
      <c r="AN135" s="52"/>
      <c r="AO135" s="85"/>
      <c r="AP135" s="96"/>
      <c r="AQ135" s="91"/>
      <c r="AR135" s="47" t="s">
        <v>301</v>
      </c>
      <c r="AS135" s="47"/>
      <c r="AT135" s="38"/>
      <c r="AU135" s="28">
        <v>350</v>
      </c>
      <c r="AV135" s="38"/>
      <c r="AW135" s="38"/>
      <c r="AX135" s="38"/>
      <c r="AY135" s="38"/>
      <c r="AZ135" s="38"/>
      <c r="BA135" s="38"/>
      <c r="BB135" s="38"/>
      <c r="BC135" s="38"/>
      <c r="BD135" s="38"/>
      <c r="BE135" s="21"/>
      <c r="BF135" s="21"/>
      <c r="BG135" s="21"/>
      <c r="BH135" s="21"/>
      <c r="BI135" s="21"/>
      <c r="BJ135" s="21"/>
      <c r="BK135" s="21"/>
      <c r="BL135" s="21"/>
    </row>
    <row r="136" spans="1:64" ht="33.75" hidden="1" x14ac:dyDescent="0.25">
      <c r="A136" s="15" t="s">
        <v>393</v>
      </c>
      <c r="B136" s="28">
        <v>128</v>
      </c>
      <c r="C136" s="27" t="s">
        <v>135</v>
      </c>
      <c r="D136" s="27" t="s">
        <v>6</v>
      </c>
      <c r="E136" s="28"/>
      <c r="F136" s="28" t="s">
        <v>422</v>
      </c>
      <c r="G136" s="38">
        <v>40.36</v>
      </c>
      <c r="H136" s="28"/>
      <c r="I136" s="28"/>
      <c r="J136" s="28">
        <v>23</v>
      </c>
      <c r="K136" s="28" t="s">
        <v>48</v>
      </c>
      <c r="L136" s="28" t="s">
        <v>49</v>
      </c>
      <c r="M136" s="28" t="s">
        <v>50</v>
      </c>
      <c r="N136" s="28" t="s">
        <v>51</v>
      </c>
      <c r="O136" s="28">
        <v>320</v>
      </c>
      <c r="P136" s="28">
        <v>1</v>
      </c>
      <c r="Q136" s="29">
        <v>2</v>
      </c>
      <c r="R136" s="28" t="s">
        <v>52</v>
      </c>
      <c r="S136" s="28" t="s">
        <v>311</v>
      </c>
      <c r="T136" s="28" t="s">
        <v>337</v>
      </c>
      <c r="U136" s="2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57"/>
      <c r="AL136" s="38"/>
      <c r="AM136" s="38"/>
      <c r="AN136" s="52"/>
      <c r="AO136" s="85"/>
      <c r="AP136" s="96"/>
      <c r="AQ136" s="91"/>
      <c r="AR136" s="47" t="s">
        <v>300</v>
      </c>
      <c r="AS136" s="47"/>
      <c r="AT136" s="38"/>
      <c r="AU136" s="28">
        <v>350</v>
      </c>
      <c r="AV136" s="38"/>
      <c r="AW136" s="38"/>
      <c r="AX136" s="38"/>
      <c r="AY136" s="38"/>
      <c r="AZ136" s="38"/>
      <c r="BA136" s="38"/>
      <c r="BB136" s="38"/>
      <c r="BC136" s="38"/>
      <c r="BD136" s="38"/>
      <c r="BE136" s="21"/>
      <c r="BF136" s="21"/>
      <c r="BG136" s="21"/>
      <c r="BH136" s="21"/>
      <c r="BI136" s="21"/>
      <c r="BJ136" s="21"/>
      <c r="BK136" s="21"/>
      <c r="BL136" s="21"/>
    </row>
    <row r="137" spans="1:64" s="3" customFormat="1" ht="22.5" hidden="1" x14ac:dyDescent="0.2">
      <c r="A137" s="15" t="s">
        <v>393</v>
      </c>
      <c r="B137" s="28">
        <v>128</v>
      </c>
      <c r="C137" s="27"/>
      <c r="D137" s="27" t="s">
        <v>6</v>
      </c>
      <c r="E137" s="28"/>
      <c r="F137" s="28" t="s">
        <v>422</v>
      </c>
      <c r="G137" s="38">
        <v>40.36</v>
      </c>
      <c r="H137" s="28"/>
      <c r="I137" s="28"/>
      <c r="J137" s="28">
        <v>23</v>
      </c>
      <c r="K137" s="28" t="s">
        <v>48</v>
      </c>
      <c r="L137" s="28" t="s">
        <v>49</v>
      </c>
      <c r="M137" s="28" t="s">
        <v>50</v>
      </c>
      <c r="N137" s="28" t="s">
        <v>51</v>
      </c>
      <c r="O137" s="28">
        <v>320</v>
      </c>
      <c r="P137" s="28">
        <v>1</v>
      </c>
      <c r="Q137" s="29">
        <v>52</v>
      </c>
      <c r="R137" s="28">
        <v>2.72</v>
      </c>
      <c r="S137" s="28" t="s">
        <v>311</v>
      </c>
      <c r="T137" s="28" t="s">
        <v>53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40"/>
      <c r="AL137" s="28"/>
      <c r="AM137" s="28"/>
      <c r="AN137" s="29"/>
      <c r="AO137" s="82"/>
      <c r="AP137" s="93"/>
      <c r="AQ137" s="90"/>
      <c r="AR137" s="47" t="s">
        <v>303</v>
      </c>
      <c r="AS137" s="47"/>
      <c r="AT137" s="28"/>
      <c r="AU137" s="28">
        <v>350</v>
      </c>
      <c r="AV137" s="28"/>
      <c r="AW137" s="28"/>
      <c r="AX137" s="28"/>
      <c r="AY137" s="28"/>
      <c r="AZ137" s="28"/>
      <c r="BA137" s="28"/>
      <c r="BB137" s="28"/>
      <c r="BC137" s="28"/>
      <c r="BD137" s="28"/>
      <c r="BE137" s="15"/>
      <c r="BF137" s="15"/>
      <c r="BG137" s="15"/>
      <c r="BH137" s="15"/>
      <c r="BI137" s="15"/>
      <c r="BJ137" s="15"/>
      <c r="BK137" s="15"/>
      <c r="BL137" s="15"/>
    </row>
    <row r="138" spans="1:64" s="3" customFormat="1" ht="33.75" hidden="1" x14ac:dyDescent="0.2">
      <c r="A138" s="15" t="s">
        <v>393</v>
      </c>
      <c r="B138" s="28">
        <v>128</v>
      </c>
      <c r="C138" s="27" t="s">
        <v>135</v>
      </c>
      <c r="D138" s="27" t="s">
        <v>328</v>
      </c>
      <c r="E138" s="28" t="s">
        <v>148</v>
      </c>
      <c r="F138" s="28" t="s">
        <v>327</v>
      </c>
      <c r="G138" s="28"/>
      <c r="H138" s="28" t="s">
        <v>73</v>
      </c>
      <c r="I138" s="28" t="s">
        <v>345</v>
      </c>
      <c r="J138" s="28">
        <v>23</v>
      </c>
      <c r="K138" s="28" t="s">
        <v>56</v>
      </c>
      <c r="L138" s="28" t="s">
        <v>49</v>
      </c>
      <c r="M138" s="28" t="s">
        <v>57</v>
      </c>
      <c r="N138" s="28" t="s">
        <v>51</v>
      </c>
      <c r="O138" s="28">
        <v>220</v>
      </c>
      <c r="P138" s="28">
        <v>2</v>
      </c>
      <c r="Q138" s="29">
        <v>2</v>
      </c>
      <c r="R138" s="28">
        <v>6.25</v>
      </c>
      <c r="S138" s="28" t="s">
        <v>312</v>
      </c>
      <c r="T138" s="28" t="s">
        <v>338</v>
      </c>
      <c r="U138" s="28" t="s">
        <v>75</v>
      </c>
      <c r="V138" s="28">
        <v>10</v>
      </c>
      <c r="W138" s="28">
        <v>0.37</v>
      </c>
      <c r="X138" s="28" t="s">
        <v>408</v>
      </c>
      <c r="Y138" s="28">
        <v>43</v>
      </c>
      <c r="Z138" s="28">
        <v>12</v>
      </c>
      <c r="AA138" s="28">
        <v>0.3</v>
      </c>
      <c r="AB138" s="39" t="s">
        <v>415</v>
      </c>
      <c r="AC138" s="28">
        <v>2.1</v>
      </c>
      <c r="AD138" s="28">
        <v>36</v>
      </c>
      <c r="AE138" s="28" t="s">
        <v>464</v>
      </c>
      <c r="AF138" s="28" t="s">
        <v>470</v>
      </c>
      <c r="AG138" s="28" t="s">
        <v>474</v>
      </c>
      <c r="AH138" s="28" t="s">
        <v>477</v>
      </c>
      <c r="AI138" s="28" t="s">
        <v>461</v>
      </c>
      <c r="AJ138" s="28">
        <v>43.6</v>
      </c>
      <c r="AK138" s="40">
        <v>10.5</v>
      </c>
      <c r="AL138" s="28">
        <v>430772</v>
      </c>
      <c r="AM138" s="41">
        <f>((AL138/24)/7)</f>
        <v>2564.1190476190473</v>
      </c>
      <c r="AN138" s="42">
        <f>IF(AM138&gt;52, 52,AM138)</f>
        <v>52</v>
      </c>
      <c r="AO138" s="84">
        <f>AK138/AN138</f>
        <v>0.20192307692307693</v>
      </c>
      <c r="AP138" s="95">
        <f t="shared" ref="AP138:AP139" si="63">AO138*2</f>
        <v>0.40384615384615385</v>
      </c>
      <c r="AQ138" s="43">
        <f t="shared" ref="AQ138:AQ139" si="64">AO138*4</f>
        <v>0.80769230769230771</v>
      </c>
      <c r="AR138" s="28">
        <v>55</v>
      </c>
      <c r="AS138" s="28">
        <v>100</v>
      </c>
      <c r="AT138" s="28">
        <f t="shared" ref="AT138:AT139" si="65">0.5*(AR138+AS138)</f>
        <v>77.5</v>
      </c>
      <c r="AU138" s="38">
        <v>250</v>
      </c>
      <c r="AV138" s="28">
        <v>200</v>
      </c>
      <c r="AW138" s="28">
        <f t="shared" ref="AW138:AW139" si="66">AU138/AV138</f>
        <v>1.25</v>
      </c>
      <c r="AX138" s="28" t="str">
        <f t="shared" ref="AX138:AX139" si="67">IF(AND(1&lt;=AW138,AW138&lt;=4),"Adecuada","Inadecuada")</f>
        <v>Adecuada</v>
      </c>
      <c r="AY138" s="28"/>
      <c r="AZ138" s="28"/>
      <c r="BA138" s="28"/>
      <c r="BB138" s="28"/>
      <c r="BC138" s="28"/>
      <c r="BD138" s="44">
        <f>O138</f>
        <v>220</v>
      </c>
      <c r="BE138" s="15"/>
      <c r="BF138" s="15"/>
      <c r="BG138" s="15"/>
      <c r="BH138" s="15"/>
      <c r="BI138" s="15"/>
      <c r="BJ138" s="15"/>
      <c r="BK138" s="15"/>
      <c r="BL138" s="15"/>
    </row>
    <row r="139" spans="1:64" s="3" customFormat="1" ht="22.5" hidden="1" x14ac:dyDescent="0.2">
      <c r="A139" s="15" t="s">
        <v>393</v>
      </c>
      <c r="B139" s="28">
        <v>128</v>
      </c>
      <c r="C139" s="27"/>
      <c r="D139" s="27" t="s">
        <v>329</v>
      </c>
      <c r="E139" s="28" t="s">
        <v>148</v>
      </c>
      <c r="F139" s="28" t="s">
        <v>346</v>
      </c>
      <c r="G139" s="28"/>
      <c r="H139" s="28" t="s">
        <v>76</v>
      </c>
      <c r="I139" s="28" t="s">
        <v>347</v>
      </c>
      <c r="J139" s="28">
        <v>23</v>
      </c>
      <c r="K139" s="28" t="s">
        <v>56</v>
      </c>
      <c r="L139" s="28" t="s">
        <v>49</v>
      </c>
      <c r="M139" s="28" t="s">
        <v>57</v>
      </c>
      <c r="N139" s="28" t="s">
        <v>51</v>
      </c>
      <c r="O139" s="28">
        <v>220</v>
      </c>
      <c r="P139" s="28">
        <v>2</v>
      </c>
      <c r="Q139" s="29">
        <v>2</v>
      </c>
      <c r="R139" s="28">
        <v>6.25</v>
      </c>
      <c r="S139" s="28" t="s">
        <v>312</v>
      </c>
      <c r="T139" s="28" t="s">
        <v>338</v>
      </c>
      <c r="U139" s="28" t="s">
        <v>77</v>
      </c>
      <c r="V139" s="28">
        <v>10</v>
      </c>
      <c r="W139" s="28">
        <v>0.37</v>
      </c>
      <c r="X139" s="28" t="s">
        <v>408</v>
      </c>
      <c r="Y139" s="28">
        <v>43</v>
      </c>
      <c r="Z139" s="28">
        <v>12</v>
      </c>
      <c r="AA139" s="28">
        <v>0.3</v>
      </c>
      <c r="AB139" s="39" t="s">
        <v>415</v>
      </c>
      <c r="AC139" s="28">
        <v>2.1</v>
      </c>
      <c r="AD139" s="28">
        <v>36</v>
      </c>
      <c r="AE139" s="28" t="s">
        <v>464</v>
      </c>
      <c r="AF139" s="28" t="s">
        <v>470</v>
      </c>
      <c r="AG139" s="28" t="s">
        <v>474</v>
      </c>
      <c r="AH139" s="28" t="s">
        <v>477</v>
      </c>
      <c r="AI139" s="28" t="s">
        <v>461</v>
      </c>
      <c r="AJ139" s="28">
        <v>43.6</v>
      </c>
      <c r="AK139" s="40">
        <v>18.600000000000001</v>
      </c>
      <c r="AL139" s="28">
        <v>395677</v>
      </c>
      <c r="AM139" s="41">
        <f>((AL139/24)/7)</f>
        <v>2355.2202380952381</v>
      </c>
      <c r="AN139" s="42">
        <f>IF(AM139&gt;52, 52,AM139)</f>
        <v>52</v>
      </c>
      <c r="AO139" s="84">
        <f>AK139/AN139</f>
        <v>0.3576923076923077</v>
      </c>
      <c r="AP139" s="95">
        <f t="shared" si="63"/>
        <v>0.7153846153846154</v>
      </c>
      <c r="AQ139" s="43">
        <f t="shared" si="64"/>
        <v>1.4307692307692308</v>
      </c>
      <c r="AR139" s="28">
        <v>65</v>
      </c>
      <c r="AS139" s="28">
        <v>120</v>
      </c>
      <c r="AT139" s="28">
        <f t="shared" si="65"/>
        <v>92.5</v>
      </c>
      <c r="AU139" s="38">
        <v>250</v>
      </c>
      <c r="AV139" s="28">
        <v>200</v>
      </c>
      <c r="AW139" s="28">
        <f t="shared" si="66"/>
        <v>1.25</v>
      </c>
      <c r="AX139" s="28" t="str">
        <f t="shared" si="67"/>
        <v>Adecuada</v>
      </c>
      <c r="AY139" s="28"/>
      <c r="AZ139" s="28"/>
      <c r="BA139" s="28"/>
      <c r="BB139" s="28"/>
      <c r="BC139" s="28"/>
      <c r="BD139" s="44">
        <f>O139</f>
        <v>220</v>
      </c>
      <c r="BE139" s="15"/>
      <c r="BF139" s="15"/>
      <c r="BG139" s="15"/>
      <c r="BH139" s="15"/>
      <c r="BI139" s="15"/>
      <c r="BJ139" s="15"/>
      <c r="BK139" s="15"/>
      <c r="BL139" s="15"/>
    </row>
    <row r="140" spans="1:64" s="3" customFormat="1" hidden="1" x14ac:dyDescent="0.2">
      <c r="A140" s="15" t="s">
        <v>393</v>
      </c>
      <c r="B140" s="28">
        <v>129</v>
      </c>
      <c r="C140" s="27" t="s">
        <v>17</v>
      </c>
      <c r="D140" s="27" t="s">
        <v>315</v>
      </c>
      <c r="E140" s="28" t="s">
        <v>148</v>
      </c>
      <c r="F140" s="28" t="s">
        <v>136</v>
      </c>
      <c r="G140" s="28"/>
      <c r="H140" s="28"/>
      <c r="I140" s="28"/>
      <c r="J140" s="28">
        <v>24</v>
      </c>
      <c r="K140" s="28" t="s">
        <v>56</v>
      </c>
      <c r="L140" s="28" t="s">
        <v>93</v>
      </c>
      <c r="M140" s="28" t="s">
        <v>10</v>
      </c>
      <c r="N140" s="28" t="s">
        <v>51</v>
      </c>
      <c r="O140" s="28">
        <v>96</v>
      </c>
      <c r="P140" s="28">
        <v>2</v>
      </c>
      <c r="Q140" s="29">
        <v>6</v>
      </c>
      <c r="R140" s="28">
        <v>18</v>
      </c>
      <c r="S140" s="28" t="s">
        <v>313</v>
      </c>
      <c r="T140" s="28" t="s">
        <v>60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40"/>
      <c r="AL140" s="28"/>
      <c r="AM140" s="28"/>
      <c r="AN140" s="29"/>
      <c r="AO140" s="82"/>
      <c r="AP140" s="93"/>
      <c r="AQ140" s="90"/>
      <c r="AR140" s="47" t="s">
        <v>302</v>
      </c>
      <c r="AS140" s="47"/>
      <c r="AT140" s="28"/>
      <c r="AU140" s="28">
        <v>350</v>
      </c>
      <c r="AV140" s="28"/>
      <c r="AW140" s="28"/>
      <c r="AX140" s="28"/>
      <c r="AY140" s="28"/>
      <c r="AZ140" s="28"/>
      <c r="BA140" s="28"/>
      <c r="BB140" s="28"/>
      <c r="BC140" s="28"/>
      <c r="BD140" s="28"/>
      <c r="BE140" s="15"/>
      <c r="BF140" s="15"/>
      <c r="BG140" s="15"/>
      <c r="BH140" s="15"/>
      <c r="BI140" s="15"/>
      <c r="BJ140" s="15"/>
      <c r="BK140" s="15"/>
      <c r="BL140" s="15"/>
    </row>
    <row r="141" spans="1:64" s="3" customFormat="1" ht="22.5" hidden="1" x14ac:dyDescent="0.2">
      <c r="A141" s="15" t="s">
        <v>393</v>
      </c>
      <c r="B141" s="28">
        <v>140</v>
      </c>
      <c r="C141" s="27" t="s">
        <v>137</v>
      </c>
      <c r="D141" s="27" t="s">
        <v>6</v>
      </c>
      <c r="E141" s="28"/>
      <c r="F141" s="28" t="s">
        <v>356</v>
      </c>
      <c r="G141" s="28">
        <v>8.85</v>
      </c>
      <c r="H141" s="28"/>
      <c r="I141" s="28"/>
      <c r="J141" s="28">
        <v>25</v>
      </c>
      <c r="K141" s="28" t="s">
        <v>48</v>
      </c>
      <c r="L141" s="28" t="s">
        <v>49</v>
      </c>
      <c r="M141" s="28" t="s">
        <v>50</v>
      </c>
      <c r="N141" s="28" t="s">
        <v>51</v>
      </c>
      <c r="O141" s="28">
        <v>320</v>
      </c>
      <c r="P141" s="28">
        <v>1</v>
      </c>
      <c r="Q141" s="29">
        <v>2</v>
      </c>
      <c r="R141" s="28" t="s">
        <v>52</v>
      </c>
      <c r="S141" s="28" t="s">
        <v>311</v>
      </c>
      <c r="T141" s="28" t="s">
        <v>337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40"/>
      <c r="AL141" s="28"/>
      <c r="AM141" s="28"/>
      <c r="AN141" s="29"/>
      <c r="AO141" s="82"/>
      <c r="AP141" s="93"/>
      <c r="AQ141" s="90"/>
      <c r="AR141" s="47" t="s">
        <v>302</v>
      </c>
      <c r="AS141" s="47"/>
      <c r="AT141" s="28"/>
      <c r="AU141" s="38">
        <v>400</v>
      </c>
      <c r="AV141" s="28"/>
      <c r="AW141" s="28"/>
      <c r="AX141" s="28"/>
      <c r="AY141" s="28"/>
      <c r="AZ141" s="28"/>
      <c r="BA141" s="28"/>
      <c r="BB141" s="28"/>
      <c r="BC141" s="28"/>
      <c r="BD141" s="28"/>
      <c r="BE141" s="15"/>
      <c r="BF141" s="15"/>
      <c r="BG141" s="15"/>
      <c r="BH141" s="15"/>
      <c r="BI141" s="15"/>
      <c r="BJ141" s="15"/>
      <c r="BK141" s="15"/>
      <c r="BL141" s="15"/>
    </row>
    <row r="142" spans="1:64" s="3" customFormat="1" ht="22.5" hidden="1" x14ac:dyDescent="0.2">
      <c r="A142" s="15" t="s">
        <v>393</v>
      </c>
      <c r="B142" s="28">
        <v>140</v>
      </c>
      <c r="C142" s="27"/>
      <c r="D142" s="27" t="s">
        <v>6</v>
      </c>
      <c r="E142" s="28"/>
      <c r="F142" s="28" t="s">
        <v>356</v>
      </c>
      <c r="G142" s="28">
        <v>8.85</v>
      </c>
      <c r="H142" s="28"/>
      <c r="I142" s="28"/>
      <c r="J142" s="28">
        <v>25</v>
      </c>
      <c r="K142" s="28" t="s">
        <v>48</v>
      </c>
      <c r="L142" s="28" t="s">
        <v>49</v>
      </c>
      <c r="M142" s="28" t="s">
        <v>50</v>
      </c>
      <c r="N142" s="28" t="s">
        <v>51</v>
      </c>
      <c r="O142" s="28">
        <v>320</v>
      </c>
      <c r="P142" s="28">
        <v>1</v>
      </c>
      <c r="Q142" s="29">
        <v>52</v>
      </c>
      <c r="R142" s="28">
        <v>1.55</v>
      </c>
      <c r="S142" s="28" t="s">
        <v>311</v>
      </c>
      <c r="T142" s="28" t="s">
        <v>53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40"/>
      <c r="AL142" s="28"/>
      <c r="AM142" s="28"/>
      <c r="AN142" s="29"/>
      <c r="AO142" s="82"/>
      <c r="AP142" s="93"/>
      <c r="AQ142" s="90"/>
      <c r="AR142" s="47" t="s">
        <v>302</v>
      </c>
      <c r="AS142" s="47"/>
      <c r="AT142" s="28"/>
      <c r="AU142" s="38">
        <v>400</v>
      </c>
      <c r="AV142" s="28"/>
      <c r="AW142" s="28"/>
      <c r="AX142" s="28"/>
      <c r="AY142" s="28"/>
      <c r="AZ142" s="28"/>
      <c r="BA142" s="28"/>
      <c r="BB142" s="28"/>
      <c r="BC142" s="28"/>
      <c r="BD142" s="28"/>
      <c r="BE142" s="15"/>
      <c r="BF142" s="15"/>
      <c r="BG142" s="15"/>
      <c r="BH142" s="15"/>
      <c r="BI142" s="15"/>
      <c r="BJ142" s="15"/>
      <c r="BK142" s="15"/>
      <c r="BL142" s="15"/>
    </row>
    <row r="143" spans="1:64" s="3" customFormat="1" ht="67.5" x14ac:dyDescent="0.2">
      <c r="A143" s="15" t="s">
        <v>393</v>
      </c>
      <c r="B143" s="28">
        <v>140</v>
      </c>
      <c r="C143" s="27" t="s">
        <v>137</v>
      </c>
      <c r="D143" s="27" t="s">
        <v>331</v>
      </c>
      <c r="E143" s="27" t="s">
        <v>148</v>
      </c>
      <c r="F143" s="28" t="s">
        <v>382</v>
      </c>
      <c r="G143" s="28"/>
      <c r="H143" s="28" t="s">
        <v>290</v>
      </c>
      <c r="I143" s="28" t="s">
        <v>426</v>
      </c>
      <c r="J143" s="28">
        <v>25</v>
      </c>
      <c r="K143" s="28" t="s">
        <v>56</v>
      </c>
      <c r="L143" s="28" t="s">
        <v>49</v>
      </c>
      <c r="M143" s="28" t="s">
        <v>57</v>
      </c>
      <c r="N143" s="28" t="s">
        <v>51</v>
      </c>
      <c r="O143" s="28">
        <v>220</v>
      </c>
      <c r="P143" s="28">
        <v>2</v>
      </c>
      <c r="Q143" s="30">
        <v>2</v>
      </c>
      <c r="R143" s="37">
        <v>6.25</v>
      </c>
      <c r="S143" s="27" t="s">
        <v>312</v>
      </c>
      <c r="T143" s="27" t="s">
        <v>338</v>
      </c>
      <c r="U143" s="27" t="s">
        <v>291</v>
      </c>
      <c r="V143" s="27">
        <v>10</v>
      </c>
      <c r="W143" s="27">
        <v>0.37</v>
      </c>
      <c r="X143" s="27" t="s">
        <v>408</v>
      </c>
      <c r="Y143" s="27">
        <v>200</v>
      </c>
      <c r="Z143" s="27">
        <v>12</v>
      </c>
      <c r="AA143" s="27">
        <v>0.3</v>
      </c>
      <c r="AB143" s="53" t="s">
        <v>415</v>
      </c>
      <c r="AC143" s="27">
        <v>2.1</v>
      </c>
      <c r="AD143" s="27">
        <v>36</v>
      </c>
      <c r="AE143" s="27" t="s">
        <v>464</v>
      </c>
      <c r="AF143" s="27" t="s">
        <v>470</v>
      </c>
      <c r="AG143" s="27" t="s">
        <v>474</v>
      </c>
      <c r="AH143" s="27" t="s">
        <v>477</v>
      </c>
      <c r="AI143" s="27" t="s">
        <v>461</v>
      </c>
      <c r="AJ143" s="27">
        <v>200</v>
      </c>
      <c r="AK143" s="37">
        <v>16.25</v>
      </c>
      <c r="AL143" s="27">
        <v>77829</v>
      </c>
      <c r="AM143" s="32">
        <f>((AL143/24)/7)</f>
        <v>463.26785714285717</v>
      </c>
      <c r="AN143" s="35">
        <f>IF(AM143&gt;52, 52,AM143)</f>
        <v>52</v>
      </c>
      <c r="AO143" s="83">
        <f>AK143/AN143</f>
        <v>0.3125</v>
      </c>
      <c r="AP143" s="94">
        <f t="shared" ref="AP143:AP144" si="68">AO143*2</f>
        <v>0.625</v>
      </c>
      <c r="AQ143" s="33">
        <f t="shared" ref="AQ143:AQ144" si="69">AO143*4</f>
        <v>1.25</v>
      </c>
      <c r="AR143" s="27">
        <v>75</v>
      </c>
      <c r="AS143" s="27">
        <v>130</v>
      </c>
      <c r="AT143" s="27">
        <f t="shared" ref="AT143:AT144" si="70">0.5*(AR143+AS143)</f>
        <v>102.5</v>
      </c>
      <c r="AU143" s="49">
        <v>250</v>
      </c>
      <c r="AV143" s="27">
        <v>45</v>
      </c>
      <c r="AW143" s="27">
        <f t="shared" ref="AW143:AW144" si="71">AU143/AV143</f>
        <v>5.5555555555555554</v>
      </c>
      <c r="AX143" s="27" t="str">
        <f t="shared" ref="AX143:AX144" si="72">IF(AND(1&lt;=AW143,AW143&lt;=4),"Adecuada","Inadecuada")</f>
        <v>Inadecuada</v>
      </c>
      <c r="AY143" s="27">
        <f>IF(AND(1&lt;=AW143,AW143&lt;=4),O143,AV143)</f>
        <v>45</v>
      </c>
      <c r="AZ143" s="27">
        <f>IF(AND(1&lt;=AW143,AW143&lt;=4),O143,4*AV143)</f>
        <v>180</v>
      </c>
      <c r="BA143" s="27">
        <v>32</v>
      </c>
      <c r="BB143" s="27">
        <v>150</v>
      </c>
      <c r="BC143" s="27">
        <v>100</v>
      </c>
      <c r="BD143" s="36">
        <v>100</v>
      </c>
      <c r="BE143" s="11"/>
      <c r="BF143" s="11"/>
      <c r="BG143" s="11"/>
      <c r="BH143" s="18"/>
      <c r="BI143" s="11"/>
      <c r="BJ143" s="11"/>
      <c r="BK143" s="11"/>
      <c r="BL143" s="11"/>
    </row>
    <row r="144" spans="1:64" s="3" customFormat="1" ht="67.5" x14ac:dyDescent="0.2">
      <c r="A144" s="15" t="s">
        <v>393</v>
      </c>
      <c r="B144" s="28">
        <v>140</v>
      </c>
      <c r="C144" s="27"/>
      <c r="D144" s="27" t="s">
        <v>330</v>
      </c>
      <c r="E144" s="27" t="s">
        <v>148</v>
      </c>
      <c r="F144" s="28" t="s">
        <v>382</v>
      </c>
      <c r="G144" s="28"/>
      <c r="H144" s="28" t="s">
        <v>290</v>
      </c>
      <c r="I144" s="28" t="s">
        <v>426</v>
      </c>
      <c r="J144" s="28">
        <v>25</v>
      </c>
      <c r="K144" s="28" t="s">
        <v>56</v>
      </c>
      <c r="L144" s="28" t="s">
        <v>49</v>
      </c>
      <c r="M144" s="28" t="s">
        <v>57</v>
      </c>
      <c r="N144" s="28" t="s">
        <v>51</v>
      </c>
      <c r="O144" s="28">
        <v>220</v>
      </c>
      <c r="P144" s="28">
        <v>2</v>
      </c>
      <c r="Q144" s="30">
        <v>2</v>
      </c>
      <c r="R144" s="37">
        <v>6.25</v>
      </c>
      <c r="S144" s="27" t="s">
        <v>312</v>
      </c>
      <c r="T144" s="27" t="s">
        <v>338</v>
      </c>
      <c r="U144" s="27" t="s">
        <v>291</v>
      </c>
      <c r="V144" s="27">
        <v>10</v>
      </c>
      <c r="W144" s="27">
        <v>0.37</v>
      </c>
      <c r="X144" s="27" t="s">
        <v>408</v>
      </c>
      <c r="Y144" s="27">
        <v>200</v>
      </c>
      <c r="Z144" s="27">
        <v>12</v>
      </c>
      <c r="AA144" s="27">
        <v>0.3</v>
      </c>
      <c r="AB144" s="53" t="s">
        <v>415</v>
      </c>
      <c r="AC144" s="27">
        <v>2.1</v>
      </c>
      <c r="AD144" s="27">
        <v>36</v>
      </c>
      <c r="AE144" s="27" t="s">
        <v>464</v>
      </c>
      <c r="AF144" s="27" t="s">
        <v>470</v>
      </c>
      <c r="AG144" s="27" t="s">
        <v>474</v>
      </c>
      <c r="AH144" s="27" t="s">
        <v>477</v>
      </c>
      <c r="AI144" s="27" t="s">
        <v>461</v>
      </c>
      <c r="AJ144" s="27">
        <v>200</v>
      </c>
      <c r="AK144" s="37">
        <v>16.25</v>
      </c>
      <c r="AL144" s="27">
        <v>77829</v>
      </c>
      <c r="AM144" s="32">
        <f>((AL144/24)/7)</f>
        <v>463.26785714285717</v>
      </c>
      <c r="AN144" s="35">
        <f>IF(AM144&gt;52, 52,AM144)</f>
        <v>52</v>
      </c>
      <c r="AO144" s="83">
        <f>AK144/AN144</f>
        <v>0.3125</v>
      </c>
      <c r="AP144" s="94">
        <f t="shared" si="68"/>
        <v>0.625</v>
      </c>
      <c r="AQ144" s="33">
        <f t="shared" si="69"/>
        <v>1.25</v>
      </c>
      <c r="AR144" s="27">
        <v>75</v>
      </c>
      <c r="AS144" s="27">
        <v>130</v>
      </c>
      <c r="AT144" s="27">
        <f t="shared" si="70"/>
        <v>102.5</v>
      </c>
      <c r="AU144" s="49">
        <v>250</v>
      </c>
      <c r="AV144" s="27">
        <v>45</v>
      </c>
      <c r="AW144" s="27">
        <f t="shared" si="71"/>
        <v>5.5555555555555554</v>
      </c>
      <c r="AX144" s="27" t="str">
        <f t="shared" si="72"/>
        <v>Inadecuada</v>
      </c>
      <c r="AY144" s="27">
        <f>IF(AND(1&lt;=AW144,AW144&lt;=4),O144,AV144)</f>
        <v>45</v>
      </c>
      <c r="AZ144" s="27">
        <f>IF(AND(1&lt;=AW144,AW144&lt;=4),O144,4*AV144)</f>
        <v>180</v>
      </c>
      <c r="BA144" s="27">
        <v>32</v>
      </c>
      <c r="BB144" s="27">
        <v>150</v>
      </c>
      <c r="BC144" s="27">
        <v>100</v>
      </c>
      <c r="BD144" s="36">
        <v>100</v>
      </c>
      <c r="BE144" s="11"/>
      <c r="BF144" s="11"/>
      <c r="BG144" s="11"/>
      <c r="BH144" s="18"/>
      <c r="BI144" s="11"/>
      <c r="BJ144" s="11"/>
      <c r="BK144" s="11"/>
      <c r="BL144" s="11"/>
    </row>
    <row r="145" spans="1:64" s="3" customFormat="1" ht="22.5" hidden="1" x14ac:dyDescent="0.2">
      <c r="A145" s="15" t="s">
        <v>393</v>
      </c>
      <c r="B145" s="28">
        <v>141</v>
      </c>
      <c r="C145" s="27" t="s">
        <v>18</v>
      </c>
      <c r="D145" s="27" t="s">
        <v>6</v>
      </c>
      <c r="E145" s="28"/>
      <c r="F145" s="28" t="s">
        <v>74</v>
      </c>
      <c r="G145" s="28">
        <v>39.32</v>
      </c>
      <c r="H145" s="28"/>
      <c r="I145" s="28"/>
      <c r="J145" s="28">
        <v>26</v>
      </c>
      <c r="K145" s="28" t="s">
        <v>48</v>
      </c>
      <c r="L145" s="28" t="s">
        <v>49</v>
      </c>
      <c r="M145" s="28" t="s">
        <v>50</v>
      </c>
      <c r="N145" s="28" t="s">
        <v>51</v>
      </c>
      <c r="O145" s="28">
        <v>320</v>
      </c>
      <c r="P145" s="28">
        <v>1</v>
      </c>
      <c r="Q145" s="29">
        <v>2</v>
      </c>
      <c r="R145" s="28" t="s">
        <v>52</v>
      </c>
      <c r="S145" s="28" t="s">
        <v>311</v>
      </c>
      <c r="T145" s="28" t="s">
        <v>337</v>
      </c>
      <c r="U145" s="28"/>
      <c r="V145" s="28"/>
      <c r="W145" s="28"/>
      <c r="X145" s="28"/>
      <c r="Y145" s="28"/>
      <c r="Z145" s="28"/>
      <c r="AA145" s="28"/>
      <c r="AB145" s="39"/>
      <c r="AC145" s="28"/>
      <c r="AD145" s="28"/>
      <c r="AE145" s="28"/>
      <c r="AF145" s="28"/>
      <c r="AG145" s="28"/>
      <c r="AH145" s="28"/>
      <c r="AI145" s="28"/>
      <c r="AJ145" s="28"/>
      <c r="AK145" s="40"/>
      <c r="AL145" s="28"/>
      <c r="AM145" s="28"/>
      <c r="AN145" s="29"/>
      <c r="AO145" s="82"/>
      <c r="AP145" s="93"/>
      <c r="AQ145" s="90"/>
      <c r="AR145" s="47" t="s">
        <v>438</v>
      </c>
      <c r="AS145" s="47"/>
      <c r="AT145" s="28"/>
      <c r="AU145" s="47"/>
      <c r="AV145" s="28"/>
      <c r="AW145" s="28"/>
      <c r="AX145" s="28"/>
      <c r="AY145" s="28"/>
      <c r="AZ145" s="28"/>
      <c r="BA145" s="28"/>
      <c r="BB145" s="28"/>
      <c r="BC145" s="28"/>
      <c r="BD145" s="28"/>
      <c r="BE145" s="15"/>
      <c r="BF145" s="15"/>
      <c r="BG145" s="15"/>
      <c r="BH145" s="15"/>
      <c r="BI145" s="15"/>
      <c r="BJ145" s="15"/>
      <c r="BK145" s="15"/>
      <c r="BL145" s="15"/>
    </row>
    <row r="146" spans="1:64" s="3" customFormat="1" ht="22.5" hidden="1" x14ac:dyDescent="0.2">
      <c r="A146" s="15" t="s">
        <v>393</v>
      </c>
      <c r="B146" s="28">
        <v>141</v>
      </c>
      <c r="C146" s="27"/>
      <c r="D146" s="27" t="s">
        <v>6</v>
      </c>
      <c r="E146" s="28"/>
      <c r="F146" s="28" t="s">
        <v>74</v>
      </c>
      <c r="G146" s="28">
        <v>39.32</v>
      </c>
      <c r="H146" s="28"/>
      <c r="I146" s="28"/>
      <c r="J146" s="28">
        <v>26</v>
      </c>
      <c r="K146" s="28" t="s">
        <v>48</v>
      </c>
      <c r="L146" s="28" t="s">
        <v>49</v>
      </c>
      <c r="M146" s="28" t="s">
        <v>50</v>
      </c>
      <c r="N146" s="28" t="s">
        <v>51</v>
      </c>
      <c r="O146" s="28">
        <v>320</v>
      </c>
      <c r="P146" s="28">
        <v>1</v>
      </c>
      <c r="Q146" s="29">
        <v>52</v>
      </c>
      <c r="R146" s="28">
        <v>2.72</v>
      </c>
      <c r="S146" s="28" t="s">
        <v>311</v>
      </c>
      <c r="T146" s="28" t="s">
        <v>53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40"/>
      <c r="AL146" s="28"/>
      <c r="AM146" s="28"/>
      <c r="AN146" s="29"/>
      <c r="AO146" s="82"/>
      <c r="AP146" s="93"/>
      <c r="AQ146" s="90"/>
      <c r="AR146" s="47" t="s">
        <v>153</v>
      </c>
      <c r="AS146" s="47"/>
      <c r="AT146" s="28"/>
      <c r="AU146" s="47"/>
      <c r="AV146" s="28"/>
      <c r="AW146" s="28"/>
      <c r="AX146" s="28"/>
      <c r="AY146" s="28"/>
      <c r="AZ146" s="28"/>
      <c r="BA146" s="28"/>
      <c r="BB146" s="28"/>
      <c r="BC146" s="28"/>
      <c r="BD146" s="28"/>
      <c r="BE146" s="15"/>
      <c r="BF146" s="15"/>
      <c r="BG146" s="15"/>
      <c r="BH146" s="15"/>
      <c r="BI146" s="15"/>
      <c r="BJ146" s="15"/>
      <c r="BK146" s="15"/>
      <c r="BL146" s="15"/>
    </row>
    <row r="147" spans="1:64" s="3" customFormat="1" ht="22.5" hidden="1" x14ac:dyDescent="0.25">
      <c r="A147" s="15" t="s">
        <v>393</v>
      </c>
      <c r="B147" s="28">
        <v>141</v>
      </c>
      <c r="C147" s="27" t="s">
        <v>18</v>
      </c>
      <c r="D147" s="27" t="s">
        <v>328</v>
      </c>
      <c r="E147" s="28" t="s">
        <v>148</v>
      </c>
      <c r="F147" s="28" t="s">
        <v>327</v>
      </c>
      <c r="G147" s="28"/>
      <c r="H147" s="28" t="s">
        <v>73</v>
      </c>
      <c r="I147" s="28" t="s">
        <v>345</v>
      </c>
      <c r="J147" s="28">
        <v>26</v>
      </c>
      <c r="K147" s="28" t="s">
        <v>56</v>
      </c>
      <c r="L147" s="28" t="s">
        <v>49</v>
      </c>
      <c r="M147" s="28" t="s">
        <v>57</v>
      </c>
      <c r="N147" s="28" t="s">
        <v>51</v>
      </c>
      <c r="O147" s="28">
        <v>220</v>
      </c>
      <c r="P147" s="28">
        <v>2</v>
      </c>
      <c r="Q147" s="29">
        <v>2</v>
      </c>
      <c r="R147" s="28">
        <v>6.25</v>
      </c>
      <c r="S147" s="28" t="s">
        <v>312</v>
      </c>
      <c r="T147" s="28" t="s">
        <v>338</v>
      </c>
      <c r="U147" s="28" t="s">
        <v>75</v>
      </c>
      <c r="V147" s="28">
        <v>10</v>
      </c>
      <c r="W147" s="28">
        <v>0.37</v>
      </c>
      <c r="X147" s="28" t="s">
        <v>408</v>
      </c>
      <c r="Y147" s="28">
        <v>45</v>
      </c>
      <c r="Z147" s="28">
        <v>12</v>
      </c>
      <c r="AA147" s="28">
        <v>0.3</v>
      </c>
      <c r="AB147" s="39" t="s">
        <v>415</v>
      </c>
      <c r="AC147" s="28">
        <v>2.1</v>
      </c>
      <c r="AD147" s="28">
        <v>30</v>
      </c>
      <c r="AE147" s="28" t="s">
        <v>464</v>
      </c>
      <c r="AF147" s="28" t="s">
        <v>470</v>
      </c>
      <c r="AG147" s="28" t="s">
        <v>474</v>
      </c>
      <c r="AH147" s="28" t="s">
        <v>477</v>
      </c>
      <c r="AI147" s="28" t="s">
        <v>461</v>
      </c>
      <c r="AJ147" s="28">
        <v>44.9</v>
      </c>
      <c r="AK147" s="40">
        <v>10.5</v>
      </c>
      <c r="AL147" s="28">
        <v>418236</v>
      </c>
      <c r="AM147" s="41">
        <f>((AL147/24)/7)</f>
        <v>2489.5</v>
      </c>
      <c r="AN147" s="42">
        <f>IF(AM147&gt;52, 52,AM147)</f>
        <v>52</v>
      </c>
      <c r="AO147" s="84">
        <f>AK147/AN147</f>
        <v>0.20192307692307693</v>
      </c>
      <c r="AP147" s="95">
        <f t="shared" ref="AP147:AP148" si="73">AO147*2</f>
        <v>0.40384615384615385</v>
      </c>
      <c r="AQ147" s="43">
        <f t="shared" ref="AQ147:AQ148" si="74">AO147*4</f>
        <v>0.80769230769230771</v>
      </c>
      <c r="AR147" s="28">
        <v>55</v>
      </c>
      <c r="AS147" s="28">
        <v>100</v>
      </c>
      <c r="AT147" s="28">
        <f t="shared" ref="AT147:AT148" si="75">0.5*(AR147+AS147)</f>
        <v>77.5</v>
      </c>
      <c r="AU147" s="28">
        <v>480</v>
      </c>
      <c r="AV147" s="28">
        <v>200</v>
      </c>
      <c r="AW147" s="28">
        <f t="shared" ref="AW147:AW148" si="76">AU147/AV147</f>
        <v>2.4</v>
      </c>
      <c r="AX147" s="28" t="str">
        <f t="shared" ref="AX147:AX148" si="77">IF(AND(1&lt;=AW147,AW147&lt;=4),"Adecuada","Inadecuada")</f>
        <v>Adecuada</v>
      </c>
      <c r="AY147" s="28"/>
      <c r="AZ147" s="28"/>
      <c r="BA147" s="28"/>
      <c r="BB147" s="28"/>
      <c r="BC147" s="28"/>
      <c r="BD147" s="44">
        <f>O147</f>
        <v>220</v>
      </c>
      <c r="BE147" s="15"/>
      <c r="BF147" s="15"/>
      <c r="BG147" s="15"/>
      <c r="BH147" s="15"/>
      <c r="BI147" s="15"/>
      <c r="BJ147" s="15"/>
      <c r="BK147" s="15"/>
      <c r="BL147" s="15"/>
    </row>
    <row r="148" spans="1:64" s="3" customFormat="1" ht="22.5" hidden="1" x14ac:dyDescent="0.25">
      <c r="A148" s="15" t="s">
        <v>393</v>
      </c>
      <c r="B148" s="28">
        <v>141</v>
      </c>
      <c r="C148" s="27"/>
      <c r="D148" s="27" t="s">
        <v>329</v>
      </c>
      <c r="E148" s="28" t="s">
        <v>148</v>
      </c>
      <c r="F148" s="28" t="s">
        <v>346</v>
      </c>
      <c r="G148" s="28"/>
      <c r="H148" s="28" t="s">
        <v>76</v>
      </c>
      <c r="I148" s="28" t="s">
        <v>347</v>
      </c>
      <c r="J148" s="28">
        <v>26</v>
      </c>
      <c r="K148" s="28" t="s">
        <v>56</v>
      </c>
      <c r="L148" s="28" t="s">
        <v>49</v>
      </c>
      <c r="M148" s="28" t="s">
        <v>57</v>
      </c>
      <c r="N148" s="28" t="s">
        <v>51</v>
      </c>
      <c r="O148" s="28">
        <v>220</v>
      </c>
      <c r="P148" s="28">
        <v>2</v>
      </c>
      <c r="Q148" s="29">
        <v>2</v>
      </c>
      <c r="R148" s="28">
        <v>6.25</v>
      </c>
      <c r="S148" s="28" t="s">
        <v>312</v>
      </c>
      <c r="T148" s="28" t="s">
        <v>338</v>
      </c>
      <c r="U148" s="28" t="s">
        <v>77</v>
      </c>
      <c r="V148" s="28">
        <v>10</v>
      </c>
      <c r="W148" s="28">
        <v>0.37</v>
      </c>
      <c r="X148" s="28" t="s">
        <v>408</v>
      </c>
      <c r="Y148" s="28">
        <v>45</v>
      </c>
      <c r="Z148" s="28">
        <v>12</v>
      </c>
      <c r="AA148" s="28">
        <v>0.3</v>
      </c>
      <c r="AB148" s="39" t="s">
        <v>415</v>
      </c>
      <c r="AC148" s="28">
        <v>2.1</v>
      </c>
      <c r="AD148" s="28">
        <v>30</v>
      </c>
      <c r="AE148" s="28" t="s">
        <v>464</v>
      </c>
      <c r="AF148" s="28" t="s">
        <v>470</v>
      </c>
      <c r="AG148" s="28" t="s">
        <v>474</v>
      </c>
      <c r="AH148" s="28" t="s">
        <v>477</v>
      </c>
      <c r="AI148" s="28" t="s">
        <v>461</v>
      </c>
      <c r="AJ148" s="28">
        <v>44.9</v>
      </c>
      <c r="AK148" s="40">
        <v>18.600000000000001</v>
      </c>
      <c r="AL148" s="28">
        <v>384145</v>
      </c>
      <c r="AM148" s="41">
        <f>((AL148/24)/7)</f>
        <v>2286.5773809523807</v>
      </c>
      <c r="AN148" s="42">
        <f>IF(AM148&gt;52, 52,AM148)</f>
        <v>52</v>
      </c>
      <c r="AO148" s="84">
        <f>AK148/AN148</f>
        <v>0.3576923076923077</v>
      </c>
      <c r="AP148" s="95">
        <f t="shared" si="73"/>
        <v>0.7153846153846154</v>
      </c>
      <c r="AQ148" s="43">
        <f t="shared" si="74"/>
        <v>1.4307692307692308</v>
      </c>
      <c r="AR148" s="28">
        <v>65</v>
      </c>
      <c r="AS148" s="28">
        <v>120</v>
      </c>
      <c r="AT148" s="28">
        <f t="shared" si="75"/>
        <v>92.5</v>
      </c>
      <c r="AU148" s="28">
        <v>480</v>
      </c>
      <c r="AV148" s="28">
        <v>200</v>
      </c>
      <c r="AW148" s="28">
        <f t="shared" si="76"/>
        <v>2.4</v>
      </c>
      <c r="AX148" s="28" t="str">
        <f t="shared" si="77"/>
        <v>Adecuada</v>
      </c>
      <c r="AY148" s="28"/>
      <c r="AZ148" s="28"/>
      <c r="BA148" s="28"/>
      <c r="BB148" s="28"/>
      <c r="BC148" s="28"/>
      <c r="BD148" s="44">
        <f>O148</f>
        <v>220</v>
      </c>
      <c r="BE148" s="15"/>
      <c r="BF148" s="15"/>
      <c r="BG148" s="15"/>
      <c r="BH148" s="15"/>
      <c r="BI148" s="15"/>
      <c r="BJ148" s="15"/>
      <c r="BK148" s="15"/>
      <c r="BL148" s="15"/>
    </row>
    <row r="149" spans="1:64" s="3" customFormat="1" ht="22.5" hidden="1" x14ac:dyDescent="0.2">
      <c r="A149" s="15" t="s">
        <v>393</v>
      </c>
      <c r="B149" s="28">
        <v>150</v>
      </c>
      <c r="C149" s="27" t="s">
        <v>139</v>
      </c>
      <c r="D149" s="27" t="s">
        <v>6</v>
      </c>
      <c r="E149" s="28"/>
      <c r="F149" s="28" t="s">
        <v>356</v>
      </c>
      <c r="G149" s="28">
        <v>8.85</v>
      </c>
      <c r="H149" s="28"/>
      <c r="I149" s="28"/>
      <c r="J149" s="28">
        <v>27</v>
      </c>
      <c r="K149" s="28" t="s">
        <v>48</v>
      </c>
      <c r="L149" s="28" t="s">
        <v>49</v>
      </c>
      <c r="M149" s="28" t="s">
        <v>50</v>
      </c>
      <c r="N149" s="28" t="s">
        <v>51</v>
      </c>
      <c r="O149" s="28">
        <v>320</v>
      </c>
      <c r="P149" s="28">
        <v>1</v>
      </c>
      <c r="Q149" s="29">
        <v>2</v>
      </c>
      <c r="R149" s="28" t="s">
        <v>52</v>
      </c>
      <c r="S149" s="28" t="s">
        <v>311</v>
      </c>
      <c r="T149" s="28" t="s">
        <v>337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40"/>
      <c r="AL149" s="28"/>
      <c r="AM149" s="28"/>
      <c r="AN149" s="29"/>
      <c r="AO149" s="82"/>
      <c r="AP149" s="93"/>
      <c r="AQ149" s="90"/>
      <c r="AR149" s="47" t="s">
        <v>187</v>
      </c>
      <c r="AS149" s="47"/>
      <c r="AT149" s="28"/>
      <c r="AU149" s="47">
        <v>50</v>
      </c>
      <c r="AV149" s="28"/>
      <c r="AW149" s="28"/>
      <c r="AX149" s="28"/>
      <c r="AY149" s="28"/>
      <c r="AZ149" s="28"/>
      <c r="BA149" s="28"/>
      <c r="BB149" s="28"/>
      <c r="BC149" s="28"/>
      <c r="BD149" s="28"/>
      <c r="BE149" s="15"/>
      <c r="BF149" s="15"/>
      <c r="BG149" s="15"/>
      <c r="BH149" s="15"/>
      <c r="BI149" s="15"/>
      <c r="BJ149" s="15"/>
      <c r="BK149" s="15"/>
      <c r="BL149" s="15"/>
    </row>
    <row r="150" spans="1:64" s="3" customFormat="1" ht="22.5" hidden="1" x14ac:dyDescent="0.2">
      <c r="A150" s="15" t="s">
        <v>393</v>
      </c>
      <c r="B150" s="28">
        <v>150</v>
      </c>
      <c r="C150" s="27"/>
      <c r="D150" s="27" t="s">
        <v>6</v>
      </c>
      <c r="E150" s="28"/>
      <c r="F150" s="28" t="s">
        <v>356</v>
      </c>
      <c r="G150" s="28">
        <v>8.85</v>
      </c>
      <c r="H150" s="28"/>
      <c r="I150" s="28"/>
      <c r="J150" s="28">
        <v>27</v>
      </c>
      <c r="K150" s="28" t="s">
        <v>48</v>
      </c>
      <c r="L150" s="28" t="s">
        <v>49</v>
      </c>
      <c r="M150" s="28" t="s">
        <v>50</v>
      </c>
      <c r="N150" s="28" t="s">
        <v>51</v>
      </c>
      <c r="O150" s="28">
        <v>320</v>
      </c>
      <c r="P150" s="28">
        <v>1</v>
      </c>
      <c r="Q150" s="29">
        <v>52</v>
      </c>
      <c r="R150" s="28">
        <v>1.55</v>
      </c>
      <c r="S150" s="28" t="s">
        <v>311</v>
      </c>
      <c r="T150" s="28" t="s">
        <v>53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40"/>
      <c r="AL150" s="28"/>
      <c r="AM150" s="28"/>
      <c r="AN150" s="29"/>
      <c r="AO150" s="82"/>
      <c r="AP150" s="93"/>
      <c r="AQ150" s="90"/>
      <c r="AR150" s="47" t="s">
        <v>187</v>
      </c>
      <c r="AS150" s="47"/>
      <c r="AT150" s="28"/>
      <c r="AU150" s="47"/>
      <c r="AV150" s="28"/>
      <c r="AW150" s="28"/>
      <c r="AX150" s="28"/>
      <c r="AY150" s="28"/>
      <c r="AZ150" s="28"/>
      <c r="BA150" s="28"/>
      <c r="BB150" s="28"/>
      <c r="BC150" s="28"/>
      <c r="BD150" s="28"/>
      <c r="BE150" s="15"/>
      <c r="BF150" s="15"/>
      <c r="BG150" s="15"/>
      <c r="BH150" s="15"/>
      <c r="BI150" s="15"/>
      <c r="BJ150" s="15"/>
      <c r="BK150" s="15"/>
      <c r="BL150" s="15"/>
    </row>
    <row r="151" spans="1:64" s="3" customFormat="1" ht="67.5" x14ac:dyDescent="0.2">
      <c r="A151" s="15" t="s">
        <v>393</v>
      </c>
      <c r="B151" s="28">
        <v>150</v>
      </c>
      <c r="C151" s="27" t="s">
        <v>139</v>
      </c>
      <c r="D151" s="27" t="s">
        <v>331</v>
      </c>
      <c r="E151" s="27" t="s">
        <v>148</v>
      </c>
      <c r="F151" s="28" t="s">
        <v>382</v>
      </c>
      <c r="G151" s="28"/>
      <c r="H151" s="28" t="s">
        <v>290</v>
      </c>
      <c r="I151" s="28" t="s">
        <v>426</v>
      </c>
      <c r="J151" s="28">
        <v>27</v>
      </c>
      <c r="K151" s="28" t="s">
        <v>56</v>
      </c>
      <c r="L151" s="28" t="s">
        <v>49</v>
      </c>
      <c r="M151" s="28" t="s">
        <v>57</v>
      </c>
      <c r="N151" s="28" t="s">
        <v>51</v>
      </c>
      <c r="O151" s="28">
        <v>220</v>
      </c>
      <c r="P151" s="28">
        <v>2</v>
      </c>
      <c r="Q151" s="30">
        <v>2</v>
      </c>
      <c r="R151" s="37">
        <v>6.25</v>
      </c>
      <c r="S151" s="27" t="s">
        <v>312</v>
      </c>
      <c r="T151" s="27" t="s">
        <v>338</v>
      </c>
      <c r="U151" s="27" t="s">
        <v>291</v>
      </c>
      <c r="V151" s="27">
        <v>10</v>
      </c>
      <c r="W151" s="27">
        <v>0.37</v>
      </c>
      <c r="X151" s="27" t="s">
        <v>408</v>
      </c>
      <c r="Y151" s="27">
        <v>200</v>
      </c>
      <c r="Z151" s="27">
        <v>12</v>
      </c>
      <c r="AA151" s="27">
        <v>0.3</v>
      </c>
      <c r="AB151" s="53" t="s">
        <v>415</v>
      </c>
      <c r="AC151" s="27">
        <v>2.1</v>
      </c>
      <c r="AD151" s="27">
        <v>36</v>
      </c>
      <c r="AE151" s="27" t="s">
        <v>464</v>
      </c>
      <c r="AF151" s="27" t="s">
        <v>470</v>
      </c>
      <c r="AG151" s="27" t="s">
        <v>474</v>
      </c>
      <c r="AH151" s="27" t="s">
        <v>477</v>
      </c>
      <c r="AI151" s="27" t="s">
        <v>461</v>
      </c>
      <c r="AJ151" s="27">
        <v>200</v>
      </c>
      <c r="AK151" s="37">
        <v>16.25</v>
      </c>
      <c r="AL151" s="27">
        <v>77829</v>
      </c>
      <c r="AM151" s="32">
        <f>((AL151/24)/7)</f>
        <v>463.26785714285717</v>
      </c>
      <c r="AN151" s="35">
        <f>IF(AM151&gt;52, 52,AM151)</f>
        <v>52</v>
      </c>
      <c r="AO151" s="83">
        <f>AK151/AN151</f>
        <v>0.3125</v>
      </c>
      <c r="AP151" s="94">
        <f t="shared" ref="AP151:AP152" si="78">AO151*2</f>
        <v>0.625</v>
      </c>
      <c r="AQ151" s="33">
        <f t="shared" ref="AQ151:AQ152" si="79">AO151*4</f>
        <v>1.25</v>
      </c>
      <c r="AR151" s="27">
        <v>75</v>
      </c>
      <c r="AS151" s="27">
        <v>130</v>
      </c>
      <c r="AT151" s="27">
        <f t="shared" ref="AT151:AT152" si="80">0.5*(AR151+AS151)</f>
        <v>102.5</v>
      </c>
      <c r="AU151" s="49">
        <v>250</v>
      </c>
      <c r="AV151" s="27">
        <v>45</v>
      </c>
      <c r="AW151" s="27">
        <f t="shared" ref="AW151:AW152" si="81">AU151/AV151</f>
        <v>5.5555555555555554</v>
      </c>
      <c r="AX151" s="27" t="str">
        <f t="shared" ref="AX151:AX152" si="82">IF(AND(1&lt;=AW151,AW151&lt;=4),"Adecuada","Inadecuada")</f>
        <v>Inadecuada</v>
      </c>
      <c r="AY151" s="27">
        <f>IF(AND(1&lt;=AW151,AW151&lt;=4),O151,AV151)</f>
        <v>45</v>
      </c>
      <c r="AZ151" s="27">
        <f>IF(AND(1&lt;=AW151,AW151&lt;=4),O151,4*AV151)</f>
        <v>180</v>
      </c>
      <c r="BA151" s="27">
        <v>32</v>
      </c>
      <c r="BB151" s="27">
        <v>150</v>
      </c>
      <c r="BC151" s="27">
        <v>100</v>
      </c>
      <c r="BD151" s="36">
        <v>100</v>
      </c>
      <c r="BE151" s="11"/>
      <c r="BF151" s="11"/>
      <c r="BG151" s="11"/>
      <c r="BH151" s="18"/>
      <c r="BI151" s="11"/>
      <c r="BJ151" s="11"/>
      <c r="BK151" s="11"/>
      <c r="BL151" s="11"/>
    </row>
    <row r="152" spans="1:64" s="3" customFormat="1" ht="67.5" x14ac:dyDescent="0.2">
      <c r="A152" s="15" t="s">
        <v>393</v>
      </c>
      <c r="B152" s="28">
        <v>150</v>
      </c>
      <c r="C152" s="27"/>
      <c r="D152" s="27" t="s">
        <v>330</v>
      </c>
      <c r="E152" s="27" t="s">
        <v>148</v>
      </c>
      <c r="F152" s="28" t="s">
        <v>382</v>
      </c>
      <c r="G152" s="28"/>
      <c r="H152" s="28" t="s">
        <v>290</v>
      </c>
      <c r="I152" s="28" t="s">
        <v>426</v>
      </c>
      <c r="J152" s="28">
        <v>27</v>
      </c>
      <c r="K152" s="28" t="s">
        <v>56</v>
      </c>
      <c r="L152" s="28" t="s">
        <v>49</v>
      </c>
      <c r="M152" s="28" t="s">
        <v>57</v>
      </c>
      <c r="N152" s="28" t="s">
        <v>51</v>
      </c>
      <c r="O152" s="28">
        <v>220</v>
      </c>
      <c r="P152" s="28">
        <v>2</v>
      </c>
      <c r="Q152" s="30">
        <v>2</v>
      </c>
      <c r="R152" s="37">
        <v>6.25</v>
      </c>
      <c r="S152" s="27" t="s">
        <v>312</v>
      </c>
      <c r="T152" s="27" t="s">
        <v>338</v>
      </c>
      <c r="U152" s="27" t="s">
        <v>291</v>
      </c>
      <c r="V152" s="27">
        <v>10</v>
      </c>
      <c r="W152" s="27">
        <v>0.37</v>
      </c>
      <c r="X152" s="27" t="s">
        <v>408</v>
      </c>
      <c r="Y152" s="27">
        <v>200</v>
      </c>
      <c r="Z152" s="27">
        <v>12</v>
      </c>
      <c r="AA152" s="27">
        <v>0.3</v>
      </c>
      <c r="AB152" s="53" t="s">
        <v>415</v>
      </c>
      <c r="AC152" s="27">
        <v>2.1</v>
      </c>
      <c r="AD152" s="27">
        <v>36</v>
      </c>
      <c r="AE152" s="27" t="s">
        <v>464</v>
      </c>
      <c r="AF152" s="27" t="s">
        <v>470</v>
      </c>
      <c r="AG152" s="27" t="s">
        <v>474</v>
      </c>
      <c r="AH152" s="27" t="s">
        <v>477</v>
      </c>
      <c r="AI152" s="27" t="s">
        <v>461</v>
      </c>
      <c r="AJ152" s="27">
        <v>200</v>
      </c>
      <c r="AK152" s="37">
        <v>16.25</v>
      </c>
      <c r="AL152" s="27">
        <v>77829</v>
      </c>
      <c r="AM152" s="32">
        <f>((AL152/24)/7)</f>
        <v>463.26785714285717</v>
      </c>
      <c r="AN152" s="35">
        <f>IF(AM152&gt;52, 52,AM152)</f>
        <v>52</v>
      </c>
      <c r="AO152" s="83">
        <f>AK152/AN152</f>
        <v>0.3125</v>
      </c>
      <c r="AP152" s="94">
        <f t="shared" si="78"/>
        <v>0.625</v>
      </c>
      <c r="AQ152" s="33">
        <f t="shared" si="79"/>
        <v>1.25</v>
      </c>
      <c r="AR152" s="27">
        <v>75</v>
      </c>
      <c r="AS152" s="27">
        <v>130</v>
      </c>
      <c r="AT152" s="27">
        <f t="shared" si="80"/>
        <v>102.5</v>
      </c>
      <c r="AU152" s="49">
        <v>250</v>
      </c>
      <c r="AV152" s="27">
        <v>45</v>
      </c>
      <c r="AW152" s="27">
        <f t="shared" si="81"/>
        <v>5.5555555555555554</v>
      </c>
      <c r="AX152" s="27" t="str">
        <f t="shared" si="82"/>
        <v>Inadecuada</v>
      </c>
      <c r="AY152" s="27">
        <f>IF(AND(1&lt;=AW152,AW152&lt;=4),O152,AV152)</f>
        <v>45</v>
      </c>
      <c r="AZ152" s="27">
        <f>IF(AND(1&lt;=AW152,AW152&lt;=4),O152,4*AV152)</f>
        <v>180</v>
      </c>
      <c r="BA152" s="27">
        <v>32</v>
      </c>
      <c r="BB152" s="27">
        <v>150</v>
      </c>
      <c r="BC152" s="27">
        <v>100</v>
      </c>
      <c r="BD152" s="36">
        <v>100</v>
      </c>
      <c r="BE152" s="11"/>
      <c r="BF152" s="11"/>
      <c r="BG152" s="11"/>
      <c r="BH152" s="18"/>
      <c r="BI152" s="11"/>
      <c r="BJ152" s="11"/>
      <c r="BK152" s="11"/>
      <c r="BL152" s="11"/>
    </row>
    <row r="153" spans="1:64" s="3" customFormat="1" ht="22.5" hidden="1" x14ac:dyDescent="0.2">
      <c r="A153" s="15" t="s">
        <v>393</v>
      </c>
      <c r="B153" s="28">
        <v>151</v>
      </c>
      <c r="C153" s="27" t="s">
        <v>19</v>
      </c>
      <c r="D153" s="27" t="s">
        <v>6</v>
      </c>
      <c r="E153" s="28"/>
      <c r="F153" s="28" t="s">
        <v>74</v>
      </c>
      <c r="G153" s="28">
        <v>39.32</v>
      </c>
      <c r="H153" s="28"/>
      <c r="I153" s="28"/>
      <c r="J153" s="28">
        <v>28</v>
      </c>
      <c r="K153" s="28" t="s">
        <v>48</v>
      </c>
      <c r="L153" s="28" t="s">
        <v>49</v>
      </c>
      <c r="M153" s="28" t="s">
        <v>50</v>
      </c>
      <c r="N153" s="28" t="s">
        <v>51</v>
      </c>
      <c r="O153" s="28">
        <v>320</v>
      </c>
      <c r="P153" s="28">
        <v>1</v>
      </c>
      <c r="Q153" s="29">
        <v>2</v>
      </c>
      <c r="R153" s="28" t="s">
        <v>52</v>
      </c>
      <c r="S153" s="28" t="s">
        <v>311</v>
      </c>
      <c r="T153" s="28" t="s">
        <v>337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40"/>
      <c r="AL153" s="28"/>
      <c r="AM153" s="28"/>
      <c r="AN153" s="29"/>
      <c r="AO153" s="82"/>
      <c r="AP153" s="93"/>
      <c r="AQ153" s="90"/>
      <c r="AR153" s="47" t="s">
        <v>294</v>
      </c>
      <c r="AS153" s="47"/>
      <c r="AT153" s="28"/>
      <c r="AU153" s="38">
        <v>400</v>
      </c>
      <c r="AV153" s="28"/>
      <c r="AW153" s="28"/>
      <c r="AX153" s="28"/>
      <c r="AY153" s="28"/>
      <c r="AZ153" s="28"/>
      <c r="BA153" s="28"/>
      <c r="BB153" s="28"/>
      <c r="BC153" s="28"/>
      <c r="BD153" s="28"/>
      <c r="BE153" s="15"/>
      <c r="BF153" s="15"/>
      <c r="BG153" s="15"/>
      <c r="BH153" s="15"/>
      <c r="BI153" s="15"/>
      <c r="BJ153" s="15"/>
      <c r="BK153" s="15"/>
      <c r="BL153" s="15"/>
    </row>
    <row r="154" spans="1:64" s="3" customFormat="1" ht="22.5" hidden="1" x14ac:dyDescent="0.2">
      <c r="A154" s="15" t="s">
        <v>393</v>
      </c>
      <c r="B154" s="28">
        <v>151</v>
      </c>
      <c r="C154" s="27"/>
      <c r="D154" s="27" t="s">
        <v>6</v>
      </c>
      <c r="E154" s="28"/>
      <c r="F154" s="28" t="s">
        <v>74</v>
      </c>
      <c r="G154" s="28">
        <v>39.32</v>
      </c>
      <c r="H154" s="28"/>
      <c r="I154" s="28"/>
      <c r="J154" s="28">
        <v>28</v>
      </c>
      <c r="K154" s="28" t="s">
        <v>48</v>
      </c>
      <c r="L154" s="28" t="s">
        <v>49</v>
      </c>
      <c r="M154" s="28" t="s">
        <v>50</v>
      </c>
      <c r="N154" s="28" t="s">
        <v>51</v>
      </c>
      <c r="O154" s="28">
        <v>320</v>
      </c>
      <c r="P154" s="28">
        <v>1</v>
      </c>
      <c r="Q154" s="29">
        <v>52</v>
      </c>
      <c r="R154" s="28">
        <v>2.72</v>
      </c>
      <c r="S154" s="28" t="s">
        <v>311</v>
      </c>
      <c r="T154" s="28" t="s">
        <v>53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40"/>
      <c r="AL154" s="28"/>
      <c r="AM154" s="28"/>
      <c r="AN154" s="29"/>
      <c r="AO154" s="82"/>
      <c r="AP154" s="93"/>
      <c r="AQ154" s="90"/>
      <c r="AR154" s="47" t="s">
        <v>289</v>
      </c>
      <c r="AS154" s="47"/>
      <c r="AT154" s="28"/>
      <c r="AU154" s="47"/>
      <c r="AV154" s="28"/>
      <c r="AW154" s="28"/>
      <c r="AX154" s="28"/>
      <c r="AY154" s="28"/>
      <c r="AZ154" s="28"/>
      <c r="BA154" s="28"/>
      <c r="BB154" s="28"/>
      <c r="BC154" s="28"/>
      <c r="BD154" s="28"/>
      <c r="BE154" s="15"/>
      <c r="BF154" s="15"/>
      <c r="BG154" s="15"/>
      <c r="BH154" s="15"/>
      <c r="BI154" s="15"/>
      <c r="BJ154" s="15"/>
      <c r="BK154" s="15"/>
      <c r="BL154" s="15"/>
    </row>
    <row r="155" spans="1:64" s="3" customFormat="1" ht="22.5" hidden="1" x14ac:dyDescent="0.25">
      <c r="A155" s="15" t="s">
        <v>393</v>
      </c>
      <c r="B155" s="28">
        <v>151</v>
      </c>
      <c r="C155" s="27" t="s">
        <v>19</v>
      </c>
      <c r="D155" s="27" t="s">
        <v>328</v>
      </c>
      <c r="E155" s="28" t="s">
        <v>148</v>
      </c>
      <c r="F155" s="28" t="s">
        <v>327</v>
      </c>
      <c r="G155" s="28"/>
      <c r="H155" s="28" t="s">
        <v>73</v>
      </c>
      <c r="I155" s="28" t="s">
        <v>345</v>
      </c>
      <c r="J155" s="28">
        <v>28</v>
      </c>
      <c r="K155" s="28" t="s">
        <v>56</v>
      </c>
      <c r="L155" s="28" t="s">
        <v>49</v>
      </c>
      <c r="M155" s="28" t="s">
        <v>57</v>
      </c>
      <c r="N155" s="28" t="s">
        <v>51</v>
      </c>
      <c r="O155" s="28">
        <v>220</v>
      </c>
      <c r="P155" s="28">
        <v>2</v>
      </c>
      <c r="Q155" s="29">
        <v>2</v>
      </c>
      <c r="R155" s="28">
        <v>6.25</v>
      </c>
      <c r="S155" s="28" t="s">
        <v>312</v>
      </c>
      <c r="T155" s="28" t="s">
        <v>338</v>
      </c>
      <c r="U155" s="28" t="s">
        <v>75</v>
      </c>
      <c r="V155" s="28">
        <v>10</v>
      </c>
      <c r="W155" s="28">
        <v>0.37</v>
      </c>
      <c r="X155" s="28" t="s">
        <v>408</v>
      </c>
      <c r="Y155" s="28">
        <v>45</v>
      </c>
      <c r="Z155" s="28">
        <v>12</v>
      </c>
      <c r="AA155" s="28">
        <v>0.3</v>
      </c>
      <c r="AB155" s="39" t="s">
        <v>415</v>
      </c>
      <c r="AC155" s="28">
        <v>2.1</v>
      </c>
      <c r="AD155" s="28">
        <v>30</v>
      </c>
      <c r="AE155" s="28" t="s">
        <v>464</v>
      </c>
      <c r="AF155" s="28" t="s">
        <v>470</v>
      </c>
      <c r="AG155" s="28" t="s">
        <v>474</v>
      </c>
      <c r="AH155" s="28" t="s">
        <v>477</v>
      </c>
      <c r="AI155" s="28" t="s">
        <v>461</v>
      </c>
      <c r="AJ155" s="28">
        <v>44.9</v>
      </c>
      <c r="AK155" s="40">
        <v>10.5</v>
      </c>
      <c r="AL155" s="28">
        <v>418236</v>
      </c>
      <c r="AM155" s="41">
        <f>((AL155/24)/7)</f>
        <v>2489.5</v>
      </c>
      <c r="AN155" s="42">
        <f>IF(AM155&gt;52, 52,AM155)</f>
        <v>52</v>
      </c>
      <c r="AO155" s="84">
        <f>AK155/AN155</f>
        <v>0.20192307692307693</v>
      </c>
      <c r="AP155" s="95">
        <f t="shared" ref="AP155:AP156" si="83">AO155*2</f>
        <v>0.40384615384615385</v>
      </c>
      <c r="AQ155" s="43">
        <f t="shared" ref="AQ155:AQ156" si="84">AO155*4</f>
        <v>0.80769230769230771</v>
      </c>
      <c r="AR155" s="28">
        <v>55</v>
      </c>
      <c r="AS155" s="28">
        <v>100</v>
      </c>
      <c r="AT155" s="28">
        <f t="shared" ref="AT155:AT156" si="85">0.5*(AR155+AS155)</f>
        <v>77.5</v>
      </c>
      <c r="AU155" s="28">
        <v>480</v>
      </c>
      <c r="AV155" s="28">
        <v>200</v>
      </c>
      <c r="AW155" s="28">
        <f t="shared" ref="AW155:AW156" si="86">AU155/AV155</f>
        <v>2.4</v>
      </c>
      <c r="AX155" s="28" t="str">
        <f t="shared" ref="AX155:AX156" si="87">IF(AND(1&lt;=AW155,AW155&lt;=4),"Adecuada","Inadecuada")</f>
        <v>Adecuada</v>
      </c>
      <c r="AY155" s="28"/>
      <c r="AZ155" s="28"/>
      <c r="BA155" s="28"/>
      <c r="BB155" s="28"/>
      <c r="BC155" s="28"/>
      <c r="BD155" s="44">
        <f>O155</f>
        <v>220</v>
      </c>
      <c r="BE155" s="15"/>
      <c r="BF155" s="15"/>
      <c r="BG155" s="15"/>
      <c r="BH155" s="15"/>
      <c r="BI155" s="15"/>
      <c r="BJ155" s="15"/>
      <c r="BK155" s="15"/>
      <c r="BL155" s="15"/>
    </row>
    <row r="156" spans="1:64" s="3" customFormat="1" ht="25.5" hidden="1" customHeight="1" x14ac:dyDescent="0.25">
      <c r="A156" s="15" t="s">
        <v>393</v>
      </c>
      <c r="B156" s="28">
        <v>151</v>
      </c>
      <c r="C156" s="27"/>
      <c r="D156" s="27" t="s">
        <v>329</v>
      </c>
      <c r="E156" s="28" t="s">
        <v>148</v>
      </c>
      <c r="F156" s="28" t="s">
        <v>346</v>
      </c>
      <c r="G156" s="28"/>
      <c r="H156" s="28" t="s">
        <v>76</v>
      </c>
      <c r="I156" s="28" t="s">
        <v>347</v>
      </c>
      <c r="J156" s="28">
        <v>28</v>
      </c>
      <c r="K156" s="28" t="s">
        <v>56</v>
      </c>
      <c r="L156" s="28" t="s">
        <v>49</v>
      </c>
      <c r="M156" s="28" t="s">
        <v>57</v>
      </c>
      <c r="N156" s="28" t="s">
        <v>51</v>
      </c>
      <c r="O156" s="28">
        <v>220</v>
      </c>
      <c r="P156" s="28">
        <v>2</v>
      </c>
      <c r="Q156" s="29">
        <v>2</v>
      </c>
      <c r="R156" s="28">
        <v>6.25</v>
      </c>
      <c r="S156" s="28" t="s">
        <v>312</v>
      </c>
      <c r="T156" s="28" t="s">
        <v>338</v>
      </c>
      <c r="U156" s="28" t="s">
        <v>77</v>
      </c>
      <c r="V156" s="28">
        <v>10</v>
      </c>
      <c r="W156" s="28">
        <v>0.37</v>
      </c>
      <c r="X156" s="28" t="s">
        <v>408</v>
      </c>
      <c r="Y156" s="28">
        <v>45</v>
      </c>
      <c r="Z156" s="28">
        <v>12</v>
      </c>
      <c r="AA156" s="28">
        <v>0.3</v>
      </c>
      <c r="AB156" s="39" t="s">
        <v>415</v>
      </c>
      <c r="AC156" s="28">
        <v>2.1</v>
      </c>
      <c r="AD156" s="28">
        <v>30</v>
      </c>
      <c r="AE156" s="28" t="s">
        <v>464</v>
      </c>
      <c r="AF156" s="28" t="s">
        <v>470</v>
      </c>
      <c r="AG156" s="28" t="s">
        <v>474</v>
      </c>
      <c r="AH156" s="28" t="s">
        <v>477</v>
      </c>
      <c r="AI156" s="28" t="s">
        <v>461</v>
      </c>
      <c r="AJ156" s="28">
        <v>44.9</v>
      </c>
      <c r="AK156" s="40">
        <v>18.600000000000001</v>
      </c>
      <c r="AL156" s="28">
        <v>384145</v>
      </c>
      <c r="AM156" s="41">
        <f>((AL156/24)/7)</f>
        <v>2286.5773809523807</v>
      </c>
      <c r="AN156" s="42">
        <f>IF(AM156&gt;52, 52,AM156)</f>
        <v>52</v>
      </c>
      <c r="AO156" s="84">
        <f>AK156/AN156</f>
        <v>0.3576923076923077</v>
      </c>
      <c r="AP156" s="95">
        <f t="shared" si="83"/>
        <v>0.7153846153846154</v>
      </c>
      <c r="AQ156" s="43">
        <f t="shared" si="84"/>
        <v>1.4307692307692308</v>
      </c>
      <c r="AR156" s="28">
        <v>65</v>
      </c>
      <c r="AS156" s="28">
        <v>120</v>
      </c>
      <c r="AT156" s="28">
        <f t="shared" si="85"/>
        <v>92.5</v>
      </c>
      <c r="AU156" s="28">
        <v>480</v>
      </c>
      <c r="AV156" s="28">
        <v>200</v>
      </c>
      <c r="AW156" s="28">
        <f t="shared" si="86"/>
        <v>2.4</v>
      </c>
      <c r="AX156" s="28" t="str">
        <f t="shared" si="87"/>
        <v>Adecuada</v>
      </c>
      <c r="AY156" s="28"/>
      <c r="AZ156" s="28"/>
      <c r="BA156" s="28"/>
      <c r="BB156" s="28"/>
      <c r="BC156" s="28"/>
      <c r="BD156" s="44">
        <f>O156</f>
        <v>220</v>
      </c>
      <c r="BE156" s="15"/>
      <c r="BF156" s="15"/>
      <c r="BG156" s="15"/>
      <c r="BH156" s="15"/>
      <c r="BI156" s="15"/>
      <c r="BJ156" s="15"/>
      <c r="BK156" s="15"/>
      <c r="BL156" s="15"/>
    </row>
    <row r="157" spans="1:64" s="3" customFormat="1" ht="22.5" hidden="1" x14ac:dyDescent="0.2">
      <c r="A157" s="15" t="s">
        <v>393</v>
      </c>
      <c r="B157" s="28">
        <v>152</v>
      </c>
      <c r="C157" s="27" t="s">
        <v>20</v>
      </c>
      <c r="D157" s="27" t="s">
        <v>6</v>
      </c>
      <c r="E157" s="28"/>
      <c r="F157" s="28" t="s">
        <v>74</v>
      </c>
      <c r="G157" s="28">
        <v>39.32</v>
      </c>
      <c r="H157" s="28"/>
      <c r="I157" s="28"/>
      <c r="J157" s="28">
        <v>29</v>
      </c>
      <c r="K157" s="28" t="s">
        <v>48</v>
      </c>
      <c r="L157" s="28" t="s">
        <v>49</v>
      </c>
      <c r="M157" s="28" t="s">
        <v>50</v>
      </c>
      <c r="N157" s="28" t="s">
        <v>51</v>
      </c>
      <c r="O157" s="28">
        <v>320</v>
      </c>
      <c r="P157" s="28">
        <v>1</v>
      </c>
      <c r="Q157" s="29">
        <v>2</v>
      </c>
      <c r="R157" s="28" t="s">
        <v>52</v>
      </c>
      <c r="S157" s="28" t="s">
        <v>311</v>
      </c>
      <c r="T157" s="28" t="s">
        <v>337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40"/>
      <c r="AL157" s="28"/>
      <c r="AM157" s="28"/>
      <c r="AN157" s="29"/>
      <c r="AO157" s="82"/>
      <c r="AP157" s="93"/>
      <c r="AQ157" s="90"/>
      <c r="AR157" s="47" t="s">
        <v>298</v>
      </c>
      <c r="AS157" s="47"/>
      <c r="AT157" s="28"/>
      <c r="AU157" s="28">
        <v>350</v>
      </c>
      <c r="AV157" s="28"/>
      <c r="AW157" s="28"/>
      <c r="AX157" s="28"/>
      <c r="AY157" s="28"/>
      <c r="AZ157" s="28"/>
      <c r="BA157" s="28"/>
      <c r="BB157" s="28"/>
      <c r="BC157" s="28"/>
      <c r="BD157" s="28"/>
      <c r="BE157" s="15"/>
      <c r="BF157" s="15"/>
      <c r="BG157" s="15"/>
      <c r="BH157" s="15"/>
      <c r="BI157" s="15"/>
      <c r="BJ157" s="15"/>
      <c r="BK157" s="15"/>
      <c r="BL157" s="15"/>
    </row>
    <row r="158" spans="1:64" s="3" customFormat="1" ht="22.5" hidden="1" x14ac:dyDescent="0.2">
      <c r="A158" s="15" t="s">
        <v>393</v>
      </c>
      <c r="B158" s="28">
        <v>152</v>
      </c>
      <c r="C158" s="27"/>
      <c r="D158" s="27" t="s">
        <v>6</v>
      </c>
      <c r="E158" s="28"/>
      <c r="F158" s="28" t="s">
        <v>74</v>
      </c>
      <c r="G158" s="28">
        <v>39.32</v>
      </c>
      <c r="H158" s="28"/>
      <c r="I158" s="28"/>
      <c r="J158" s="28">
        <v>29</v>
      </c>
      <c r="K158" s="28" t="s">
        <v>48</v>
      </c>
      <c r="L158" s="28" t="s">
        <v>49</v>
      </c>
      <c r="M158" s="28" t="s">
        <v>50</v>
      </c>
      <c r="N158" s="28" t="s">
        <v>51</v>
      </c>
      <c r="O158" s="28">
        <v>320</v>
      </c>
      <c r="P158" s="28">
        <v>1</v>
      </c>
      <c r="Q158" s="29">
        <v>52</v>
      </c>
      <c r="R158" s="28">
        <v>2.72</v>
      </c>
      <c r="S158" s="28" t="s">
        <v>311</v>
      </c>
      <c r="T158" s="28" t="s">
        <v>53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40"/>
      <c r="AL158" s="28"/>
      <c r="AM158" s="28"/>
      <c r="AN158" s="29"/>
      <c r="AO158" s="82"/>
      <c r="AP158" s="93"/>
      <c r="AQ158" s="90"/>
      <c r="AR158" s="47" t="s">
        <v>436</v>
      </c>
      <c r="AS158" s="47"/>
      <c r="AT158" s="28"/>
      <c r="AU158" s="47">
        <v>180</v>
      </c>
      <c r="AV158" s="28"/>
      <c r="AW158" s="28"/>
      <c r="AX158" s="28"/>
      <c r="AY158" s="28"/>
      <c r="AZ158" s="28"/>
      <c r="BA158" s="28"/>
      <c r="BB158" s="28"/>
      <c r="BC158" s="28"/>
      <c r="BD158" s="28"/>
      <c r="BE158" s="15"/>
      <c r="BF158" s="15"/>
      <c r="BG158" s="15"/>
      <c r="BH158" s="15"/>
      <c r="BI158" s="15"/>
      <c r="BJ158" s="15"/>
      <c r="BK158" s="15"/>
      <c r="BL158" s="15"/>
    </row>
    <row r="159" spans="1:64" s="3" customFormat="1" ht="22.5" hidden="1" x14ac:dyDescent="0.25">
      <c r="A159" s="15" t="s">
        <v>393</v>
      </c>
      <c r="B159" s="28">
        <v>152</v>
      </c>
      <c r="C159" s="27" t="s">
        <v>20</v>
      </c>
      <c r="D159" s="27" t="s">
        <v>328</v>
      </c>
      <c r="E159" s="28" t="s">
        <v>148</v>
      </c>
      <c r="F159" s="28" t="s">
        <v>327</v>
      </c>
      <c r="G159" s="28"/>
      <c r="H159" s="28" t="s">
        <v>73</v>
      </c>
      <c r="I159" s="28" t="s">
        <v>345</v>
      </c>
      <c r="J159" s="28">
        <v>29</v>
      </c>
      <c r="K159" s="28" t="s">
        <v>56</v>
      </c>
      <c r="L159" s="28" t="s">
        <v>49</v>
      </c>
      <c r="M159" s="28" t="s">
        <v>57</v>
      </c>
      <c r="N159" s="28" t="s">
        <v>51</v>
      </c>
      <c r="O159" s="28">
        <v>220</v>
      </c>
      <c r="P159" s="28">
        <v>2</v>
      </c>
      <c r="Q159" s="29">
        <v>2</v>
      </c>
      <c r="R159" s="28">
        <v>6.25</v>
      </c>
      <c r="S159" s="28" t="s">
        <v>312</v>
      </c>
      <c r="T159" s="28" t="s">
        <v>338</v>
      </c>
      <c r="U159" s="28" t="s">
        <v>75</v>
      </c>
      <c r="V159" s="28">
        <v>10</v>
      </c>
      <c r="W159" s="28">
        <v>0.37</v>
      </c>
      <c r="X159" s="28" t="s">
        <v>408</v>
      </c>
      <c r="Y159" s="28">
        <v>45</v>
      </c>
      <c r="Z159" s="28">
        <v>12</v>
      </c>
      <c r="AA159" s="28">
        <v>0.3</v>
      </c>
      <c r="AB159" s="39" t="s">
        <v>415</v>
      </c>
      <c r="AC159" s="28">
        <v>2.1</v>
      </c>
      <c r="AD159" s="28">
        <v>32</v>
      </c>
      <c r="AE159" s="28" t="s">
        <v>464</v>
      </c>
      <c r="AF159" s="28" t="s">
        <v>470</v>
      </c>
      <c r="AG159" s="28" t="s">
        <v>474</v>
      </c>
      <c r="AH159" s="28" t="s">
        <v>477</v>
      </c>
      <c r="AI159" s="28" t="s">
        <v>461</v>
      </c>
      <c r="AJ159" s="28">
        <v>44.9</v>
      </c>
      <c r="AK159" s="40">
        <v>10.5</v>
      </c>
      <c r="AL159" s="28">
        <v>418236</v>
      </c>
      <c r="AM159" s="41">
        <f>((AL159/24)/7)</f>
        <v>2489.5</v>
      </c>
      <c r="AN159" s="42">
        <f>IF(AM159&gt;52, 52,AM159)</f>
        <v>52</v>
      </c>
      <c r="AO159" s="84">
        <f>AK159/AN159</f>
        <v>0.20192307692307693</v>
      </c>
      <c r="AP159" s="95">
        <f t="shared" ref="AP159:AP160" si="88">AO159*2</f>
        <v>0.40384615384615385</v>
      </c>
      <c r="AQ159" s="43">
        <f t="shared" ref="AQ159:AQ160" si="89">AO159*4</f>
        <v>0.80769230769230771</v>
      </c>
      <c r="AR159" s="28">
        <v>55</v>
      </c>
      <c r="AS159" s="28">
        <v>100</v>
      </c>
      <c r="AT159" s="28">
        <f t="shared" ref="AT159:AT160" si="90">0.5*(AR159+AS159)</f>
        <v>77.5</v>
      </c>
      <c r="AU159" s="28">
        <v>400</v>
      </c>
      <c r="AV159" s="28">
        <v>200</v>
      </c>
      <c r="AW159" s="28">
        <f t="shared" ref="AW159:AW160" si="91">AU159/AV159</f>
        <v>2</v>
      </c>
      <c r="AX159" s="28" t="str">
        <f t="shared" ref="AX159:AX160" si="92">IF(AND(1&lt;=AW159,AW159&lt;=4),"Adecuada","Inadecuada")</f>
        <v>Adecuada</v>
      </c>
      <c r="AY159" s="28"/>
      <c r="AZ159" s="28"/>
      <c r="BA159" s="28"/>
      <c r="BB159" s="28"/>
      <c r="BC159" s="28"/>
      <c r="BD159" s="44">
        <f>O159</f>
        <v>220</v>
      </c>
      <c r="BE159" s="15"/>
      <c r="BF159" s="15"/>
      <c r="BG159" s="15"/>
      <c r="BH159" s="15"/>
      <c r="BI159" s="15"/>
      <c r="BJ159" s="15"/>
      <c r="BK159" s="15"/>
      <c r="BL159" s="15"/>
    </row>
    <row r="160" spans="1:64" s="3" customFormat="1" ht="22.5" hidden="1" x14ac:dyDescent="0.25">
      <c r="A160" s="15" t="s">
        <v>393</v>
      </c>
      <c r="B160" s="28">
        <v>152</v>
      </c>
      <c r="C160" s="27"/>
      <c r="D160" s="27" t="s">
        <v>329</v>
      </c>
      <c r="E160" s="28" t="s">
        <v>148</v>
      </c>
      <c r="F160" s="28" t="s">
        <v>346</v>
      </c>
      <c r="G160" s="28"/>
      <c r="H160" s="28" t="s">
        <v>76</v>
      </c>
      <c r="I160" s="28" t="s">
        <v>347</v>
      </c>
      <c r="J160" s="28">
        <v>29</v>
      </c>
      <c r="K160" s="28" t="s">
        <v>56</v>
      </c>
      <c r="L160" s="28" t="s">
        <v>49</v>
      </c>
      <c r="M160" s="28" t="s">
        <v>57</v>
      </c>
      <c r="N160" s="28" t="s">
        <v>51</v>
      </c>
      <c r="O160" s="28">
        <v>220</v>
      </c>
      <c r="P160" s="28">
        <v>2</v>
      </c>
      <c r="Q160" s="29">
        <v>2</v>
      </c>
      <c r="R160" s="28">
        <v>6.25</v>
      </c>
      <c r="S160" s="28" t="s">
        <v>312</v>
      </c>
      <c r="T160" s="28" t="s">
        <v>338</v>
      </c>
      <c r="U160" s="28" t="s">
        <v>77</v>
      </c>
      <c r="V160" s="28">
        <v>10</v>
      </c>
      <c r="W160" s="28">
        <v>0.37</v>
      </c>
      <c r="X160" s="28" t="s">
        <v>408</v>
      </c>
      <c r="Y160" s="28">
        <v>45</v>
      </c>
      <c r="Z160" s="28">
        <v>12</v>
      </c>
      <c r="AA160" s="28">
        <v>0.3</v>
      </c>
      <c r="AB160" s="39" t="s">
        <v>415</v>
      </c>
      <c r="AC160" s="28">
        <v>2.1</v>
      </c>
      <c r="AD160" s="28">
        <v>32</v>
      </c>
      <c r="AE160" s="28" t="s">
        <v>464</v>
      </c>
      <c r="AF160" s="28" t="s">
        <v>470</v>
      </c>
      <c r="AG160" s="28" t="s">
        <v>474</v>
      </c>
      <c r="AH160" s="28" t="s">
        <v>477</v>
      </c>
      <c r="AI160" s="28" t="s">
        <v>461</v>
      </c>
      <c r="AJ160" s="28">
        <v>44.9</v>
      </c>
      <c r="AK160" s="40">
        <v>18.600000000000001</v>
      </c>
      <c r="AL160" s="28">
        <v>384145</v>
      </c>
      <c r="AM160" s="41">
        <f>((AL160/24)/7)</f>
        <v>2286.5773809523807</v>
      </c>
      <c r="AN160" s="42">
        <f>IF(AM160&gt;52, 52,AM160)</f>
        <v>52</v>
      </c>
      <c r="AO160" s="84">
        <f>AK160/AN160</f>
        <v>0.3576923076923077</v>
      </c>
      <c r="AP160" s="95">
        <f t="shared" si="88"/>
        <v>0.7153846153846154</v>
      </c>
      <c r="AQ160" s="43">
        <f t="shared" si="89"/>
        <v>1.4307692307692308</v>
      </c>
      <c r="AR160" s="28">
        <v>65</v>
      </c>
      <c r="AS160" s="28">
        <v>120</v>
      </c>
      <c r="AT160" s="28">
        <f t="shared" si="90"/>
        <v>92.5</v>
      </c>
      <c r="AU160" s="28">
        <v>400</v>
      </c>
      <c r="AV160" s="28">
        <v>200</v>
      </c>
      <c r="AW160" s="28">
        <f t="shared" si="91"/>
        <v>2</v>
      </c>
      <c r="AX160" s="28" t="str">
        <f t="shared" si="92"/>
        <v>Adecuada</v>
      </c>
      <c r="AY160" s="28"/>
      <c r="AZ160" s="28"/>
      <c r="BA160" s="28"/>
      <c r="BB160" s="28"/>
      <c r="BC160" s="28"/>
      <c r="BD160" s="44">
        <f>O160</f>
        <v>220</v>
      </c>
      <c r="BE160" s="15"/>
      <c r="BF160" s="15"/>
      <c r="BG160" s="15"/>
      <c r="BH160" s="15"/>
      <c r="BI160" s="15"/>
      <c r="BJ160" s="15"/>
      <c r="BK160" s="15"/>
      <c r="BL160" s="15"/>
    </row>
    <row r="161" spans="1:64" s="3" customFormat="1" ht="22.5" hidden="1" x14ac:dyDescent="0.2">
      <c r="A161" s="15" t="s">
        <v>393</v>
      </c>
      <c r="B161" s="28">
        <v>153</v>
      </c>
      <c r="C161" s="27" t="s">
        <v>21</v>
      </c>
      <c r="D161" s="27" t="s">
        <v>6</v>
      </c>
      <c r="E161" s="28"/>
      <c r="F161" s="28" t="s">
        <v>74</v>
      </c>
      <c r="G161" s="28">
        <v>39.32</v>
      </c>
      <c r="H161" s="28"/>
      <c r="I161" s="28"/>
      <c r="J161" s="28">
        <v>30</v>
      </c>
      <c r="K161" s="28" t="s">
        <v>48</v>
      </c>
      <c r="L161" s="28" t="s">
        <v>49</v>
      </c>
      <c r="M161" s="28" t="s">
        <v>50</v>
      </c>
      <c r="N161" s="28" t="s">
        <v>51</v>
      </c>
      <c r="O161" s="28">
        <v>320</v>
      </c>
      <c r="P161" s="28">
        <v>1</v>
      </c>
      <c r="Q161" s="29">
        <v>2</v>
      </c>
      <c r="R161" s="28" t="s">
        <v>52</v>
      </c>
      <c r="S161" s="28" t="s">
        <v>311</v>
      </c>
      <c r="T161" s="28" t="s">
        <v>337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40"/>
      <c r="AL161" s="28"/>
      <c r="AM161" s="28"/>
      <c r="AN161" s="29"/>
      <c r="AO161" s="82"/>
      <c r="AP161" s="93"/>
      <c r="AQ161" s="90"/>
      <c r="AR161" s="47" t="s">
        <v>293</v>
      </c>
      <c r="AS161" s="47"/>
      <c r="AT161" s="28"/>
      <c r="AU161" s="47"/>
      <c r="AV161" s="28"/>
      <c r="AW161" s="28"/>
      <c r="AX161" s="28"/>
      <c r="AY161" s="28"/>
      <c r="AZ161" s="28"/>
      <c r="BA161" s="28"/>
      <c r="BB161" s="28"/>
      <c r="BC161" s="28"/>
      <c r="BD161" s="28"/>
      <c r="BE161" s="15"/>
      <c r="BF161" s="15"/>
      <c r="BG161" s="15"/>
      <c r="BH161" s="15"/>
      <c r="BI161" s="15"/>
      <c r="BJ161" s="15"/>
      <c r="BK161" s="15"/>
      <c r="BL161" s="15"/>
    </row>
    <row r="162" spans="1:64" s="3" customFormat="1" ht="22.5" hidden="1" x14ac:dyDescent="0.2">
      <c r="A162" s="15" t="s">
        <v>393</v>
      </c>
      <c r="B162" s="28">
        <v>153</v>
      </c>
      <c r="C162" s="27"/>
      <c r="D162" s="27" t="s">
        <v>6</v>
      </c>
      <c r="E162" s="28"/>
      <c r="F162" s="28" t="s">
        <v>74</v>
      </c>
      <c r="G162" s="28">
        <v>39.32</v>
      </c>
      <c r="H162" s="28"/>
      <c r="I162" s="28"/>
      <c r="J162" s="28">
        <v>30</v>
      </c>
      <c r="K162" s="28" t="s">
        <v>48</v>
      </c>
      <c r="L162" s="28" t="s">
        <v>49</v>
      </c>
      <c r="M162" s="28" t="s">
        <v>50</v>
      </c>
      <c r="N162" s="28" t="s">
        <v>51</v>
      </c>
      <c r="O162" s="28">
        <v>320</v>
      </c>
      <c r="P162" s="28">
        <v>1</v>
      </c>
      <c r="Q162" s="29">
        <v>52</v>
      </c>
      <c r="R162" s="28">
        <v>2.72</v>
      </c>
      <c r="S162" s="28" t="s">
        <v>311</v>
      </c>
      <c r="T162" s="28" t="s">
        <v>53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40"/>
      <c r="AL162" s="28"/>
      <c r="AM162" s="28"/>
      <c r="AN162" s="29"/>
      <c r="AO162" s="82"/>
      <c r="AP162" s="93"/>
      <c r="AQ162" s="90"/>
      <c r="AR162" s="47" t="s">
        <v>294</v>
      </c>
      <c r="AS162" s="47"/>
      <c r="AT162" s="28"/>
      <c r="AU162" s="47">
        <v>300</v>
      </c>
      <c r="AV162" s="28"/>
      <c r="AW162" s="28"/>
      <c r="AX162" s="28"/>
      <c r="AY162" s="28"/>
      <c r="AZ162" s="28"/>
      <c r="BA162" s="28"/>
      <c r="BB162" s="28"/>
      <c r="BC162" s="28"/>
      <c r="BD162" s="28"/>
      <c r="BE162" s="15"/>
      <c r="BF162" s="15"/>
      <c r="BG162" s="15"/>
      <c r="BH162" s="15"/>
      <c r="BI162" s="15"/>
      <c r="BJ162" s="15"/>
      <c r="BK162" s="15"/>
      <c r="BL162" s="15"/>
    </row>
    <row r="163" spans="1:64" s="3" customFormat="1" ht="22.5" hidden="1" x14ac:dyDescent="0.25">
      <c r="A163" s="15" t="s">
        <v>393</v>
      </c>
      <c r="B163" s="28">
        <v>153</v>
      </c>
      <c r="C163" s="27" t="s">
        <v>21</v>
      </c>
      <c r="D163" s="27" t="s">
        <v>332</v>
      </c>
      <c r="E163" s="28" t="s">
        <v>148</v>
      </c>
      <c r="F163" s="28" t="s">
        <v>327</v>
      </c>
      <c r="G163" s="28"/>
      <c r="H163" s="28" t="s">
        <v>73</v>
      </c>
      <c r="I163" s="28" t="s">
        <v>345</v>
      </c>
      <c r="J163" s="28">
        <v>30</v>
      </c>
      <c r="K163" s="28" t="s">
        <v>56</v>
      </c>
      <c r="L163" s="28" t="s">
        <v>49</v>
      </c>
      <c r="M163" s="28" t="s">
        <v>57</v>
      </c>
      <c r="N163" s="28" t="s">
        <v>51</v>
      </c>
      <c r="O163" s="28">
        <v>220</v>
      </c>
      <c r="P163" s="28">
        <v>2</v>
      </c>
      <c r="Q163" s="29">
        <v>2</v>
      </c>
      <c r="R163" s="28">
        <v>6.25</v>
      </c>
      <c r="S163" s="28" t="s">
        <v>312</v>
      </c>
      <c r="T163" s="28" t="s">
        <v>338</v>
      </c>
      <c r="U163" s="28" t="s">
        <v>75</v>
      </c>
      <c r="V163" s="28">
        <v>10</v>
      </c>
      <c r="W163" s="28">
        <v>0.37</v>
      </c>
      <c r="X163" s="28" t="s">
        <v>408</v>
      </c>
      <c r="Y163" s="28">
        <v>45</v>
      </c>
      <c r="Z163" s="28">
        <v>12</v>
      </c>
      <c r="AA163" s="28">
        <v>0.3</v>
      </c>
      <c r="AB163" s="39" t="s">
        <v>415</v>
      </c>
      <c r="AC163" s="28">
        <v>2.1</v>
      </c>
      <c r="AD163" s="28">
        <v>30</v>
      </c>
      <c r="AE163" s="28" t="s">
        <v>464</v>
      </c>
      <c r="AF163" s="28" t="s">
        <v>470</v>
      </c>
      <c r="AG163" s="28" t="s">
        <v>474</v>
      </c>
      <c r="AH163" s="28" t="s">
        <v>477</v>
      </c>
      <c r="AI163" s="28" t="s">
        <v>461</v>
      </c>
      <c r="AJ163" s="28">
        <v>44.9</v>
      </c>
      <c r="AK163" s="40">
        <v>10.5</v>
      </c>
      <c r="AL163" s="28">
        <v>418236</v>
      </c>
      <c r="AM163" s="41">
        <f>((AL163/24)/7)</f>
        <v>2489.5</v>
      </c>
      <c r="AN163" s="42">
        <f>IF(AM163&gt;52, 52,AM163)</f>
        <v>52</v>
      </c>
      <c r="AO163" s="84">
        <f>AK163/AN163</f>
        <v>0.20192307692307693</v>
      </c>
      <c r="AP163" s="95">
        <f t="shared" ref="AP163:AP164" si="93">AO163*2</f>
        <v>0.40384615384615385</v>
      </c>
      <c r="AQ163" s="43">
        <f t="shared" ref="AQ163" si="94">AO163*4</f>
        <v>0.80769230769230771</v>
      </c>
      <c r="AR163" s="28">
        <v>55</v>
      </c>
      <c r="AS163" s="28">
        <v>100</v>
      </c>
      <c r="AT163" s="28">
        <f t="shared" ref="AT163:AT164" si="95">0.5*(AR163+AS163)</f>
        <v>77.5</v>
      </c>
      <c r="AU163" s="28">
        <v>480</v>
      </c>
      <c r="AV163" s="28">
        <v>200</v>
      </c>
      <c r="AW163" s="28">
        <f t="shared" ref="AW163:AW164" si="96">AU163/AV163</f>
        <v>2.4</v>
      </c>
      <c r="AX163" s="28" t="str">
        <f t="shared" ref="AX163:AX164" si="97">IF(AND(1&lt;=AW163,AW163&lt;=4),"Adecuada","Inadecuada")</f>
        <v>Adecuada</v>
      </c>
      <c r="AY163" s="28"/>
      <c r="AZ163" s="28"/>
      <c r="BA163" s="28"/>
      <c r="BB163" s="28"/>
      <c r="BC163" s="28"/>
      <c r="BD163" s="44">
        <f>O163</f>
        <v>220</v>
      </c>
      <c r="BE163" s="15"/>
      <c r="BF163" s="15"/>
      <c r="BG163" s="15"/>
      <c r="BH163" s="15"/>
      <c r="BI163" s="15"/>
      <c r="BJ163" s="15"/>
      <c r="BK163" s="15"/>
      <c r="BL163" s="15"/>
    </row>
    <row r="164" spans="1:64" s="3" customFormat="1" ht="22.5" hidden="1" x14ac:dyDescent="0.25">
      <c r="A164" s="15" t="s">
        <v>393</v>
      </c>
      <c r="B164" s="28">
        <v>153</v>
      </c>
      <c r="C164" s="27"/>
      <c r="D164" s="27" t="s">
        <v>333</v>
      </c>
      <c r="E164" s="28" t="s">
        <v>148</v>
      </c>
      <c r="F164" s="28" t="s">
        <v>346</v>
      </c>
      <c r="G164" s="28"/>
      <c r="H164" s="28" t="s">
        <v>76</v>
      </c>
      <c r="I164" s="28" t="s">
        <v>347</v>
      </c>
      <c r="J164" s="28">
        <v>30</v>
      </c>
      <c r="K164" s="28" t="s">
        <v>56</v>
      </c>
      <c r="L164" s="28" t="s">
        <v>49</v>
      </c>
      <c r="M164" s="28" t="s">
        <v>57</v>
      </c>
      <c r="N164" s="28" t="s">
        <v>51</v>
      </c>
      <c r="O164" s="28">
        <v>220</v>
      </c>
      <c r="P164" s="28">
        <v>2</v>
      </c>
      <c r="Q164" s="29">
        <v>2</v>
      </c>
      <c r="R164" s="28">
        <v>6.25</v>
      </c>
      <c r="S164" s="28" t="s">
        <v>312</v>
      </c>
      <c r="T164" s="28" t="s">
        <v>338</v>
      </c>
      <c r="U164" s="28" t="s">
        <v>77</v>
      </c>
      <c r="V164" s="28">
        <v>10</v>
      </c>
      <c r="W164" s="28">
        <v>0.37</v>
      </c>
      <c r="X164" s="28" t="s">
        <v>408</v>
      </c>
      <c r="Y164" s="28">
        <v>45</v>
      </c>
      <c r="Z164" s="28">
        <v>12</v>
      </c>
      <c r="AA164" s="28">
        <v>0.3</v>
      </c>
      <c r="AB164" s="39" t="s">
        <v>415</v>
      </c>
      <c r="AC164" s="28">
        <v>2.1</v>
      </c>
      <c r="AD164" s="28">
        <v>30</v>
      </c>
      <c r="AE164" s="28" t="s">
        <v>464</v>
      </c>
      <c r="AF164" s="28" t="s">
        <v>470</v>
      </c>
      <c r="AG164" s="28" t="s">
        <v>474</v>
      </c>
      <c r="AH164" s="28" t="s">
        <v>477</v>
      </c>
      <c r="AI164" s="28" t="s">
        <v>461</v>
      </c>
      <c r="AJ164" s="28">
        <v>44.9</v>
      </c>
      <c r="AK164" s="40">
        <v>18.600000000000001</v>
      </c>
      <c r="AL164" s="28">
        <v>384145</v>
      </c>
      <c r="AM164" s="41">
        <f>((AL164/24)/7)</f>
        <v>2286.5773809523807</v>
      </c>
      <c r="AN164" s="42">
        <f>IF(AM164&gt;52, 52,AM164)</f>
        <v>52</v>
      </c>
      <c r="AO164" s="84">
        <f>AK164/AN164</f>
        <v>0.3576923076923077</v>
      </c>
      <c r="AP164" s="95">
        <f t="shared" si="93"/>
        <v>0.7153846153846154</v>
      </c>
      <c r="AQ164" s="43">
        <f t="shared" ref="AQ164" si="98">AO164*4</f>
        <v>1.4307692307692308</v>
      </c>
      <c r="AR164" s="28">
        <v>65</v>
      </c>
      <c r="AS164" s="28">
        <v>120</v>
      </c>
      <c r="AT164" s="28">
        <f t="shared" si="95"/>
        <v>92.5</v>
      </c>
      <c r="AU164" s="28">
        <v>480</v>
      </c>
      <c r="AV164" s="28">
        <v>200</v>
      </c>
      <c r="AW164" s="28">
        <f t="shared" si="96"/>
        <v>2.4</v>
      </c>
      <c r="AX164" s="28" t="str">
        <f t="shared" si="97"/>
        <v>Adecuada</v>
      </c>
      <c r="AY164" s="28"/>
      <c r="AZ164" s="28"/>
      <c r="BA164" s="28"/>
      <c r="BB164" s="28"/>
      <c r="BC164" s="28"/>
      <c r="BD164" s="44">
        <f>O164</f>
        <v>220</v>
      </c>
      <c r="BE164" s="15"/>
      <c r="BF164" s="15"/>
      <c r="BG164" s="15"/>
      <c r="BH164" s="15"/>
      <c r="BI164" s="15"/>
      <c r="BJ164" s="15"/>
      <c r="BK164" s="15"/>
      <c r="BL164" s="15"/>
    </row>
    <row r="165" spans="1:64" s="3" customFormat="1" ht="22.5" hidden="1" x14ac:dyDescent="0.2">
      <c r="A165" s="15" t="s">
        <v>393</v>
      </c>
      <c r="B165" s="28">
        <v>170</v>
      </c>
      <c r="C165" s="27" t="s">
        <v>140</v>
      </c>
      <c r="D165" s="27" t="s">
        <v>6</v>
      </c>
      <c r="E165" s="28"/>
      <c r="F165" s="28" t="s">
        <v>141</v>
      </c>
      <c r="G165" s="28">
        <v>110.77</v>
      </c>
      <c r="H165" s="28"/>
      <c r="I165" s="28"/>
      <c r="J165" s="28">
        <v>31</v>
      </c>
      <c r="K165" s="28" t="s">
        <v>48</v>
      </c>
      <c r="L165" s="28" t="s">
        <v>49</v>
      </c>
      <c r="M165" s="28" t="s">
        <v>50</v>
      </c>
      <c r="N165" s="28" t="s">
        <v>51</v>
      </c>
      <c r="O165" s="28">
        <v>320</v>
      </c>
      <c r="P165" s="28">
        <v>1</v>
      </c>
      <c r="Q165" s="29">
        <v>2</v>
      </c>
      <c r="R165" s="28" t="s">
        <v>52</v>
      </c>
      <c r="S165" s="28" t="s">
        <v>311</v>
      </c>
      <c r="T165" s="28" t="s">
        <v>337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0"/>
      <c r="AL165" s="28"/>
      <c r="AM165" s="28"/>
      <c r="AN165" s="29"/>
      <c r="AO165" s="82"/>
      <c r="AP165" s="93"/>
      <c r="AQ165" s="90"/>
      <c r="AR165" s="47" t="s">
        <v>299</v>
      </c>
      <c r="AS165" s="47"/>
      <c r="AT165" s="28"/>
      <c r="AU165" s="47"/>
      <c r="AV165" s="28"/>
      <c r="AW165" s="28"/>
      <c r="AX165" s="28"/>
      <c r="AY165" s="28"/>
      <c r="AZ165" s="28"/>
      <c r="BA165" s="28"/>
      <c r="BB165" s="28"/>
      <c r="BC165" s="28"/>
      <c r="BD165" s="28"/>
      <c r="BE165" s="15"/>
      <c r="BF165" s="15"/>
      <c r="BG165" s="15"/>
      <c r="BH165" s="15"/>
      <c r="BI165" s="15"/>
      <c r="BJ165" s="15"/>
      <c r="BK165" s="15"/>
      <c r="BL165" s="15"/>
    </row>
    <row r="166" spans="1:64" s="3" customFormat="1" ht="22.5" hidden="1" x14ac:dyDescent="0.2">
      <c r="A166" s="15" t="s">
        <v>393</v>
      </c>
      <c r="B166" s="28">
        <v>170</v>
      </c>
      <c r="C166" s="27"/>
      <c r="D166" s="27" t="s">
        <v>6</v>
      </c>
      <c r="E166" s="28"/>
      <c r="F166" s="28" t="s">
        <v>141</v>
      </c>
      <c r="G166" s="28">
        <v>110.77</v>
      </c>
      <c r="H166" s="28"/>
      <c r="I166" s="28"/>
      <c r="J166" s="28">
        <v>31</v>
      </c>
      <c r="K166" s="28" t="s">
        <v>48</v>
      </c>
      <c r="L166" s="28" t="s">
        <v>49</v>
      </c>
      <c r="M166" s="28" t="s">
        <v>50</v>
      </c>
      <c r="N166" s="28" t="s">
        <v>51</v>
      </c>
      <c r="O166" s="28">
        <v>320</v>
      </c>
      <c r="P166" s="28">
        <v>1</v>
      </c>
      <c r="Q166" s="29">
        <v>52</v>
      </c>
      <c r="R166" s="28">
        <v>1.8</v>
      </c>
      <c r="S166" s="28" t="s">
        <v>311</v>
      </c>
      <c r="T166" s="28" t="s">
        <v>53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0"/>
      <c r="AL166" s="28"/>
      <c r="AM166" s="28"/>
      <c r="AN166" s="29"/>
      <c r="AO166" s="82"/>
      <c r="AP166" s="93"/>
      <c r="AQ166" s="90"/>
      <c r="AR166" s="47" t="s">
        <v>297</v>
      </c>
      <c r="AS166" s="47"/>
      <c r="AT166" s="28"/>
      <c r="AU166" s="47"/>
      <c r="AV166" s="28"/>
      <c r="AW166" s="28"/>
      <c r="AX166" s="28"/>
      <c r="AY166" s="28"/>
      <c r="AZ166" s="28"/>
      <c r="BA166" s="28"/>
      <c r="BB166" s="28"/>
      <c r="BC166" s="28"/>
      <c r="BD166" s="28"/>
      <c r="BE166" s="15"/>
      <c r="BF166" s="15"/>
      <c r="BG166" s="15"/>
      <c r="BH166" s="15"/>
      <c r="BI166" s="15"/>
      <c r="BJ166" s="15"/>
      <c r="BK166" s="15"/>
      <c r="BL166" s="15"/>
    </row>
    <row r="167" spans="1:64" s="3" customFormat="1" ht="33.75" x14ac:dyDescent="0.2">
      <c r="A167" s="15" t="s">
        <v>393</v>
      </c>
      <c r="B167" s="28">
        <v>170</v>
      </c>
      <c r="C167" s="27" t="s">
        <v>140</v>
      </c>
      <c r="D167" s="27" t="s">
        <v>454</v>
      </c>
      <c r="E167" s="27" t="s">
        <v>148</v>
      </c>
      <c r="F167" s="28" t="s">
        <v>450</v>
      </c>
      <c r="G167" s="28"/>
      <c r="H167" s="28" t="s">
        <v>379</v>
      </c>
      <c r="I167" s="28"/>
      <c r="J167" s="28"/>
      <c r="K167" s="28" t="s">
        <v>56</v>
      </c>
      <c r="L167" s="28" t="s">
        <v>49</v>
      </c>
      <c r="M167" s="28" t="s">
        <v>57</v>
      </c>
      <c r="N167" s="28" t="s">
        <v>51</v>
      </c>
      <c r="O167" s="28">
        <v>220</v>
      </c>
      <c r="P167" s="28">
        <v>1</v>
      </c>
      <c r="Q167" s="30">
        <v>2</v>
      </c>
      <c r="R167" s="37">
        <v>4.5</v>
      </c>
      <c r="S167" s="27" t="s">
        <v>313</v>
      </c>
      <c r="T167" s="27" t="s">
        <v>60</v>
      </c>
      <c r="U167" s="27" t="s">
        <v>292</v>
      </c>
      <c r="V167" s="27"/>
      <c r="W167" s="27"/>
      <c r="X167" s="27"/>
      <c r="Y167" s="27"/>
      <c r="Z167" s="27"/>
      <c r="AA167" s="27"/>
      <c r="AB167" s="27"/>
      <c r="AC167" s="27"/>
      <c r="AD167" s="27">
        <v>29</v>
      </c>
      <c r="AE167" s="27" t="s">
        <v>464</v>
      </c>
      <c r="AF167" s="27" t="s">
        <v>470</v>
      </c>
      <c r="AG167" s="27" t="s">
        <v>474</v>
      </c>
      <c r="AH167" s="27" t="s">
        <v>477</v>
      </c>
      <c r="AI167" s="27" t="s">
        <v>461</v>
      </c>
      <c r="AJ167" s="27">
        <v>15.6</v>
      </c>
      <c r="AK167" s="37">
        <v>15.44</v>
      </c>
      <c r="AL167" s="27">
        <v>1515543</v>
      </c>
      <c r="AM167" s="32">
        <f>((AL167/24)/7)</f>
        <v>9021.0892857142862</v>
      </c>
      <c r="AN167" s="35">
        <f>IF(AM167&gt;52, 52,AM167)</f>
        <v>52</v>
      </c>
      <c r="AO167" s="83">
        <f>AK167/AN167</f>
        <v>0.2969230769230769</v>
      </c>
      <c r="AP167" s="94">
        <f t="shared" ref="AP167:AP169" si="99">AO167*2</f>
        <v>0.5938461538461538</v>
      </c>
      <c r="AQ167" s="33">
        <f t="shared" ref="AQ167:AQ169" si="100">AO167*4</f>
        <v>1.1876923076923076</v>
      </c>
      <c r="AR167" s="48">
        <v>35</v>
      </c>
      <c r="AS167" s="48">
        <v>72</v>
      </c>
      <c r="AT167" s="27">
        <f t="shared" ref="AT167:AT169" si="101">0.5*(AR167+AS167)</f>
        <v>53.5</v>
      </c>
      <c r="AU167" s="27">
        <v>480</v>
      </c>
      <c r="AV167" s="27">
        <v>650</v>
      </c>
      <c r="AW167" s="27">
        <f t="shared" ref="AW167:AW169" si="102">AU167/AV167</f>
        <v>0.7384615384615385</v>
      </c>
      <c r="AX167" s="27" t="str">
        <f t="shared" ref="AX167:AX169" si="103">IF(AND(1&lt;=AW167,AW167&lt;=4),"Adecuada","Inadecuada")</f>
        <v>Inadecuada</v>
      </c>
      <c r="AY167" s="27">
        <f>IF(AND(1&lt;=AW167,AW167&lt;=4),O167,AV167)</f>
        <v>650</v>
      </c>
      <c r="AZ167" s="27">
        <f>IF(AND(1&lt;=AW167,AW167&lt;=4),O167,4*AV167)</f>
        <v>2600</v>
      </c>
      <c r="BA167" s="27">
        <v>320</v>
      </c>
      <c r="BB167" s="27">
        <v>680</v>
      </c>
      <c r="BC167" s="27">
        <v>320</v>
      </c>
      <c r="BD167" s="34">
        <v>460</v>
      </c>
      <c r="BE167" s="11"/>
      <c r="BF167" s="11"/>
      <c r="BG167" s="11"/>
      <c r="BH167" s="18"/>
      <c r="BI167" s="11"/>
      <c r="BJ167" s="11"/>
      <c r="BK167" s="11"/>
      <c r="BL167" s="11"/>
    </row>
    <row r="168" spans="1:64" s="3" customFormat="1" ht="67.5" x14ac:dyDescent="0.25">
      <c r="A168" s="15" t="s">
        <v>393</v>
      </c>
      <c r="B168" s="28">
        <v>170</v>
      </c>
      <c r="C168" s="27"/>
      <c r="D168" s="27" t="s">
        <v>330</v>
      </c>
      <c r="E168" s="27" t="s">
        <v>148</v>
      </c>
      <c r="F168" s="28" t="s">
        <v>327</v>
      </c>
      <c r="G168" s="28"/>
      <c r="H168" s="28" t="s">
        <v>73</v>
      </c>
      <c r="I168" s="28" t="s">
        <v>345</v>
      </c>
      <c r="J168" s="28">
        <v>31</v>
      </c>
      <c r="K168" s="28" t="s">
        <v>56</v>
      </c>
      <c r="L168" s="28" t="s">
        <v>49</v>
      </c>
      <c r="M168" s="28" t="s">
        <v>57</v>
      </c>
      <c r="N168" s="28" t="s">
        <v>51</v>
      </c>
      <c r="O168" s="28">
        <v>220</v>
      </c>
      <c r="P168" s="28">
        <v>2</v>
      </c>
      <c r="Q168" s="30">
        <v>2</v>
      </c>
      <c r="R168" s="37">
        <v>6.25</v>
      </c>
      <c r="S168" s="27" t="s">
        <v>312</v>
      </c>
      <c r="T168" s="27" t="s">
        <v>338</v>
      </c>
      <c r="U168" s="27" t="s">
        <v>75</v>
      </c>
      <c r="V168" s="27">
        <v>10</v>
      </c>
      <c r="W168" s="27">
        <v>0.37</v>
      </c>
      <c r="X168" s="27" t="s">
        <v>408</v>
      </c>
      <c r="Y168" s="27">
        <v>16</v>
      </c>
      <c r="Z168" s="27">
        <v>12</v>
      </c>
      <c r="AA168" s="27">
        <v>0.3</v>
      </c>
      <c r="AB168" s="53" t="s">
        <v>415</v>
      </c>
      <c r="AC168" s="27">
        <v>2.1</v>
      </c>
      <c r="AD168" s="27">
        <v>29</v>
      </c>
      <c r="AE168" s="27" t="s">
        <v>464</v>
      </c>
      <c r="AF168" s="27" t="s">
        <v>470</v>
      </c>
      <c r="AG168" s="27" t="s">
        <v>474</v>
      </c>
      <c r="AH168" s="27" t="s">
        <v>477</v>
      </c>
      <c r="AI168" s="27" t="s">
        <v>461</v>
      </c>
      <c r="AJ168" s="27">
        <v>15.6</v>
      </c>
      <c r="AK168" s="37">
        <v>10.5</v>
      </c>
      <c r="AL168" s="27">
        <v>1207902</v>
      </c>
      <c r="AM168" s="32">
        <f>((AL168/24)/7)</f>
        <v>7189.8928571428569</v>
      </c>
      <c r="AN168" s="35">
        <f>IF(AM168&gt;52, 52,AM168)</f>
        <v>52</v>
      </c>
      <c r="AO168" s="83">
        <f>AK168/AN168</f>
        <v>0.20192307692307693</v>
      </c>
      <c r="AP168" s="94">
        <f t="shared" si="99"/>
        <v>0.40384615384615385</v>
      </c>
      <c r="AQ168" s="33">
        <f t="shared" si="100"/>
        <v>0.80769230769230771</v>
      </c>
      <c r="AR168" s="27">
        <v>55</v>
      </c>
      <c r="AS168" s="27">
        <v>100</v>
      </c>
      <c r="AT168" s="27">
        <f t="shared" si="101"/>
        <v>77.5</v>
      </c>
      <c r="AU168" s="27">
        <v>480</v>
      </c>
      <c r="AV168" s="27">
        <v>510</v>
      </c>
      <c r="AW168" s="27">
        <f t="shared" si="102"/>
        <v>0.94117647058823528</v>
      </c>
      <c r="AX168" s="27" t="str">
        <f t="shared" si="103"/>
        <v>Inadecuada</v>
      </c>
      <c r="AY168" s="27">
        <f>IF(AND(1&lt;=AW168,AW168&lt;=4),O168,AV168)</f>
        <v>510</v>
      </c>
      <c r="AZ168" s="27">
        <f>IF(AND(1&lt;=AW168,AW168&lt;=4),O168,4*AV168)</f>
        <v>2040</v>
      </c>
      <c r="BA168" s="27">
        <v>320</v>
      </c>
      <c r="BB168" s="27">
        <v>680</v>
      </c>
      <c r="BC168" s="27">
        <v>320</v>
      </c>
      <c r="BD168" s="34">
        <v>460</v>
      </c>
      <c r="BE168" s="11"/>
      <c r="BF168" s="11"/>
      <c r="BG168" s="11"/>
      <c r="BH168" s="18"/>
      <c r="BI168" s="11"/>
      <c r="BJ168" s="11"/>
      <c r="BK168" s="11"/>
      <c r="BL168" s="11"/>
    </row>
    <row r="169" spans="1:64" s="3" customFormat="1" ht="67.5" x14ac:dyDescent="0.25">
      <c r="A169" s="15" t="s">
        <v>393</v>
      </c>
      <c r="B169" s="28">
        <v>170</v>
      </c>
      <c r="C169" s="27"/>
      <c r="D169" s="27" t="s">
        <v>331</v>
      </c>
      <c r="E169" s="27" t="s">
        <v>148</v>
      </c>
      <c r="F169" s="28" t="s">
        <v>346</v>
      </c>
      <c r="G169" s="28"/>
      <c r="H169" s="28" t="s">
        <v>76</v>
      </c>
      <c r="I169" s="28" t="s">
        <v>347</v>
      </c>
      <c r="J169" s="28">
        <v>31</v>
      </c>
      <c r="K169" s="28" t="s">
        <v>56</v>
      </c>
      <c r="L169" s="28" t="s">
        <v>49</v>
      </c>
      <c r="M169" s="28" t="s">
        <v>57</v>
      </c>
      <c r="N169" s="28" t="s">
        <v>51</v>
      </c>
      <c r="O169" s="28">
        <v>220</v>
      </c>
      <c r="P169" s="28">
        <v>2</v>
      </c>
      <c r="Q169" s="30">
        <v>2</v>
      </c>
      <c r="R169" s="37">
        <v>6.25</v>
      </c>
      <c r="S169" s="27" t="s">
        <v>312</v>
      </c>
      <c r="T169" s="27" t="s">
        <v>338</v>
      </c>
      <c r="U169" s="27" t="s">
        <v>77</v>
      </c>
      <c r="V169" s="27">
        <v>10</v>
      </c>
      <c r="W169" s="27">
        <v>0.37</v>
      </c>
      <c r="X169" s="27" t="s">
        <v>408</v>
      </c>
      <c r="Y169" s="27">
        <v>16</v>
      </c>
      <c r="Z169" s="27">
        <v>12</v>
      </c>
      <c r="AA169" s="27">
        <v>0.3</v>
      </c>
      <c r="AB169" s="53" t="s">
        <v>415</v>
      </c>
      <c r="AC169" s="27">
        <v>2.1</v>
      </c>
      <c r="AD169" s="27">
        <v>29</v>
      </c>
      <c r="AE169" s="27" t="s">
        <v>464</v>
      </c>
      <c r="AF169" s="27" t="s">
        <v>470</v>
      </c>
      <c r="AG169" s="27" t="s">
        <v>474</v>
      </c>
      <c r="AH169" s="27" t="s">
        <v>477</v>
      </c>
      <c r="AI169" s="27" t="s">
        <v>461</v>
      </c>
      <c r="AJ169" s="27">
        <v>15.6</v>
      </c>
      <c r="AK169" s="37">
        <v>18.600000000000001</v>
      </c>
      <c r="AL169" s="27">
        <v>1110532</v>
      </c>
      <c r="AM169" s="32">
        <f>((AL169/24)/7)</f>
        <v>6610.3095238095239</v>
      </c>
      <c r="AN169" s="35">
        <f>IF(AM169&gt;52, 52,AM169)</f>
        <v>52</v>
      </c>
      <c r="AO169" s="83">
        <f>AK169/AN169</f>
        <v>0.3576923076923077</v>
      </c>
      <c r="AP169" s="94">
        <f t="shared" si="99"/>
        <v>0.7153846153846154</v>
      </c>
      <c r="AQ169" s="33">
        <f t="shared" si="100"/>
        <v>1.4307692307692308</v>
      </c>
      <c r="AR169" s="27">
        <v>65</v>
      </c>
      <c r="AS169" s="27">
        <v>120</v>
      </c>
      <c r="AT169" s="27">
        <f t="shared" si="101"/>
        <v>92.5</v>
      </c>
      <c r="AU169" s="27">
        <v>480</v>
      </c>
      <c r="AV169" s="27">
        <v>500</v>
      </c>
      <c r="AW169" s="27">
        <f t="shared" si="102"/>
        <v>0.96</v>
      </c>
      <c r="AX169" s="27" t="str">
        <f t="shared" si="103"/>
        <v>Inadecuada</v>
      </c>
      <c r="AY169" s="27">
        <f>IF(AND(1&lt;=AW169,AW169&lt;=4),O169,AV169)</f>
        <v>500</v>
      </c>
      <c r="AZ169" s="27">
        <f>IF(AND(1&lt;=AW169,AW169&lt;=4),O169,4*AV169)</f>
        <v>2000</v>
      </c>
      <c r="BA169" s="27">
        <v>220</v>
      </c>
      <c r="BB169" s="27">
        <v>460</v>
      </c>
      <c r="BC169" s="27">
        <v>220</v>
      </c>
      <c r="BD169" s="54">
        <v>220</v>
      </c>
      <c r="BE169" s="11"/>
      <c r="BF169" s="11"/>
      <c r="BG169" s="11"/>
      <c r="BH169" s="18"/>
      <c r="BI169" s="11"/>
      <c r="BJ169" s="11"/>
      <c r="BK169" s="11"/>
      <c r="BL169" s="11"/>
    </row>
    <row r="170" spans="1:64" s="3" customFormat="1" ht="33.75" hidden="1" x14ac:dyDescent="0.2">
      <c r="A170" s="15" t="s">
        <v>393</v>
      </c>
      <c r="B170" s="28">
        <v>171</v>
      </c>
      <c r="C170" s="27" t="s">
        <v>22</v>
      </c>
      <c r="D170" s="27" t="s">
        <v>6</v>
      </c>
      <c r="E170" s="28"/>
      <c r="F170" s="28" t="s">
        <v>74</v>
      </c>
      <c r="G170" s="28">
        <v>39.32</v>
      </c>
      <c r="H170" s="28"/>
      <c r="I170" s="28"/>
      <c r="J170" s="28">
        <v>32</v>
      </c>
      <c r="K170" s="28" t="s">
        <v>48</v>
      </c>
      <c r="L170" s="28" t="s">
        <v>49</v>
      </c>
      <c r="M170" s="28" t="s">
        <v>50</v>
      </c>
      <c r="N170" s="28" t="s">
        <v>51</v>
      </c>
      <c r="O170" s="28">
        <v>320</v>
      </c>
      <c r="P170" s="28">
        <v>1</v>
      </c>
      <c r="Q170" s="29">
        <v>2</v>
      </c>
      <c r="R170" s="28" t="s">
        <v>52</v>
      </c>
      <c r="S170" s="28" t="s">
        <v>311</v>
      </c>
      <c r="T170" s="28" t="s">
        <v>337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0"/>
      <c r="AL170" s="28"/>
      <c r="AM170" s="28"/>
      <c r="AN170" s="29"/>
      <c r="AO170" s="82"/>
      <c r="AP170" s="93"/>
      <c r="AQ170" s="90"/>
      <c r="AR170" s="47" t="s">
        <v>299</v>
      </c>
      <c r="AS170" s="47"/>
      <c r="AT170" s="28"/>
      <c r="AU170" s="47"/>
      <c r="AV170" s="28"/>
      <c r="AW170" s="28"/>
      <c r="AX170" s="28"/>
      <c r="AY170" s="28"/>
      <c r="AZ170" s="28"/>
      <c r="BA170" s="28"/>
      <c r="BB170" s="28"/>
      <c r="BC170" s="28"/>
      <c r="BD170" s="28"/>
      <c r="BE170" s="15"/>
      <c r="BF170" s="15"/>
      <c r="BG170" s="15"/>
      <c r="BH170" s="15"/>
      <c r="BI170" s="15"/>
      <c r="BJ170" s="15"/>
      <c r="BK170" s="15"/>
      <c r="BL170" s="15"/>
    </row>
    <row r="171" spans="1:64" s="3" customFormat="1" ht="22.5" hidden="1" x14ac:dyDescent="0.2">
      <c r="A171" s="15" t="s">
        <v>393</v>
      </c>
      <c r="B171" s="28">
        <v>171</v>
      </c>
      <c r="C171" s="27"/>
      <c r="D171" s="27" t="s">
        <v>6</v>
      </c>
      <c r="E171" s="28"/>
      <c r="F171" s="28" t="s">
        <v>74</v>
      </c>
      <c r="G171" s="28">
        <v>39.32</v>
      </c>
      <c r="H171" s="28"/>
      <c r="I171" s="28"/>
      <c r="J171" s="28">
        <v>32</v>
      </c>
      <c r="K171" s="28" t="s">
        <v>48</v>
      </c>
      <c r="L171" s="28" t="s">
        <v>49</v>
      </c>
      <c r="M171" s="28" t="s">
        <v>50</v>
      </c>
      <c r="N171" s="28" t="s">
        <v>51</v>
      </c>
      <c r="O171" s="28">
        <v>320</v>
      </c>
      <c r="P171" s="28">
        <v>1</v>
      </c>
      <c r="Q171" s="29">
        <v>52</v>
      </c>
      <c r="R171" s="28">
        <v>2.72</v>
      </c>
      <c r="S171" s="28" t="s">
        <v>311</v>
      </c>
      <c r="T171" s="28" t="s">
        <v>53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0"/>
      <c r="AL171" s="28"/>
      <c r="AM171" s="28"/>
      <c r="AN171" s="29"/>
      <c r="AO171" s="82"/>
      <c r="AP171" s="93"/>
      <c r="AQ171" s="90"/>
      <c r="AR171" s="47" t="s">
        <v>297</v>
      </c>
      <c r="AS171" s="47"/>
      <c r="AT171" s="28"/>
      <c r="AU171" s="47"/>
      <c r="AV171" s="28"/>
      <c r="AW171" s="28"/>
      <c r="AX171" s="28"/>
      <c r="AY171" s="28"/>
      <c r="AZ171" s="28"/>
      <c r="BA171" s="28"/>
      <c r="BB171" s="28"/>
      <c r="BC171" s="28"/>
      <c r="BD171" s="28"/>
      <c r="BE171" s="15"/>
      <c r="BF171" s="15"/>
      <c r="BG171" s="15"/>
      <c r="BH171" s="15"/>
      <c r="BI171" s="15"/>
      <c r="BJ171" s="15"/>
      <c r="BK171" s="15"/>
      <c r="BL171" s="15"/>
    </row>
    <row r="172" spans="1:64" s="3" customFormat="1" ht="33.75" hidden="1" x14ac:dyDescent="0.25">
      <c r="A172" s="15" t="s">
        <v>393</v>
      </c>
      <c r="B172" s="28">
        <v>171</v>
      </c>
      <c r="C172" s="27" t="s">
        <v>22</v>
      </c>
      <c r="D172" s="27" t="s">
        <v>330</v>
      </c>
      <c r="E172" s="28" t="s">
        <v>148</v>
      </c>
      <c r="F172" s="28" t="s">
        <v>327</v>
      </c>
      <c r="G172" s="28"/>
      <c r="H172" s="28" t="s">
        <v>73</v>
      </c>
      <c r="I172" s="28" t="s">
        <v>345</v>
      </c>
      <c r="J172" s="28">
        <v>32</v>
      </c>
      <c r="K172" s="28" t="s">
        <v>56</v>
      </c>
      <c r="L172" s="28" t="s">
        <v>49</v>
      </c>
      <c r="M172" s="28" t="s">
        <v>57</v>
      </c>
      <c r="N172" s="28" t="s">
        <v>51</v>
      </c>
      <c r="O172" s="28">
        <v>220</v>
      </c>
      <c r="P172" s="28">
        <v>2</v>
      </c>
      <c r="Q172" s="29">
        <v>2</v>
      </c>
      <c r="R172" s="28">
        <v>6.25</v>
      </c>
      <c r="S172" s="28" t="s">
        <v>312</v>
      </c>
      <c r="T172" s="28" t="s">
        <v>338</v>
      </c>
      <c r="U172" s="28" t="s">
        <v>75</v>
      </c>
      <c r="V172" s="28">
        <v>10</v>
      </c>
      <c r="W172" s="28">
        <v>0.37</v>
      </c>
      <c r="X172" s="28" t="s">
        <v>408</v>
      </c>
      <c r="Y172" s="28">
        <v>45</v>
      </c>
      <c r="Z172" s="28">
        <v>12</v>
      </c>
      <c r="AA172" s="28">
        <v>0.3</v>
      </c>
      <c r="AB172" s="39" t="s">
        <v>415</v>
      </c>
      <c r="AC172" s="28">
        <v>2.1</v>
      </c>
      <c r="AD172" s="28">
        <v>30</v>
      </c>
      <c r="AE172" s="28" t="s">
        <v>464</v>
      </c>
      <c r="AF172" s="28" t="s">
        <v>470</v>
      </c>
      <c r="AG172" s="28" t="s">
        <v>474</v>
      </c>
      <c r="AH172" s="28" t="s">
        <v>477</v>
      </c>
      <c r="AI172" s="28" t="s">
        <v>461</v>
      </c>
      <c r="AJ172" s="28">
        <v>44.9</v>
      </c>
      <c r="AK172" s="40">
        <v>10.5</v>
      </c>
      <c r="AL172" s="28">
        <v>418236</v>
      </c>
      <c r="AM172" s="41">
        <f>((AL172/24)/7)</f>
        <v>2489.5</v>
      </c>
      <c r="AN172" s="42">
        <f>IF(AM172&gt;52, 52,AM172)</f>
        <v>52</v>
      </c>
      <c r="AO172" s="84">
        <f>AK172/AN172</f>
        <v>0.20192307692307693</v>
      </c>
      <c r="AP172" s="95">
        <f t="shared" ref="AP172:AP173" si="104">AO172*2</f>
        <v>0.40384615384615385</v>
      </c>
      <c r="AQ172" s="43">
        <f t="shared" ref="AQ172:AQ173" si="105">AO172*4</f>
        <v>0.80769230769230771</v>
      </c>
      <c r="AR172" s="28">
        <v>55</v>
      </c>
      <c r="AS172" s="28">
        <v>100</v>
      </c>
      <c r="AT172" s="28">
        <f t="shared" ref="AT172:AT173" si="106">0.5*(AR172+AS172)</f>
        <v>77.5</v>
      </c>
      <c r="AU172" s="28">
        <v>480</v>
      </c>
      <c r="AV172" s="28">
        <v>200</v>
      </c>
      <c r="AW172" s="28">
        <f t="shared" ref="AW172:AW173" si="107">AU172/AV172</f>
        <v>2.4</v>
      </c>
      <c r="AX172" s="28" t="str">
        <f t="shared" ref="AX172:AX173" si="108">IF(AND(1&lt;=AW172,AW172&lt;=4),"Adecuada","Inadecuada")</f>
        <v>Adecuada</v>
      </c>
      <c r="AY172" s="28"/>
      <c r="AZ172" s="28"/>
      <c r="BA172" s="28"/>
      <c r="BB172" s="28"/>
      <c r="BC172" s="28"/>
      <c r="BD172" s="44">
        <f>O172</f>
        <v>220</v>
      </c>
      <c r="BE172" s="15"/>
      <c r="BF172" s="15"/>
      <c r="BG172" s="15"/>
      <c r="BH172" s="15"/>
      <c r="BI172" s="15"/>
      <c r="BJ172" s="15"/>
      <c r="BK172" s="15"/>
      <c r="BL172" s="15"/>
    </row>
    <row r="173" spans="1:64" s="3" customFormat="1" ht="22.5" hidden="1" x14ac:dyDescent="0.25">
      <c r="A173" s="15" t="s">
        <v>393</v>
      </c>
      <c r="B173" s="28">
        <v>171</v>
      </c>
      <c r="C173" s="27"/>
      <c r="D173" s="27" t="s">
        <v>331</v>
      </c>
      <c r="E173" s="28" t="s">
        <v>148</v>
      </c>
      <c r="F173" s="28" t="s">
        <v>346</v>
      </c>
      <c r="G173" s="28"/>
      <c r="H173" s="28" t="s">
        <v>76</v>
      </c>
      <c r="I173" s="28" t="s">
        <v>347</v>
      </c>
      <c r="J173" s="28">
        <v>32</v>
      </c>
      <c r="K173" s="28" t="s">
        <v>56</v>
      </c>
      <c r="L173" s="28" t="s">
        <v>49</v>
      </c>
      <c r="M173" s="28" t="s">
        <v>57</v>
      </c>
      <c r="N173" s="28" t="s">
        <v>51</v>
      </c>
      <c r="O173" s="28">
        <v>220</v>
      </c>
      <c r="P173" s="28">
        <v>2</v>
      </c>
      <c r="Q173" s="29">
        <v>2</v>
      </c>
      <c r="R173" s="28">
        <v>6.25</v>
      </c>
      <c r="S173" s="28" t="s">
        <v>312</v>
      </c>
      <c r="T173" s="28" t="s">
        <v>338</v>
      </c>
      <c r="U173" s="28" t="s">
        <v>77</v>
      </c>
      <c r="V173" s="28">
        <v>10</v>
      </c>
      <c r="W173" s="28">
        <v>0.37</v>
      </c>
      <c r="X173" s="28" t="s">
        <v>408</v>
      </c>
      <c r="Y173" s="28">
        <v>45</v>
      </c>
      <c r="Z173" s="28">
        <v>12</v>
      </c>
      <c r="AA173" s="28">
        <v>0.3</v>
      </c>
      <c r="AB173" s="39" t="s">
        <v>415</v>
      </c>
      <c r="AC173" s="28">
        <v>2.1</v>
      </c>
      <c r="AD173" s="28">
        <v>30</v>
      </c>
      <c r="AE173" s="28" t="s">
        <v>464</v>
      </c>
      <c r="AF173" s="28" t="s">
        <v>470</v>
      </c>
      <c r="AG173" s="28" t="s">
        <v>474</v>
      </c>
      <c r="AH173" s="28" t="s">
        <v>477</v>
      </c>
      <c r="AI173" s="28" t="s">
        <v>461</v>
      </c>
      <c r="AJ173" s="28">
        <v>44.9</v>
      </c>
      <c r="AK173" s="40">
        <v>18.600000000000001</v>
      </c>
      <c r="AL173" s="28">
        <v>384145</v>
      </c>
      <c r="AM173" s="41">
        <f>((AL173/24)/7)</f>
        <v>2286.5773809523807</v>
      </c>
      <c r="AN173" s="42">
        <f>IF(AM173&gt;52, 52,AM173)</f>
        <v>52</v>
      </c>
      <c r="AO173" s="84">
        <f>AK173/AN173</f>
        <v>0.3576923076923077</v>
      </c>
      <c r="AP173" s="95">
        <f t="shared" si="104"/>
        <v>0.7153846153846154</v>
      </c>
      <c r="AQ173" s="43">
        <f t="shared" si="105"/>
        <v>1.4307692307692308</v>
      </c>
      <c r="AR173" s="28">
        <v>65</v>
      </c>
      <c r="AS173" s="28">
        <v>120</v>
      </c>
      <c r="AT173" s="28">
        <f t="shared" si="106"/>
        <v>92.5</v>
      </c>
      <c r="AU173" s="28">
        <v>480</v>
      </c>
      <c r="AV173" s="28">
        <v>200</v>
      </c>
      <c r="AW173" s="28">
        <f t="shared" si="107"/>
        <v>2.4</v>
      </c>
      <c r="AX173" s="28" t="str">
        <f t="shared" si="108"/>
        <v>Adecuada</v>
      </c>
      <c r="AY173" s="28"/>
      <c r="AZ173" s="28"/>
      <c r="BA173" s="28"/>
      <c r="BB173" s="28"/>
      <c r="BC173" s="28"/>
      <c r="BD173" s="44">
        <f>O173</f>
        <v>220</v>
      </c>
      <c r="BE173" s="15"/>
      <c r="BF173" s="15"/>
      <c r="BG173" s="15"/>
      <c r="BH173" s="15"/>
      <c r="BI173" s="15"/>
      <c r="BJ173" s="15"/>
      <c r="BK173" s="15"/>
      <c r="BL173" s="15"/>
    </row>
    <row r="174" spans="1:64" s="3" customFormat="1" ht="33.75" hidden="1" x14ac:dyDescent="0.2">
      <c r="A174" s="15" t="s">
        <v>393</v>
      </c>
      <c r="B174" s="28">
        <v>172</v>
      </c>
      <c r="C174" s="27" t="s">
        <v>23</v>
      </c>
      <c r="D174" s="27" t="s">
        <v>6</v>
      </c>
      <c r="E174" s="28"/>
      <c r="F174" s="28" t="s">
        <v>74</v>
      </c>
      <c r="G174" s="28">
        <v>39.32</v>
      </c>
      <c r="H174" s="28"/>
      <c r="I174" s="28"/>
      <c r="J174" s="28">
        <v>33</v>
      </c>
      <c r="K174" s="28" t="s">
        <v>48</v>
      </c>
      <c r="L174" s="28" t="s">
        <v>49</v>
      </c>
      <c r="M174" s="28" t="s">
        <v>50</v>
      </c>
      <c r="N174" s="28" t="s">
        <v>51</v>
      </c>
      <c r="O174" s="28">
        <v>320</v>
      </c>
      <c r="P174" s="28">
        <v>1</v>
      </c>
      <c r="Q174" s="29">
        <v>2</v>
      </c>
      <c r="R174" s="28" t="s">
        <v>52</v>
      </c>
      <c r="S174" s="28" t="s">
        <v>311</v>
      </c>
      <c r="T174" s="28" t="s">
        <v>337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0"/>
      <c r="AL174" s="28"/>
      <c r="AM174" s="28"/>
      <c r="AN174" s="29"/>
      <c r="AO174" s="82"/>
      <c r="AP174" s="93"/>
      <c r="AQ174" s="90"/>
      <c r="AR174" s="47" t="s">
        <v>430</v>
      </c>
      <c r="AS174" s="47"/>
      <c r="AT174" s="28"/>
      <c r="AU174" s="47"/>
      <c r="AV174" s="28"/>
      <c r="AW174" s="28"/>
      <c r="AX174" s="28"/>
      <c r="AY174" s="28"/>
      <c r="AZ174" s="28"/>
      <c r="BA174" s="28"/>
      <c r="BB174" s="28"/>
      <c r="BC174" s="28"/>
      <c r="BD174" s="28"/>
      <c r="BE174" s="15"/>
      <c r="BF174" s="15"/>
      <c r="BG174" s="15"/>
      <c r="BH174" s="15"/>
      <c r="BI174" s="15"/>
      <c r="BJ174" s="15"/>
      <c r="BK174" s="15"/>
      <c r="BL174" s="15"/>
    </row>
    <row r="175" spans="1:64" s="3" customFormat="1" ht="22.5" hidden="1" x14ac:dyDescent="0.2">
      <c r="A175" s="15" t="s">
        <v>393</v>
      </c>
      <c r="B175" s="28">
        <v>172</v>
      </c>
      <c r="C175" s="27"/>
      <c r="D175" s="27" t="s">
        <v>6</v>
      </c>
      <c r="E175" s="28"/>
      <c r="F175" s="28" t="s">
        <v>74</v>
      </c>
      <c r="G175" s="28">
        <v>39.32</v>
      </c>
      <c r="H175" s="28"/>
      <c r="I175" s="28"/>
      <c r="J175" s="28">
        <v>33</v>
      </c>
      <c r="K175" s="28" t="s">
        <v>48</v>
      </c>
      <c r="L175" s="28" t="s">
        <v>49</v>
      </c>
      <c r="M175" s="28" t="s">
        <v>50</v>
      </c>
      <c r="N175" s="28" t="s">
        <v>51</v>
      </c>
      <c r="O175" s="28">
        <v>320</v>
      </c>
      <c r="P175" s="28">
        <v>1</v>
      </c>
      <c r="Q175" s="29">
        <v>52</v>
      </c>
      <c r="R175" s="28">
        <v>2.72</v>
      </c>
      <c r="S175" s="28" t="s">
        <v>311</v>
      </c>
      <c r="T175" s="28" t="s">
        <v>53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0"/>
      <c r="AL175" s="28"/>
      <c r="AM175" s="28"/>
      <c r="AN175" s="29"/>
      <c r="AO175" s="82"/>
      <c r="AP175" s="93"/>
      <c r="AQ175" s="90"/>
      <c r="AR175" s="47" t="s">
        <v>299</v>
      </c>
      <c r="AS175" s="47"/>
      <c r="AT175" s="28"/>
      <c r="AU175" s="47"/>
      <c r="AV175" s="28"/>
      <c r="AW175" s="28"/>
      <c r="AX175" s="28"/>
      <c r="AY175" s="28"/>
      <c r="AZ175" s="28"/>
      <c r="BA175" s="28"/>
      <c r="BB175" s="28"/>
      <c r="BC175" s="28"/>
      <c r="BD175" s="28"/>
      <c r="BE175" s="15"/>
      <c r="BF175" s="15"/>
      <c r="BG175" s="15"/>
      <c r="BH175" s="15"/>
      <c r="BI175" s="15"/>
      <c r="BJ175" s="15"/>
      <c r="BK175" s="15"/>
      <c r="BL175" s="15"/>
    </row>
    <row r="176" spans="1:64" s="3" customFormat="1" ht="33.75" hidden="1" x14ac:dyDescent="0.25">
      <c r="A176" s="15" t="s">
        <v>393</v>
      </c>
      <c r="B176" s="28">
        <v>172</v>
      </c>
      <c r="C176" s="27" t="s">
        <v>23</v>
      </c>
      <c r="D176" s="27" t="s">
        <v>330</v>
      </c>
      <c r="E176" s="28" t="s">
        <v>148</v>
      </c>
      <c r="F176" s="28" t="s">
        <v>327</v>
      </c>
      <c r="G176" s="28"/>
      <c r="H176" s="28" t="s">
        <v>73</v>
      </c>
      <c r="I176" s="28" t="s">
        <v>345</v>
      </c>
      <c r="J176" s="28">
        <v>33</v>
      </c>
      <c r="K176" s="28" t="s">
        <v>56</v>
      </c>
      <c r="L176" s="28" t="s">
        <v>49</v>
      </c>
      <c r="M176" s="28" t="s">
        <v>57</v>
      </c>
      <c r="N176" s="28" t="s">
        <v>51</v>
      </c>
      <c r="O176" s="28">
        <v>220</v>
      </c>
      <c r="P176" s="28">
        <v>2</v>
      </c>
      <c r="Q176" s="29">
        <v>2</v>
      </c>
      <c r="R176" s="28">
        <v>6.25</v>
      </c>
      <c r="S176" s="28" t="s">
        <v>312</v>
      </c>
      <c r="T176" s="28" t="s">
        <v>338</v>
      </c>
      <c r="U176" s="28" t="s">
        <v>75</v>
      </c>
      <c r="V176" s="28">
        <v>10</v>
      </c>
      <c r="W176" s="28">
        <v>0.37</v>
      </c>
      <c r="X176" s="28" t="s">
        <v>408</v>
      </c>
      <c r="Y176" s="28">
        <v>45</v>
      </c>
      <c r="Z176" s="28">
        <v>12</v>
      </c>
      <c r="AA176" s="28">
        <v>0.3</v>
      </c>
      <c r="AB176" s="39" t="s">
        <v>415</v>
      </c>
      <c r="AC176" s="28">
        <v>2.1</v>
      </c>
      <c r="AD176" s="28">
        <v>30</v>
      </c>
      <c r="AE176" s="28" t="s">
        <v>464</v>
      </c>
      <c r="AF176" s="28" t="s">
        <v>470</v>
      </c>
      <c r="AG176" s="28" t="s">
        <v>474</v>
      </c>
      <c r="AH176" s="28" t="s">
        <v>477</v>
      </c>
      <c r="AI176" s="28" t="s">
        <v>461</v>
      </c>
      <c r="AJ176" s="28">
        <v>44.9</v>
      </c>
      <c r="AK176" s="40">
        <v>10.5</v>
      </c>
      <c r="AL176" s="28">
        <v>418236</v>
      </c>
      <c r="AM176" s="41">
        <f>((AL176/24)/7)</f>
        <v>2489.5</v>
      </c>
      <c r="AN176" s="42">
        <f>IF(AM176&gt;52, 52,AM176)</f>
        <v>52</v>
      </c>
      <c r="AO176" s="84">
        <f>AK176/AN176</f>
        <v>0.20192307692307693</v>
      </c>
      <c r="AP176" s="95">
        <f t="shared" ref="AP176:AP177" si="109">AO176*2</f>
        <v>0.40384615384615385</v>
      </c>
      <c r="AQ176" s="43">
        <f t="shared" ref="AQ176:AQ177" si="110">AO176*4</f>
        <v>0.80769230769230771</v>
      </c>
      <c r="AR176" s="28">
        <v>55</v>
      </c>
      <c r="AS176" s="28">
        <v>100</v>
      </c>
      <c r="AT176" s="28">
        <f t="shared" ref="AT176:AT177" si="111">0.5*(AR176+AS176)</f>
        <v>77.5</v>
      </c>
      <c r="AU176" s="28">
        <v>480</v>
      </c>
      <c r="AV176" s="28">
        <v>200</v>
      </c>
      <c r="AW176" s="28">
        <f t="shared" ref="AW176:AW177" si="112">AU176/AV176</f>
        <v>2.4</v>
      </c>
      <c r="AX176" s="28" t="str">
        <f t="shared" ref="AX176:AX177" si="113">IF(AND(1&lt;=AW176,AW176&lt;=4),"Adecuada","Inadecuada")</f>
        <v>Adecuada</v>
      </c>
      <c r="AY176" s="28"/>
      <c r="AZ176" s="28"/>
      <c r="BA176" s="28"/>
      <c r="BB176" s="28"/>
      <c r="BC176" s="28"/>
      <c r="BD176" s="44">
        <f>O176</f>
        <v>220</v>
      </c>
      <c r="BE176" s="15"/>
      <c r="BF176" s="15"/>
      <c r="BG176" s="15"/>
      <c r="BH176" s="15"/>
      <c r="BI176" s="15"/>
      <c r="BJ176" s="15"/>
      <c r="BK176" s="15"/>
      <c r="BL176" s="15"/>
    </row>
    <row r="177" spans="1:64" s="3" customFormat="1" ht="22.5" hidden="1" x14ac:dyDescent="0.25">
      <c r="A177" s="15" t="s">
        <v>393</v>
      </c>
      <c r="B177" s="28">
        <v>172</v>
      </c>
      <c r="C177" s="27"/>
      <c r="D177" s="27" t="s">
        <v>331</v>
      </c>
      <c r="E177" s="28" t="s">
        <v>148</v>
      </c>
      <c r="F177" s="28" t="s">
        <v>346</v>
      </c>
      <c r="G177" s="28"/>
      <c r="H177" s="28" t="s">
        <v>76</v>
      </c>
      <c r="I177" s="28" t="s">
        <v>347</v>
      </c>
      <c r="J177" s="28">
        <v>33</v>
      </c>
      <c r="K177" s="28" t="s">
        <v>56</v>
      </c>
      <c r="L177" s="28" t="s">
        <v>49</v>
      </c>
      <c r="M177" s="28" t="s">
        <v>57</v>
      </c>
      <c r="N177" s="28" t="s">
        <v>51</v>
      </c>
      <c r="O177" s="28">
        <v>220</v>
      </c>
      <c r="P177" s="28">
        <v>2</v>
      </c>
      <c r="Q177" s="29">
        <v>2</v>
      </c>
      <c r="R177" s="28">
        <v>6.25</v>
      </c>
      <c r="S177" s="28" t="s">
        <v>312</v>
      </c>
      <c r="T177" s="28" t="s">
        <v>338</v>
      </c>
      <c r="U177" s="28" t="s">
        <v>77</v>
      </c>
      <c r="V177" s="28">
        <v>10</v>
      </c>
      <c r="W177" s="28">
        <v>0.37</v>
      </c>
      <c r="X177" s="28" t="s">
        <v>408</v>
      </c>
      <c r="Y177" s="28">
        <v>45</v>
      </c>
      <c r="Z177" s="28">
        <v>12</v>
      </c>
      <c r="AA177" s="28">
        <v>0.3</v>
      </c>
      <c r="AB177" s="39" t="s">
        <v>415</v>
      </c>
      <c r="AC177" s="28">
        <v>2.1</v>
      </c>
      <c r="AD177" s="28">
        <v>30</v>
      </c>
      <c r="AE177" s="28" t="s">
        <v>464</v>
      </c>
      <c r="AF177" s="28" t="s">
        <v>470</v>
      </c>
      <c r="AG177" s="28" t="s">
        <v>474</v>
      </c>
      <c r="AH177" s="28" t="s">
        <v>477</v>
      </c>
      <c r="AI177" s="28" t="s">
        <v>461</v>
      </c>
      <c r="AJ177" s="28">
        <v>44.9</v>
      </c>
      <c r="AK177" s="40">
        <v>18.600000000000001</v>
      </c>
      <c r="AL177" s="28">
        <v>384145</v>
      </c>
      <c r="AM177" s="41">
        <f>((AL177/24)/7)</f>
        <v>2286.5773809523807</v>
      </c>
      <c r="AN177" s="42">
        <f>IF(AM177&gt;52, 52,AM177)</f>
        <v>52</v>
      </c>
      <c r="AO177" s="84">
        <f>AK177/AN177</f>
        <v>0.3576923076923077</v>
      </c>
      <c r="AP177" s="95">
        <f t="shared" si="109"/>
        <v>0.7153846153846154</v>
      </c>
      <c r="AQ177" s="43">
        <f t="shared" si="110"/>
        <v>1.4307692307692308</v>
      </c>
      <c r="AR177" s="28">
        <v>65</v>
      </c>
      <c r="AS177" s="28">
        <v>120</v>
      </c>
      <c r="AT177" s="28">
        <f t="shared" si="111"/>
        <v>92.5</v>
      </c>
      <c r="AU177" s="28">
        <v>480</v>
      </c>
      <c r="AV177" s="28">
        <v>200</v>
      </c>
      <c r="AW177" s="28">
        <f t="shared" si="112"/>
        <v>2.4</v>
      </c>
      <c r="AX177" s="28" t="str">
        <f t="shared" si="113"/>
        <v>Adecuada</v>
      </c>
      <c r="AY177" s="28"/>
      <c r="AZ177" s="28"/>
      <c r="BA177" s="28"/>
      <c r="BB177" s="28"/>
      <c r="BC177" s="28"/>
      <c r="BD177" s="44">
        <f>O177</f>
        <v>220</v>
      </c>
      <c r="BE177" s="15"/>
      <c r="BF177" s="15"/>
      <c r="BG177" s="15"/>
      <c r="BH177" s="15"/>
      <c r="BI177" s="15"/>
      <c r="BJ177" s="15"/>
      <c r="BK177" s="15"/>
      <c r="BL177" s="15"/>
    </row>
    <row r="178" spans="1:64" s="3" customFormat="1" ht="33.75" hidden="1" x14ac:dyDescent="0.2">
      <c r="A178" s="15" t="s">
        <v>393</v>
      </c>
      <c r="B178" s="28">
        <v>173</v>
      </c>
      <c r="C178" s="27" t="s">
        <v>24</v>
      </c>
      <c r="D178" s="27" t="s">
        <v>6</v>
      </c>
      <c r="E178" s="28"/>
      <c r="F178" s="28" t="s">
        <v>74</v>
      </c>
      <c r="G178" s="28">
        <v>39.32</v>
      </c>
      <c r="H178" s="28"/>
      <c r="I178" s="28"/>
      <c r="J178" s="28">
        <v>34</v>
      </c>
      <c r="K178" s="28" t="s">
        <v>48</v>
      </c>
      <c r="L178" s="28" t="s">
        <v>49</v>
      </c>
      <c r="M178" s="28" t="s">
        <v>50</v>
      </c>
      <c r="N178" s="28" t="s">
        <v>51</v>
      </c>
      <c r="O178" s="28">
        <v>320</v>
      </c>
      <c r="P178" s="28">
        <v>1</v>
      </c>
      <c r="Q178" s="29">
        <v>2</v>
      </c>
      <c r="R178" s="28" t="s">
        <v>52</v>
      </c>
      <c r="S178" s="28" t="s">
        <v>311</v>
      </c>
      <c r="T178" s="28" t="s">
        <v>337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0"/>
      <c r="AL178" s="28"/>
      <c r="AM178" s="28"/>
      <c r="AN178" s="29"/>
      <c r="AO178" s="82"/>
      <c r="AP178" s="93"/>
      <c r="AQ178" s="90"/>
      <c r="AR178" s="47" t="s">
        <v>294</v>
      </c>
      <c r="AS178" s="47"/>
      <c r="AT178" s="28"/>
      <c r="AU178" s="47"/>
      <c r="AV178" s="28"/>
      <c r="AW178" s="28"/>
      <c r="AX178" s="28"/>
      <c r="AY178" s="28"/>
      <c r="AZ178" s="28"/>
      <c r="BA178" s="28"/>
      <c r="BB178" s="28"/>
      <c r="BC178" s="28"/>
      <c r="BD178" s="28"/>
      <c r="BE178" s="15"/>
      <c r="BF178" s="15"/>
      <c r="BG178" s="15"/>
      <c r="BH178" s="15"/>
      <c r="BI178" s="15"/>
      <c r="BJ178" s="15"/>
      <c r="BK178" s="15"/>
      <c r="BL178" s="15"/>
    </row>
    <row r="179" spans="1:64" s="3" customFormat="1" ht="22.5" hidden="1" x14ac:dyDescent="0.2">
      <c r="A179" s="15" t="s">
        <v>393</v>
      </c>
      <c r="B179" s="28">
        <v>173</v>
      </c>
      <c r="C179" s="27"/>
      <c r="D179" s="27" t="s">
        <v>6</v>
      </c>
      <c r="E179" s="28"/>
      <c r="F179" s="28" t="s">
        <v>74</v>
      </c>
      <c r="G179" s="28">
        <v>39.32</v>
      </c>
      <c r="H179" s="28"/>
      <c r="I179" s="28"/>
      <c r="J179" s="28">
        <v>34</v>
      </c>
      <c r="K179" s="28" t="s">
        <v>48</v>
      </c>
      <c r="L179" s="28" t="s">
        <v>49</v>
      </c>
      <c r="M179" s="28" t="s">
        <v>50</v>
      </c>
      <c r="N179" s="28" t="s">
        <v>51</v>
      </c>
      <c r="O179" s="28">
        <v>320</v>
      </c>
      <c r="P179" s="28">
        <v>1</v>
      </c>
      <c r="Q179" s="29">
        <v>52</v>
      </c>
      <c r="R179" s="28">
        <v>2.72</v>
      </c>
      <c r="S179" s="28" t="s">
        <v>311</v>
      </c>
      <c r="T179" s="28" t="s">
        <v>53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0"/>
      <c r="AL179" s="28"/>
      <c r="AM179" s="28"/>
      <c r="AN179" s="29"/>
      <c r="AO179" s="82"/>
      <c r="AP179" s="93"/>
      <c r="AQ179" s="90"/>
      <c r="AR179" s="47" t="s">
        <v>430</v>
      </c>
      <c r="AS179" s="47"/>
      <c r="AT179" s="28"/>
      <c r="AU179" s="47"/>
      <c r="AV179" s="28"/>
      <c r="AW179" s="28"/>
      <c r="AX179" s="28"/>
      <c r="AY179" s="28"/>
      <c r="AZ179" s="28"/>
      <c r="BA179" s="28"/>
      <c r="BB179" s="28"/>
      <c r="BC179" s="28"/>
      <c r="BD179" s="28"/>
      <c r="BE179" s="15"/>
      <c r="BF179" s="15"/>
      <c r="BG179" s="15"/>
      <c r="BH179" s="15"/>
      <c r="BI179" s="15"/>
      <c r="BJ179" s="15"/>
      <c r="BK179" s="15"/>
      <c r="BL179" s="15"/>
    </row>
    <row r="180" spans="1:64" s="3" customFormat="1" ht="33.75" hidden="1" x14ac:dyDescent="0.25">
      <c r="A180" s="15" t="s">
        <v>393</v>
      </c>
      <c r="B180" s="28">
        <v>173</v>
      </c>
      <c r="C180" s="27" t="s">
        <v>24</v>
      </c>
      <c r="D180" s="27" t="s">
        <v>330</v>
      </c>
      <c r="E180" s="28" t="s">
        <v>148</v>
      </c>
      <c r="F180" s="28" t="s">
        <v>327</v>
      </c>
      <c r="G180" s="28"/>
      <c r="H180" s="28" t="s">
        <v>73</v>
      </c>
      <c r="I180" s="28" t="s">
        <v>345</v>
      </c>
      <c r="J180" s="28">
        <v>34</v>
      </c>
      <c r="K180" s="28" t="s">
        <v>56</v>
      </c>
      <c r="L180" s="28" t="s">
        <v>49</v>
      </c>
      <c r="M180" s="28" t="s">
        <v>57</v>
      </c>
      <c r="N180" s="28" t="s">
        <v>51</v>
      </c>
      <c r="O180" s="28">
        <v>220</v>
      </c>
      <c r="P180" s="28">
        <v>2</v>
      </c>
      <c r="Q180" s="29">
        <v>2</v>
      </c>
      <c r="R180" s="28">
        <v>6.25</v>
      </c>
      <c r="S180" s="28" t="s">
        <v>312</v>
      </c>
      <c r="T180" s="28" t="s">
        <v>338</v>
      </c>
      <c r="U180" s="28" t="s">
        <v>75</v>
      </c>
      <c r="V180" s="28">
        <v>10</v>
      </c>
      <c r="W180" s="28">
        <v>0.37</v>
      </c>
      <c r="X180" s="28" t="s">
        <v>408</v>
      </c>
      <c r="Y180" s="28">
        <v>45</v>
      </c>
      <c r="Z180" s="28">
        <v>12</v>
      </c>
      <c r="AA180" s="28">
        <v>0.3</v>
      </c>
      <c r="AB180" s="39" t="s">
        <v>415</v>
      </c>
      <c r="AC180" s="28">
        <v>2.1</v>
      </c>
      <c r="AD180" s="28">
        <v>30</v>
      </c>
      <c r="AE180" s="28" t="s">
        <v>464</v>
      </c>
      <c r="AF180" s="28" t="s">
        <v>470</v>
      </c>
      <c r="AG180" s="28" t="s">
        <v>474</v>
      </c>
      <c r="AH180" s="28" t="s">
        <v>477</v>
      </c>
      <c r="AI180" s="28" t="s">
        <v>461</v>
      </c>
      <c r="AJ180" s="28">
        <v>44.9</v>
      </c>
      <c r="AK180" s="40">
        <v>10.5</v>
      </c>
      <c r="AL180" s="28">
        <v>418236</v>
      </c>
      <c r="AM180" s="41">
        <f>((AL180/24)/7)</f>
        <v>2489.5</v>
      </c>
      <c r="AN180" s="42">
        <f>IF(AM180&gt;52, 52,AM180)</f>
        <v>52</v>
      </c>
      <c r="AO180" s="84">
        <f>AK180/AN180</f>
        <v>0.20192307692307693</v>
      </c>
      <c r="AP180" s="95">
        <f t="shared" ref="AP180:AP181" si="114">AO180*2</f>
        <v>0.40384615384615385</v>
      </c>
      <c r="AQ180" s="43">
        <f t="shared" ref="AQ180:AQ181" si="115">AO180*4</f>
        <v>0.80769230769230771</v>
      </c>
      <c r="AR180" s="28">
        <v>55</v>
      </c>
      <c r="AS180" s="28">
        <v>100</v>
      </c>
      <c r="AT180" s="28">
        <f t="shared" ref="AT180:AT181" si="116">0.5*(AR180+AS180)</f>
        <v>77.5</v>
      </c>
      <c r="AU180" s="28">
        <v>480</v>
      </c>
      <c r="AV180" s="28">
        <v>200</v>
      </c>
      <c r="AW180" s="28">
        <f t="shared" ref="AW180:AW181" si="117">AU180/AV180</f>
        <v>2.4</v>
      </c>
      <c r="AX180" s="28" t="str">
        <f t="shared" ref="AX180:AX181" si="118">IF(AND(1&lt;=AW180,AW180&lt;=4),"Adecuada","Inadecuada")</f>
        <v>Adecuada</v>
      </c>
      <c r="AY180" s="28"/>
      <c r="AZ180" s="28"/>
      <c r="BA180" s="28"/>
      <c r="BB180" s="28"/>
      <c r="BC180" s="28"/>
      <c r="BD180" s="44">
        <f>O180</f>
        <v>220</v>
      </c>
      <c r="BE180" s="15"/>
      <c r="BF180" s="15"/>
      <c r="BG180" s="15"/>
      <c r="BH180" s="15"/>
      <c r="BI180" s="15"/>
      <c r="BJ180" s="15"/>
      <c r="BK180" s="15"/>
      <c r="BL180" s="15"/>
    </row>
    <row r="181" spans="1:64" s="3" customFormat="1" ht="22.5" hidden="1" x14ac:dyDescent="0.25">
      <c r="A181" s="15" t="s">
        <v>393</v>
      </c>
      <c r="B181" s="28">
        <v>173</v>
      </c>
      <c r="C181" s="27"/>
      <c r="D181" s="27" t="s">
        <v>331</v>
      </c>
      <c r="E181" s="28" t="s">
        <v>148</v>
      </c>
      <c r="F181" s="28" t="s">
        <v>346</v>
      </c>
      <c r="G181" s="28"/>
      <c r="H181" s="28" t="s">
        <v>76</v>
      </c>
      <c r="I181" s="28" t="s">
        <v>347</v>
      </c>
      <c r="J181" s="28">
        <v>34</v>
      </c>
      <c r="K181" s="28" t="s">
        <v>56</v>
      </c>
      <c r="L181" s="28" t="s">
        <v>49</v>
      </c>
      <c r="M181" s="28" t="s">
        <v>57</v>
      </c>
      <c r="N181" s="28" t="s">
        <v>51</v>
      </c>
      <c r="O181" s="28">
        <v>220</v>
      </c>
      <c r="P181" s="28">
        <v>2</v>
      </c>
      <c r="Q181" s="29">
        <v>2</v>
      </c>
      <c r="R181" s="28">
        <v>6.25</v>
      </c>
      <c r="S181" s="28" t="s">
        <v>312</v>
      </c>
      <c r="T181" s="28" t="s">
        <v>338</v>
      </c>
      <c r="U181" s="28" t="s">
        <v>77</v>
      </c>
      <c r="V181" s="28">
        <v>10</v>
      </c>
      <c r="W181" s="28">
        <v>0.37</v>
      </c>
      <c r="X181" s="28" t="s">
        <v>408</v>
      </c>
      <c r="Y181" s="28">
        <v>45</v>
      </c>
      <c r="Z181" s="28">
        <v>12</v>
      </c>
      <c r="AA181" s="28">
        <v>0.3</v>
      </c>
      <c r="AB181" s="39" t="s">
        <v>415</v>
      </c>
      <c r="AC181" s="28">
        <v>2.1</v>
      </c>
      <c r="AD181" s="28">
        <v>30</v>
      </c>
      <c r="AE181" s="28" t="s">
        <v>464</v>
      </c>
      <c r="AF181" s="28" t="s">
        <v>470</v>
      </c>
      <c r="AG181" s="28" t="s">
        <v>474</v>
      </c>
      <c r="AH181" s="28" t="s">
        <v>477</v>
      </c>
      <c r="AI181" s="28" t="s">
        <v>461</v>
      </c>
      <c r="AJ181" s="28">
        <v>44.9</v>
      </c>
      <c r="AK181" s="40">
        <v>18.600000000000001</v>
      </c>
      <c r="AL181" s="28">
        <v>384145</v>
      </c>
      <c r="AM181" s="41">
        <f>((AL181/24)/7)</f>
        <v>2286.5773809523807</v>
      </c>
      <c r="AN181" s="42">
        <f>IF(AM181&gt;52, 52,AM181)</f>
        <v>52</v>
      </c>
      <c r="AO181" s="84">
        <f>AK181/AN181</f>
        <v>0.3576923076923077</v>
      </c>
      <c r="AP181" s="95">
        <f t="shared" si="114"/>
        <v>0.7153846153846154</v>
      </c>
      <c r="AQ181" s="43">
        <f t="shared" si="115"/>
        <v>1.4307692307692308</v>
      </c>
      <c r="AR181" s="28">
        <v>65</v>
      </c>
      <c r="AS181" s="28">
        <v>120</v>
      </c>
      <c r="AT181" s="28">
        <f t="shared" si="116"/>
        <v>92.5</v>
      </c>
      <c r="AU181" s="28">
        <v>480</v>
      </c>
      <c r="AV181" s="28">
        <v>200</v>
      </c>
      <c r="AW181" s="28">
        <f t="shared" si="117"/>
        <v>2.4</v>
      </c>
      <c r="AX181" s="28" t="str">
        <f t="shared" si="118"/>
        <v>Adecuada</v>
      </c>
      <c r="AY181" s="28"/>
      <c r="AZ181" s="28"/>
      <c r="BA181" s="28"/>
      <c r="BB181" s="28"/>
      <c r="BC181" s="28"/>
      <c r="BD181" s="44">
        <f>O181</f>
        <v>220</v>
      </c>
      <c r="BE181" s="15"/>
      <c r="BF181" s="15"/>
      <c r="BG181" s="15"/>
      <c r="BH181" s="15"/>
      <c r="BI181" s="15"/>
      <c r="BJ181" s="15"/>
      <c r="BK181" s="15"/>
      <c r="BL181" s="15"/>
    </row>
    <row r="182" spans="1:64" s="3" customFormat="1" ht="22.5" hidden="1" x14ac:dyDescent="0.2">
      <c r="A182" s="15" t="s">
        <v>393</v>
      </c>
      <c r="B182" s="28">
        <v>174</v>
      </c>
      <c r="C182" s="27" t="s">
        <v>142</v>
      </c>
      <c r="D182" s="27" t="s">
        <v>6</v>
      </c>
      <c r="E182" s="28"/>
      <c r="F182" s="28" t="s">
        <v>74</v>
      </c>
      <c r="G182" s="28">
        <v>39.32</v>
      </c>
      <c r="H182" s="28"/>
      <c r="I182" s="28"/>
      <c r="J182" s="28">
        <v>35</v>
      </c>
      <c r="K182" s="28" t="s">
        <v>48</v>
      </c>
      <c r="L182" s="28" t="s">
        <v>49</v>
      </c>
      <c r="M182" s="28" t="s">
        <v>50</v>
      </c>
      <c r="N182" s="28" t="s">
        <v>51</v>
      </c>
      <c r="O182" s="28">
        <v>320</v>
      </c>
      <c r="P182" s="28">
        <v>1</v>
      </c>
      <c r="Q182" s="29">
        <v>2</v>
      </c>
      <c r="R182" s="28" t="s">
        <v>52</v>
      </c>
      <c r="S182" s="28" t="s">
        <v>311</v>
      </c>
      <c r="T182" s="28" t="s">
        <v>337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0"/>
      <c r="AL182" s="28"/>
      <c r="AM182" s="28"/>
      <c r="AN182" s="29"/>
      <c r="AO182" s="82"/>
      <c r="AP182" s="93"/>
      <c r="AQ182" s="90"/>
      <c r="AR182" s="47" t="s">
        <v>293</v>
      </c>
      <c r="AS182" s="47"/>
      <c r="AT182" s="28"/>
      <c r="AU182" s="47"/>
      <c r="AV182" s="28"/>
      <c r="AW182" s="28"/>
      <c r="AX182" s="28"/>
      <c r="AY182" s="28"/>
      <c r="AZ182" s="28"/>
      <c r="BA182" s="28"/>
      <c r="BB182" s="28"/>
      <c r="BC182" s="28"/>
      <c r="BD182" s="28"/>
      <c r="BE182" s="15"/>
      <c r="BF182" s="15"/>
      <c r="BG182" s="15"/>
      <c r="BH182" s="15"/>
      <c r="BI182" s="15"/>
      <c r="BJ182" s="15"/>
      <c r="BK182" s="15"/>
      <c r="BL182" s="15"/>
    </row>
    <row r="183" spans="1:64" s="3" customFormat="1" ht="22.5" hidden="1" x14ac:dyDescent="0.2">
      <c r="A183" s="15" t="s">
        <v>393</v>
      </c>
      <c r="B183" s="28">
        <v>174</v>
      </c>
      <c r="C183" s="27"/>
      <c r="D183" s="27" t="s">
        <v>6</v>
      </c>
      <c r="E183" s="28"/>
      <c r="F183" s="28" t="s">
        <v>74</v>
      </c>
      <c r="G183" s="28">
        <v>39.32</v>
      </c>
      <c r="H183" s="28"/>
      <c r="I183" s="28"/>
      <c r="J183" s="28">
        <v>35</v>
      </c>
      <c r="K183" s="28" t="s">
        <v>48</v>
      </c>
      <c r="L183" s="28" t="s">
        <v>49</v>
      </c>
      <c r="M183" s="28" t="s">
        <v>50</v>
      </c>
      <c r="N183" s="28" t="s">
        <v>51</v>
      </c>
      <c r="O183" s="28">
        <v>320</v>
      </c>
      <c r="P183" s="28">
        <v>1</v>
      </c>
      <c r="Q183" s="29">
        <v>52</v>
      </c>
      <c r="R183" s="28">
        <v>2.72</v>
      </c>
      <c r="S183" s="28" t="s">
        <v>311</v>
      </c>
      <c r="T183" s="28" t="s">
        <v>53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0"/>
      <c r="AL183" s="28"/>
      <c r="AM183" s="28"/>
      <c r="AN183" s="29"/>
      <c r="AO183" s="82"/>
      <c r="AP183" s="93"/>
      <c r="AQ183" s="90"/>
      <c r="AR183" s="47" t="s">
        <v>293</v>
      </c>
      <c r="AS183" s="47"/>
      <c r="AT183" s="28"/>
      <c r="AU183" s="47"/>
      <c r="AV183" s="28"/>
      <c r="AW183" s="28"/>
      <c r="AX183" s="28"/>
      <c r="AY183" s="28"/>
      <c r="AZ183" s="28"/>
      <c r="BA183" s="28"/>
      <c r="BB183" s="28"/>
      <c r="BC183" s="28"/>
      <c r="BD183" s="28"/>
      <c r="BE183" s="15"/>
      <c r="BF183" s="15"/>
      <c r="BG183" s="15"/>
      <c r="BH183" s="15"/>
      <c r="BI183" s="15"/>
      <c r="BJ183" s="15"/>
      <c r="BK183" s="15"/>
      <c r="BL183" s="15"/>
    </row>
    <row r="184" spans="1:64" s="1" customFormat="1" ht="22.5" hidden="1" x14ac:dyDescent="0.25">
      <c r="A184" s="15" t="s">
        <v>393</v>
      </c>
      <c r="B184" s="28">
        <v>174</v>
      </c>
      <c r="C184" s="27" t="s">
        <v>142</v>
      </c>
      <c r="D184" s="27" t="s">
        <v>330</v>
      </c>
      <c r="E184" s="28" t="s">
        <v>148</v>
      </c>
      <c r="F184" s="28" t="s">
        <v>327</v>
      </c>
      <c r="G184" s="28"/>
      <c r="H184" s="28" t="s">
        <v>73</v>
      </c>
      <c r="I184" s="28" t="s">
        <v>345</v>
      </c>
      <c r="J184" s="28">
        <v>35</v>
      </c>
      <c r="K184" s="28" t="s">
        <v>56</v>
      </c>
      <c r="L184" s="28" t="s">
        <v>49</v>
      </c>
      <c r="M184" s="28" t="s">
        <v>57</v>
      </c>
      <c r="N184" s="28" t="s">
        <v>51</v>
      </c>
      <c r="O184" s="28">
        <v>220</v>
      </c>
      <c r="P184" s="28">
        <v>2</v>
      </c>
      <c r="Q184" s="29">
        <v>2</v>
      </c>
      <c r="R184" s="28">
        <v>6.25</v>
      </c>
      <c r="S184" s="28" t="s">
        <v>312</v>
      </c>
      <c r="T184" s="28" t="s">
        <v>338</v>
      </c>
      <c r="U184" s="28" t="s">
        <v>75</v>
      </c>
      <c r="V184" s="28">
        <v>10</v>
      </c>
      <c r="W184" s="28">
        <v>0.37</v>
      </c>
      <c r="X184" s="28" t="s">
        <v>408</v>
      </c>
      <c r="Y184" s="28">
        <v>45</v>
      </c>
      <c r="Z184" s="28">
        <v>12</v>
      </c>
      <c r="AA184" s="28">
        <v>0.3</v>
      </c>
      <c r="AB184" s="39" t="s">
        <v>415</v>
      </c>
      <c r="AC184" s="28">
        <v>2.1</v>
      </c>
      <c r="AD184" s="47">
        <v>30</v>
      </c>
      <c r="AE184" s="28" t="s">
        <v>464</v>
      </c>
      <c r="AF184" s="28" t="s">
        <v>470</v>
      </c>
      <c r="AG184" s="28" t="s">
        <v>474</v>
      </c>
      <c r="AH184" s="28" t="s">
        <v>477</v>
      </c>
      <c r="AI184" s="28" t="s">
        <v>461</v>
      </c>
      <c r="AJ184" s="28">
        <v>44.9</v>
      </c>
      <c r="AK184" s="40">
        <v>10.5</v>
      </c>
      <c r="AL184" s="28">
        <v>418236</v>
      </c>
      <c r="AM184" s="41">
        <f>((AL184/24)/7)</f>
        <v>2489.5</v>
      </c>
      <c r="AN184" s="42">
        <f>IF(AM184&gt;52, 52,AM184)</f>
        <v>52</v>
      </c>
      <c r="AO184" s="84">
        <f>AK184/AN184</f>
        <v>0.20192307692307693</v>
      </c>
      <c r="AP184" s="95">
        <f t="shared" ref="AP184:AP185" si="119">AO184*2</f>
        <v>0.40384615384615385</v>
      </c>
      <c r="AQ184" s="43">
        <f t="shared" ref="AQ184:AQ185" si="120">AO184*4</f>
        <v>0.80769230769230771</v>
      </c>
      <c r="AR184" s="28">
        <v>55</v>
      </c>
      <c r="AS184" s="28">
        <v>100</v>
      </c>
      <c r="AT184" s="28">
        <f t="shared" ref="AT184:AT185" si="121">0.5*(AR184+AS184)</f>
        <v>77.5</v>
      </c>
      <c r="AU184" s="28">
        <v>480</v>
      </c>
      <c r="AV184" s="47">
        <v>200</v>
      </c>
      <c r="AW184" s="28">
        <f t="shared" ref="AW184:AW185" si="122">AU184/AV184</f>
        <v>2.4</v>
      </c>
      <c r="AX184" s="28" t="str">
        <f t="shared" ref="AX184:AX185" si="123">IF(AND(1&lt;=AW184,AW184&lt;=4),"Adecuada","Inadecuada")</f>
        <v>Adecuada</v>
      </c>
      <c r="AY184" s="28"/>
      <c r="AZ184" s="28"/>
      <c r="BA184" s="28"/>
      <c r="BB184" s="28"/>
      <c r="BC184" s="28"/>
      <c r="BD184" s="44">
        <f>O184</f>
        <v>220</v>
      </c>
      <c r="BE184" s="15"/>
      <c r="BF184" s="13"/>
      <c r="BG184" s="13"/>
      <c r="BH184" s="13"/>
      <c r="BI184" s="13"/>
      <c r="BJ184" s="13"/>
      <c r="BK184" s="13"/>
      <c r="BL184" s="13"/>
    </row>
    <row r="185" spans="1:64" s="1" customFormat="1" ht="22.5" hidden="1" x14ac:dyDescent="0.25">
      <c r="A185" s="15" t="s">
        <v>393</v>
      </c>
      <c r="B185" s="28">
        <v>174</v>
      </c>
      <c r="C185" s="27"/>
      <c r="D185" s="27" t="s">
        <v>331</v>
      </c>
      <c r="E185" s="28" t="s">
        <v>148</v>
      </c>
      <c r="F185" s="28" t="s">
        <v>346</v>
      </c>
      <c r="G185" s="28"/>
      <c r="H185" s="28" t="s">
        <v>76</v>
      </c>
      <c r="I185" s="28" t="s">
        <v>347</v>
      </c>
      <c r="J185" s="28">
        <v>35</v>
      </c>
      <c r="K185" s="28" t="s">
        <v>56</v>
      </c>
      <c r="L185" s="28" t="s">
        <v>49</v>
      </c>
      <c r="M185" s="28" t="s">
        <v>57</v>
      </c>
      <c r="N185" s="28" t="s">
        <v>51</v>
      </c>
      <c r="O185" s="28">
        <v>220</v>
      </c>
      <c r="P185" s="28">
        <v>2</v>
      </c>
      <c r="Q185" s="29">
        <v>2</v>
      </c>
      <c r="R185" s="28">
        <v>6.25</v>
      </c>
      <c r="S185" s="28" t="s">
        <v>312</v>
      </c>
      <c r="T185" s="28" t="s">
        <v>338</v>
      </c>
      <c r="U185" s="28" t="s">
        <v>77</v>
      </c>
      <c r="V185" s="28">
        <v>10</v>
      </c>
      <c r="W185" s="28">
        <v>0.37</v>
      </c>
      <c r="X185" s="28" t="s">
        <v>408</v>
      </c>
      <c r="Y185" s="28">
        <v>45</v>
      </c>
      <c r="Z185" s="28">
        <v>12</v>
      </c>
      <c r="AA185" s="28">
        <v>0.3</v>
      </c>
      <c r="AB185" s="39" t="s">
        <v>415</v>
      </c>
      <c r="AC185" s="28">
        <v>2.1</v>
      </c>
      <c r="AD185" s="47">
        <v>30</v>
      </c>
      <c r="AE185" s="28" t="s">
        <v>464</v>
      </c>
      <c r="AF185" s="28" t="s">
        <v>470</v>
      </c>
      <c r="AG185" s="28" t="s">
        <v>474</v>
      </c>
      <c r="AH185" s="28" t="s">
        <v>477</v>
      </c>
      <c r="AI185" s="28" t="s">
        <v>461</v>
      </c>
      <c r="AJ185" s="47">
        <v>44.9</v>
      </c>
      <c r="AK185" s="40">
        <v>18.600000000000001</v>
      </c>
      <c r="AL185" s="28">
        <v>384145</v>
      </c>
      <c r="AM185" s="41">
        <f>((AL185/24)/7)</f>
        <v>2286.5773809523807</v>
      </c>
      <c r="AN185" s="42">
        <f>IF(AM185&gt;52, 52,AM185)</f>
        <v>52</v>
      </c>
      <c r="AO185" s="84">
        <f>AK185/AN185</f>
        <v>0.3576923076923077</v>
      </c>
      <c r="AP185" s="95">
        <f t="shared" si="119"/>
        <v>0.7153846153846154</v>
      </c>
      <c r="AQ185" s="43">
        <f t="shared" si="120"/>
        <v>1.4307692307692308</v>
      </c>
      <c r="AR185" s="28">
        <v>65</v>
      </c>
      <c r="AS185" s="28">
        <v>120</v>
      </c>
      <c r="AT185" s="28">
        <f t="shared" si="121"/>
        <v>92.5</v>
      </c>
      <c r="AU185" s="28">
        <v>480</v>
      </c>
      <c r="AV185" s="28">
        <v>200</v>
      </c>
      <c r="AW185" s="28">
        <f t="shared" si="122"/>
        <v>2.4</v>
      </c>
      <c r="AX185" s="28" t="str">
        <f t="shared" si="123"/>
        <v>Adecuada</v>
      </c>
      <c r="AY185" s="28"/>
      <c r="AZ185" s="28"/>
      <c r="BA185" s="28"/>
      <c r="BB185" s="28"/>
      <c r="BC185" s="28"/>
      <c r="BD185" s="44">
        <f>O185</f>
        <v>220</v>
      </c>
      <c r="BE185" s="15"/>
      <c r="BF185" s="13"/>
      <c r="BG185" s="13"/>
      <c r="BH185" s="13"/>
      <c r="BI185" s="13"/>
      <c r="BJ185" s="13"/>
      <c r="BK185" s="13"/>
      <c r="BL185" s="13"/>
    </row>
    <row r="186" spans="1:64" s="1" customFormat="1" ht="22.5" hidden="1" x14ac:dyDescent="0.25">
      <c r="A186" s="15" t="s">
        <v>393</v>
      </c>
      <c r="B186" s="47">
        <v>175</v>
      </c>
      <c r="C186" s="27" t="s">
        <v>25</v>
      </c>
      <c r="D186" s="27" t="s">
        <v>6</v>
      </c>
      <c r="E186" s="28"/>
      <c r="F186" s="28" t="s">
        <v>74</v>
      </c>
      <c r="G186" s="28">
        <v>15.42</v>
      </c>
      <c r="H186" s="28"/>
      <c r="I186" s="28"/>
      <c r="J186" s="28">
        <v>36</v>
      </c>
      <c r="K186" s="28" t="s">
        <v>48</v>
      </c>
      <c r="L186" s="28" t="s">
        <v>49</v>
      </c>
      <c r="M186" s="28" t="s">
        <v>50</v>
      </c>
      <c r="N186" s="28" t="s">
        <v>51</v>
      </c>
      <c r="O186" s="28">
        <v>320</v>
      </c>
      <c r="P186" s="28">
        <v>1</v>
      </c>
      <c r="Q186" s="29">
        <v>2</v>
      </c>
      <c r="R186" s="28" t="s">
        <v>52</v>
      </c>
      <c r="S186" s="28" t="s">
        <v>311</v>
      </c>
      <c r="T186" s="28" t="s">
        <v>337</v>
      </c>
      <c r="U186" s="28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57"/>
      <c r="AL186" s="47"/>
      <c r="AM186" s="47"/>
      <c r="AN186" s="55"/>
      <c r="AO186" s="86"/>
      <c r="AP186" s="97"/>
      <c r="AQ186" s="92"/>
      <c r="AR186" s="47" t="s">
        <v>430</v>
      </c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13"/>
      <c r="BF186" s="13"/>
      <c r="BG186" s="13"/>
      <c r="BH186" s="13"/>
      <c r="BI186" s="13"/>
      <c r="BJ186" s="13"/>
      <c r="BK186" s="13"/>
      <c r="BL186" s="13"/>
    </row>
    <row r="187" spans="1:64" s="1" customFormat="1" ht="22.5" hidden="1" x14ac:dyDescent="0.25">
      <c r="A187" s="15" t="s">
        <v>393</v>
      </c>
      <c r="B187" s="47">
        <v>175</v>
      </c>
      <c r="C187" s="27"/>
      <c r="D187" s="27" t="s">
        <v>6</v>
      </c>
      <c r="E187" s="28"/>
      <c r="F187" s="28" t="s">
        <v>74</v>
      </c>
      <c r="G187" s="28">
        <v>15.42</v>
      </c>
      <c r="H187" s="28"/>
      <c r="I187" s="28"/>
      <c r="J187" s="28">
        <v>36</v>
      </c>
      <c r="K187" s="28" t="s">
        <v>48</v>
      </c>
      <c r="L187" s="28" t="s">
        <v>49</v>
      </c>
      <c r="M187" s="28" t="s">
        <v>50</v>
      </c>
      <c r="N187" s="28" t="s">
        <v>51</v>
      </c>
      <c r="O187" s="28">
        <v>320</v>
      </c>
      <c r="P187" s="28">
        <v>1</v>
      </c>
      <c r="Q187" s="29">
        <v>52</v>
      </c>
      <c r="R187" s="28">
        <v>1.8</v>
      </c>
      <c r="S187" s="28" t="s">
        <v>311</v>
      </c>
      <c r="T187" s="28" t="s">
        <v>53</v>
      </c>
      <c r="U187" s="28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57"/>
      <c r="AL187" s="47"/>
      <c r="AM187" s="47"/>
      <c r="AN187" s="55"/>
      <c r="AO187" s="86"/>
      <c r="AP187" s="97"/>
      <c r="AQ187" s="92"/>
      <c r="AR187" s="47" t="s">
        <v>293</v>
      </c>
      <c r="AS187" s="47"/>
      <c r="AT187" s="47"/>
      <c r="AU187" s="47">
        <v>490</v>
      </c>
      <c r="AV187" s="47"/>
      <c r="AW187" s="47"/>
      <c r="AX187" s="47"/>
      <c r="AY187" s="47"/>
      <c r="AZ187" s="47"/>
      <c r="BA187" s="47"/>
      <c r="BB187" s="47"/>
      <c r="BC187" s="47"/>
      <c r="BD187" s="47"/>
      <c r="BE187" s="13"/>
      <c r="BF187" s="13"/>
      <c r="BG187" s="13"/>
      <c r="BH187" s="13"/>
      <c r="BI187" s="13"/>
      <c r="BJ187" s="13"/>
      <c r="BK187" s="13"/>
      <c r="BL187" s="13"/>
    </row>
    <row r="188" spans="1:64" s="1" customFormat="1" ht="67.5" x14ac:dyDescent="0.25">
      <c r="A188" s="15" t="s">
        <v>393</v>
      </c>
      <c r="B188" s="47">
        <v>175</v>
      </c>
      <c r="C188" s="27" t="s">
        <v>25</v>
      </c>
      <c r="D188" s="27" t="s">
        <v>330</v>
      </c>
      <c r="E188" s="27" t="s">
        <v>148</v>
      </c>
      <c r="F188" s="28" t="s">
        <v>327</v>
      </c>
      <c r="G188" s="28"/>
      <c r="H188" s="28" t="s">
        <v>73</v>
      </c>
      <c r="I188" s="28" t="s">
        <v>345</v>
      </c>
      <c r="J188" s="28">
        <v>36</v>
      </c>
      <c r="K188" s="28" t="s">
        <v>56</v>
      </c>
      <c r="L188" s="28" t="s">
        <v>49</v>
      </c>
      <c r="M188" s="28" t="s">
        <v>57</v>
      </c>
      <c r="N188" s="28" t="s">
        <v>51</v>
      </c>
      <c r="O188" s="28">
        <v>220</v>
      </c>
      <c r="P188" s="28">
        <v>2</v>
      </c>
      <c r="Q188" s="30">
        <v>2</v>
      </c>
      <c r="R188" s="37">
        <v>6.25</v>
      </c>
      <c r="S188" s="27" t="s">
        <v>312</v>
      </c>
      <c r="T188" s="27" t="s">
        <v>338</v>
      </c>
      <c r="U188" s="27" t="s">
        <v>75</v>
      </c>
      <c r="V188" s="27">
        <v>10</v>
      </c>
      <c r="W188" s="27">
        <v>0.37</v>
      </c>
      <c r="X188" s="27" t="s">
        <v>408</v>
      </c>
      <c r="Y188" s="27">
        <v>114</v>
      </c>
      <c r="Z188" s="27">
        <v>12</v>
      </c>
      <c r="AA188" s="27">
        <v>0.3</v>
      </c>
      <c r="AB188" s="53" t="s">
        <v>415</v>
      </c>
      <c r="AC188" s="27">
        <v>2.1</v>
      </c>
      <c r="AD188" s="48">
        <v>32</v>
      </c>
      <c r="AE188" s="27" t="s">
        <v>464</v>
      </c>
      <c r="AF188" s="27" t="s">
        <v>470</v>
      </c>
      <c r="AG188" s="27" t="s">
        <v>474</v>
      </c>
      <c r="AH188" s="27" t="s">
        <v>477</v>
      </c>
      <c r="AI188" s="27" t="s">
        <v>461</v>
      </c>
      <c r="AJ188" s="48">
        <v>114.1</v>
      </c>
      <c r="AK188" s="37">
        <v>10.5</v>
      </c>
      <c r="AL188" s="27">
        <v>163247</v>
      </c>
      <c r="AM188" s="32">
        <f>((AL188/24)/7)</f>
        <v>971.70833333333326</v>
      </c>
      <c r="AN188" s="35">
        <f>IF(AM188&gt;52, 52,AM188)</f>
        <v>52</v>
      </c>
      <c r="AO188" s="83">
        <f>AK188/AN188</f>
        <v>0.20192307692307693</v>
      </c>
      <c r="AP188" s="94">
        <f t="shared" ref="AP188:AP189" si="124">AO188*2</f>
        <v>0.40384615384615385</v>
      </c>
      <c r="AQ188" s="33">
        <f t="shared" ref="AQ188:AQ189" si="125">AO188*4</f>
        <v>0.80769230769230771</v>
      </c>
      <c r="AR188" s="27">
        <v>55</v>
      </c>
      <c r="AS188" s="27">
        <v>100</v>
      </c>
      <c r="AT188" s="27">
        <f t="shared" ref="AT188:AT189" si="126">0.5*(AR188+AS188)</f>
        <v>77.5</v>
      </c>
      <c r="AU188" s="27">
        <v>400</v>
      </c>
      <c r="AV188" s="48">
        <v>95</v>
      </c>
      <c r="AW188" s="27">
        <f t="shared" ref="AW188:AW189" si="127">AU188/AV188</f>
        <v>4.2105263157894735</v>
      </c>
      <c r="AX188" s="27" t="str">
        <f t="shared" ref="AX188:AX189" si="128">IF(AND(1&lt;=AW188,AW188&lt;=4),"Adecuada","Inadecuada")</f>
        <v>Inadecuada</v>
      </c>
      <c r="AY188" s="27">
        <f>IF(AND(1&lt;=AW188,AW188&lt;=4),O188,AV188)</f>
        <v>95</v>
      </c>
      <c r="AZ188" s="27">
        <f>IF(AND(1&lt;=AW188,AW188&lt;=4),O188,4*AV188)</f>
        <v>380</v>
      </c>
      <c r="BA188" s="27">
        <v>68</v>
      </c>
      <c r="BB188" s="27">
        <v>150</v>
      </c>
      <c r="BC188" s="27">
        <v>100</v>
      </c>
      <c r="BD188" s="36">
        <v>100</v>
      </c>
      <c r="BE188" s="11"/>
      <c r="BF188" s="14"/>
      <c r="BG188" s="14"/>
      <c r="BH188" s="14"/>
      <c r="BI188" s="14"/>
      <c r="BJ188" s="14"/>
      <c r="BK188" s="14"/>
      <c r="BL188" s="14"/>
    </row>
    <row r="189" spans="1:64" s="1" customFormat="1" ht="67.5" x14ac:dyDescent="0.25">
      <c r="A189" s="15" t="s">
        <v>393</v>
      </c>
      <c r="B189" s="47">
        <v>175</v>
      </c>
      <c r="C189" s="27"/>
      <c r="D189" s="27" t="s">
        <v>331</v>
      </c>
      <c r="E189" s="27" t="s">
        <v>148</v>
      </c>
      <c r="F189" s="28" t="s">
        <v>346</v>
      </c>
      <c r="G189" s="28"/>
      <c r="H189" s="28" t="s">
        <v>76</v>
      </c>
      <c r="I189" s="28" t="s">
        <v>347</v>
      </c>
      <c r="J189" s="28">
        <v>36</v>
      </c>
      <c r="K189" s="28" t="s">
        <v>56</v>
      </c>
      <c r="L189" s="28" t="s">
        <v>49</v>
      </c>
      <c r="M189" s="28" t="s">
        <v>57</v>
      </c>
      <c r="N189" s="28" t="s">
        <v>51</v>
      </c>
      <c r="O189" s="28">
        <v>220</v>
      </c>
      <c r="P189" s="28">
        <v>2</v>
      </c>
      <c r="Q189" s="30">
        <v>2</v>
      </c>
      <c r="R189" s="37">
        <v>6.25</v>
      </c>
      <c r="S189" s="27" t="s">
        <v>312</v>
      </c>
      <c r="T189" s="27" t="s">
        <v>338</v>
      </c>
      <c r="U189" s="27" t="s">
        <v>77</v>
      </c>
      <c r="V189" s="27">
        <v>10</v>
      </c>
      <c r="W189" s="27">
        <v>0.37</v>
      </c>
      <c r="X189" s="27" t="s">
        <v>408</v>
      </c>
      <c r="Y189" s="27">
        <v>114</v>
      </c>
      <c r="Z189" s="27">
        <v>12</v>
      </c>
      <c r="AA189" s="27">
        <v>0.3</v>
      </c>
      <c r="AB189" s="53" t="s">
        <v>415</v>
      </c>
      <c r="AC189" s="27">
        <v>2.1</v>
      </c>
      <c r="AD189" s="48">
        <v>32</v>
      </c>
      <c r="AE189" s="27" t="s">
        <v>464</v>
      </c>
      <c r="AF189" s="27" t="s">
        <v>470</v>
      </c>
      <c r="AG189" s="27" t="s">
        <v>474</v>
      </c>
      <c r="AH189" s="27" t="s">
        <v>477</v>
      </c>
      <c r="AI189" s="27" t="s">
        <v>461</v>
      </c>
      <c r="AJ189" s="48">
        <v>114.1</v>
      </c>
      <c r="AK189" s="37">
        <v>18.600000000000001</v>
      </c>
      <c r="AL189" s="27">
        <v>149589</v>
      </c>
      <c r="AM189" s="32">
        <f>((AL189/24)/7)</f>
        <v>890.41071428571433</v>
      </c>
      <c r="AN189" s="35">
        <f>IF(AM189&gt;52, 52,AM189)</f>
        <v>52</v>
      </c>
      <c r="AO189" s="83">
        <f>AK189/AN189</f>
        <v>0.3576923076923077</v>
      </c>
      <c r="AP189" s="94">
        <f t="shared" si="124"/>
        <v>0.7153846153846154</v>
      </c>
      <c r="AQ189" s="33">
        <f t="shared" si="125"/>
        <v>1.4307692307692308</v>
      </c>
      <c r="AR189" s="27">
        <v>65</v>
      </c>
      <c r="AS189" s="27">
        <v>120</v>
      </c>
      <c r="AT189" s="27">
        <f t="shared" si="126"/>
        <v>92.5</v>
      </c>
      <c r="AU189" s="27">
        <v>400</v>
      </c>
      <c r="AV189" s="48">
        <v>90</v>
      </c>
      <c r="AW189" s="27">
        <f t="shared" si="127"/>
        <v>4.4444444444444446</v>
      </c>
      <c r="AX189" s="27" t="str">
        <f t="shared" si="128"/>
        <v>Inadecuada</v>
      </c>
      <c r="AY189" s="27">
        <f>IF(AND(1&lt;=AW189,AW189&lt;=4),O189,AV189)</f>
        <v>90</v>
      </c>
      <c r="AZ189" s="27">
        <f>IF(AND(1&lt;=AW189,AW189&lt;=4),O189,4*AV189)</f>
        <v>360</v>
      </c>
      <c r="BA189" s="27">
        <v>68</v>
      </c>
      <c r="BB189" s="27">
        <v>150</v>
      </c>
      <c r="BC189" s="27">
        <v>100</v>
      </c>
      <c r="BD189" s="36">
        <v>100</v>
      </c>
      <c r="BE189" s="11"/>
      <c r="BF189" s="14"/>
      <c r="BG189" s="14"/>
      <c r="BH189" s="14"/>
      <c r="BI189" s="14"/>
      <c r="BJ189" s="14"/>
      <c r="BK189" s="14"/>
      <c r="BL189" s="14"/>
    </row>
    <row r="190" spans="1:64" s="1" customFormat="1" ht="33.75" hidden="1" x14ac:dyDescent="0.25">
      <c r="A190" s="15" t="s">
        <v>393</v>
      </c>
      <c r="B190" s="47">
        <v>176</v>
      </c>
      <c r="C190" s="27" t="s">
        <v>26</v>
      </c>
      <c r="D190" s="27" t="s">
        <v>6</v>
      </c>
      <c r="E190" s="28"/>
      <c r="F190" s="28" t="s">
        <v>74</v>
      </c>
      <c r="G190" s="28">
        <v>39.32</v>
      </c>
      <c r="H190" s="28"/>
      <c r="I190" s="28"/>
      <c r="J190" s="28">
        <v>37</v>
      </c>
      <c r="K190" s="28" t="s">
        <v>48</v>
      </c>
      <c r="L190" s="28" t="s">
        <v>49</v>
      </c>
      <c r="M190" s="28" t="s">
        <v>50</v>
      </c>
      <c r="N190" s="28" t="s">
        <v>51</v>
      </c>
      <c r="O190" s="28">
        <v>320</v>
      </c>
      <c r="P190" s="28">
        <v>1</v>
      </c>
      <c r="Q190" s="29">
        <v>2</v>
      </c>
      <c r="R190" s="28" t="s">
        <v>52</v>
      </c>
      <c r="S190" s="28" t="s">
        <v>311</v>
      </c>
      <c r="T190" s="28" t="s">
        <v>337</v>
      </c>
      <c r="U190" s="28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57"/>
      <c r="AL190" s="47"/>
      <c r="AM190" s="47"/>
      <c r="AN190" s="55"/>
      <c r="AO190" s="86"/>
      <c r="AP190" s="97"/>
      <c r="AQ190" s="92"/>
      <c r="AR190" s="47" t="s">
        <v>432</v>
      </c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13"/>
      <c r="BF190" s="13"/>
      <c r="BG190" s="13"/>
      <c r="BH190" s="13"/>
      <c r="BI190" s="13"/>
      <c r="BJ190" s="13"/>
      <c r="BK190" s="13"/>
      <c r="BL190" s="13"/>
    </row>
    <row r="191" spans="1:64" s="1" customFormat="1" ht="22.5" hidden="1" x14ac:dyDescent="0.25">
      <c r="A191" s="15" t="s">
        <v>393</v>
      </c>
      <c r="B191" s="47">
        <v>176</v>
      </c>
      <c r="C191" s="27"/>
      <c r="D191" s="27" t="s">
        <v>6</v>
      </c>
      <c r="E191" s="28"/>
      <c r="F191" s="28" t="s">
        <v>74</v>
      </c>
      <c r="G191" s="28">
        <v>39.32</v>
      </c>
      <c r="H191" s="28"/>
      <c r="I191" s="28"/>
      <c r="J191" s="28">
        <v>37</v>
      </c>
      <c r="K191" s="28" t="s">
        <v>48</v>
      </c>
      <c r="L191" s="28" t="s">
        <v>49</v>
      </c>
      <c r="M191" s="28" t="s">
        <v>50</v>
      </c>
      <c r="N191" s="28" t="s">
        <v>51</v>
      </c>
      <c r="O191" s="28">
        <v>320</v>
      </c>
      <c r="P191" s="28">
        <v>1</v>
      </c>
      <c r="Q191" s="29">
        <v>52</v>
      </c>
      <c r="R191" s="28">
        <v>2.72</v>
      </c>
      <c r="S191" s="28" t="s">
        <v>311</v>
      </c>
      <c r="T191" s="28" t="s">
        <v>53</v>
      </c>
      <c r="U191" s="28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57"/>
      <c r="AL191" s="47"/>
      <c r="AM191" s="47"/>
      <c r="AN191" s="55"/>
      <c r="AO191" s="86"/>
      <c r="AP191" s="97"/>
      <c r="AQ191" s="92"/>
      <c r="AR191" s="47" t="s">
        <v>432</v>
      </c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13"/>
      <c r="BF191" s="13"/>
      <c r="BG191" s="13"/>
      <c r="BH191" s="13"/>
      <c r="BI191" s="13"/>
      <c r="BJ191" s="13"/>
      <c r="BK191" s="13"/>
      <c r="BL191" s="13"/>
    </row>
    <row r="192" spans="1:64" s="1" customFormat="1" ht="33.75" hidden="1" x14ac:dyDescent="0.25">
      <c r="A192" s="15" t="s">
        <v>393</v>
      </c>
      <c r="B192" s="47">
        <v>176</v>
      </c>
      <c r="C192" s="27" t="s">
        <v>26</v>
      </c>
      <c r="D192" s="27" t="s">
        <v>330</v>
      </c>
      <c r="E192" s="28" t="s">
        <v>148</v>
      </c>
      <c r="F192" s="28" t="s">
        <v>327</v>
      </c>
      <c r="G192" s="28"/>
      <c r="H192" s="28" t="s">
        <v>73</v>
      </c>
      <c r="I192" s="28" t="s">
        <v>345</v>
      </c>
      <c r="J192" s="28">
        <v>37</v>
      </c>
      <c r="K192" s="28" t="s">
        <v>56</v>
      </c>
      <c r="L192" s="28" t="s">
        <v>49</v>
      </c>
      <c r="M192" s="28" t="s">
        <v>57</v>
      </c>
      <c r="N192" s="28" t="s">
        <v>51</v>
      </c>
      <c r="O192" s="28">
        <v>220</v>
      </c>
      <c r="P192" s="28">
        <v>2</v>
      </c>
      <c r="Q192" s="29">
        <v>2</v>
      </c>
      <c r="R192" s="28">
        <v>6.25</v>
      </c>
      <c r="S192" s="28" t="s">
        <v>312</v>
      </c>
      <c r="T192" s="28" t="s">
        <v>338</v>
      </c>
      <c r="U192" s="28" t="s">
        <v>75</v>
      </c>
      <c r="V192" s="28">
        <v>10</v>
      </c>
      <c r="W192" s="28">
        <v>0.37</v>
      </c>
      <c r="X192" s="28" t="s">
        <v>408</v>
      </c>
      <c r="Y192" s="28">
        <v>45</v>
      </c>
      <c r="Z192" s="28">
        <v>12</v>
      </c>
      <c r="AA192" s="28">
        <v>0.3</v>
      </c>
      <c r="AB192" s="39" t="s">
        <v>415</v>
      </c>
      <c r="AC192" s="28">
        <v>2.1</v>
      </c>
      <c r="AD192" s="47">
        <v>30</v>
      </c>
      <c r="AE192" s="28" t="s">
        <v>464</v>
      </c>
      <c r="AF192" s="28" t="s">
        <v>470</v>
      </c>
      <c r="AG192" s="28" t="s">
        <v>474</v>
      </c>
      <c r="AH192" s="28" t="s">
        <v>477</v>
      </c>
      <c r="AI192" s="28" t="s">
        <v>461</v>
      </c>
      <c r="AJ192" s="47">
        <v>44.9</v>
      </c>
      <c r="AK192" s="40">
        <v>10.5</v>
      </c>
      <c r="AL192" s="28">
        <v>418236</v>
      </c>
      <c r="AM192" s="41">
        <f>((AL192/24)/7)</f>
        <v>2489.5</v>
      </c>
      <c r="AN192" s="42">
        <f>IF(AM192&gt;52, 52,AM192)</f>
        <v>52</v>
      </c>
      <c r="AO192" s="84">
        <f>AK192/AN192</f>
        <v>0.20192307692307693</v>
      </c>
      <c r="AP192" s="95">
        <f t="shared" ref="AP192:AP193" si="129">AO192*2</f>
        <v>0.40384615384615385</v>
      </c>
      <c r="AQ192" s="43">
        <f t="shared" ref="AQ192:AQ193" si="130">AO192*4</f>
        <v>0.80769230769230771</v>
      </c>
      <c r="AR192" s="28">
        <v>55</v>
      </c>
      <c r="AS192" s="28">
        <v>100</v>
      </c>
      <c r="AT192" s="28">
        <f t="shared" ref="AT192:AT193" si="131">0.5*(AR192+AS192)</f>
        <v>77.5</v>
      </c>
      <c r="AU192" s="28">
        <v>480</v>
      </c>
      <c r="AV192" s="47">
        <v>200</v>
      </c>
      <c r="AW192" s="28">
        <f t="shared" ref="AW192:AW193" si="132">AU192/AV192</f>
        <v>2.4</v>
      </c>
      <c r="AX192" s="28" t="str">
        <f t="shared" ref="AX192:AX193" si="133">IF(AND(1&lt;=AW192,AW192&lt;=4),"Adecuada","Inadecuada")</f>
        <v>Adecuada</v>
      </c>
      <c r="AY192" s="28"/>
      <c r="AZ192" s="28"/>
      <c r="BA192" s="28"/>
      <c r="BB192" s="28"/>
      <c r="BC192" s="28"/>
      <c r="BD192" s="44">
        <f>O192</f>
        <v>220</v>
      </c>
      <c r="BE192" s="15"/>
      <c r="BF192" s="13"/>
      <c r="BG192" s="13"/>
      <c r="BH192" s="13"/>
      <c r="BI192" s="13"/>
      <c r="BJ192" s="13"/>
      <c r="BK192" s="13"/>
      <c r="BL192" s="13"/>
    </row>
    <row r="193" spans="1:64" s="1" customFormat="1" ht="22.5" hidden="1" x14ac:dyDescent="0.25">
      <c r="A193" s="15" t="s">
        <v>393</v>
      </c>
      <c r="B193" s="47">
        <v>176</v>
      </c>
      <c r="C193" s="27"/>
      <c r="D193" s="27" t="s">
        <v>331</v>
      </c>
      <c r="E193" s="28" t="s">
        <v>148</v>
      </c>
      <c r="F193" s="28" t="s">
        <v>346</v>
      </c>
      <c r="G193" s="28"/>
      <c r="H193" s="28" t="s">
        <v>76</v>
      </c>
      <c r="I193" s="28" t="s">
        <v>347</v>
      </c>
      <c r="J193" s="28">
        <v>37</v>
      </c>
      <c r="K193" s="28" t="s">
        <v>56</v>
      </c>
      <c r="L193" s="28" t="s">
        <v>49</v>
      </c>
      <c r="M193" s="28" t="s">
        <v>57</v>
      </c>
      <c r="N193" s="28" t="s">
        <v>51</v>
      </c>
      <c r="O193" s="28">
        <v>220</v>
      </c>
      <c r="P193" s="28">
        <v>2</v>
      </c>
      <c r="Q193" s="29">
        <v>2</v>
      </c>
      <c r="R193" s="28">
        <v>6.25</v>
      </c>
      <c r="S193" s="28" t="s">
        <v>312</v>
      </c>
      <c r="T193" s="28" t="s">
        <v>338</v>
      </c>
      <c r="U193" s="28" t="s">
        <v>77</v>
      </c>
      <c r="V193" s="28">
        <v>10</v>
      </c>
      <c r="W193" s="28">
        <v>0.37</v>
      </c>
      <c r="X193" s="28" t="s">
        <v>408</v>
      </c>
      <c r="Y193" s="28">
        <v>45</v>
      </c>
      <c r="Z193" s="28">
        <v>12</v>
      </c>
      <c r="AA193" s="28">
        <v>0.3</v>
      </c>
      <c r="AB193" s="39" t="s">
        <v>415</v>
      </c>
      <c r="AC193" s="28">
        <v>2.1</v>
      </c>
      <c r="AD193" s="47">
        <v>30</v>
      </c>
      <c r="AE193" s="28" t="s">
        <v>464</v>
      </c>
      <c r="AF193" s="28" t="s">
        <v>470</v>
      </c>
      <c r="AG193" s="28" t="s">
        <v>474</v>
      </c>
      <c r="AH193" s="28" t="s">
        <v>477</v>
      </c>
      <c r="AI193" s="28" t="s">
        <v>461</v>
      </c>
      <c r="AJ193" s="47">
        <v>44.9</v>
      </c>
      <c r="AK193" s="40">
        <v>18.600000000000001</v>
      </c>
      <c r="AL193" s="28">
        <v>384145</v>
      </c>
      <c r="AM193" s="41">
        <f>((AL193/24)/7)</f>
        <v>2286.5773809523807</v>
      </c>
      <c r="AN193" s="42">
        <f>IF(AM193&gt;52, 52,AM193)</f>
        <v>52</v>
      </c>
      <c r="AO193" s="84">
        <f>AK193/AN193</f>
        <v>0.3576923076923077</v>
      </c>
      <c r="AP193" s="95">
        <f t="shared" si="129"/>
        <v>0.7153846153846154</v>
      </c>
      <c r="AQ193" s="43">
        <f t="shared" si="130"/>
        <v>1.4307692307692308</v>
      </c>
      <c r="AR193" s="28">
        <v>65</v>
      </c>
      <c r="AS193" s="28">
        <v>120</v>
      </c>
      <c r="AT193" s="28">
        <f t="shared" si="131"/>
        <v>92.5</v>
      </c>
      <c r="AU193" s="28">
        <v>480</v>
      </c>
      <c r="AV193" s="28">
        <v>200</v>
      </c>
      <c r="AW193" s="28">
        <f t="shared" si="132"/>
        <v>2.4</v>
      </c>
      <c r="AX193" s="28" t="str">
        <f t="shared" si="133"/>
        <v>Adecuada</v>
      </c>
      <c r="AY193" s="28"/>
      <c r="AZ193" s="28"/>
      <c r="BA193" s="28"/>
      <c r="BB193" s="28"/>
      <c r="BC193" s="28"/>
      <c r="BD193" s="44">
        <f>O193</f>
        <v>220</v>
      </c>
      <c r="BE193" s="15"/>
      <c r="BF193" s="13"/>
      <c r="BG193" s="13"/>
      <c r="BH193" s="13"/>
      <c r="BI193" s="13"/>
      <c r="BJ193" s="13"/>
      <c r="BK193" s="13"/>
      <c r="BL193" s="13"/>
    </row>
    <row r="194" spans="1:64" s="1" customFormat="1" ht="23.25" hidden="1" customHeight="1" x14ac:dyDescent="0.25">
      <c r="A194" s="15" t="s">
        <v>393</v>
      </c>
      <c r="B194" s="47">
        <v>180</v>
      </c>
      <c r="C194" s="27" t="s">
        <v>143</v>
      </c>
      <c r="D194" s="27" t="s">
        <v>6</v>
      </c>
      <c r="E194" s="28"/>
      <c r="F194" s="28" t="s">
        <v>138</v>
      </c>
      <c r="G194" s="28">
        <v>8.33</v>
      </c>
      <c r="H194" s="28"/>
      <c r="I194" s="28"/>
      <c r="J194" s="28">
        <v>38</v>
      </c>
      <c r="K194" s="28" t="s">
        <v>48</v>
      </c>
      <c r="L194" s="28" t="s">
        <v>49</v>
      </c>
      <c r="M194" s="28" t="s">
        <v>50</v>
      </c>
      <c r="N194" s="28" t="s">
        <v>51</v>
      </c>
      <c r="O194" s="28">
        <v>320</v>
      </c>
      <c r="P194" s="28">
        <v>1</v>
      </c>
      <c r="Q194" s="29">
        <v>2</v>
      </c>
      <c r="R194" s="28" t="s">
        <v>52</v>
      </c>
      <c r="S194" s="28" t="s">
        <v>311</v>
      </c>
      <c r="T194" s="28" t="s">
        <v>337</v>
      </c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57"/>
      <c r="AL194" s="47"/>
      <c r="AM194" s="47"/>
      <c r="AN194" s="55"/>
      <c r="AO194" s="86"/>
      <c r="AP194" s="97"/>
      <c r="AQ194" s="92"/>
      <c r="AR194" s="47" t="s">
        <v>293</v>
      </c>
      <c r="AS194" s="47"/>
      <c r="AT194" s="47"/>
      <c r="AU194" s="47">
        <v>300</v>
      </c>
      <c r="AV194" s="47"/>
      <c r="AW194" s="47"/>
      <c r="AX194" s="47"/>
      <c r="AY194" s="47"/>
      <c r="AZ194" s="47"/>
      <c r="BA194" s="47"/>
      <c r="BB194" s="47"/>
      <c r="BC194" s="47"/>
      <c r="BD194" s="47"/>
      <c r="BE194" s="13"/>
      <c r="BF194" s="13"/>
      <c r="BG194" s="13"/>
      <c r="BH194" s="13"/>
      <c r="BI194" s="13"/>
      <c r="BJ194" s="13"/>
      <c r="BK194" s="13"/>
      <c r="BL194" s="13"/>
    </row>
    <row r="195" spans="1:64" s="1" customFormat="1" ht="24.75" hidden="1" customHeight="1" x14ac:dyDescent="0.25">
      <c r="A195" s="15" t="s">
        <v>393</v>
      </c>
      <c r="B195" s="47">
        <v>180</v>
      </c>
      <c r="C195" s="27"/>
      <c r="D195" s="27" t="s">
        <v>6</v>
      </c>
      <c r="E195" s="28"/>
      <c r="F195" s="28" t="s">
        <v>138</v>
      </c>
      <c r="G195" s="28">
        <v>8.33</v>
      </c>
      <c r="H195" s="28"/>
      <c r="I195" s="28"/>
      <c r="J195" s="28">
        <v>38</v>
      </c>
      <c r="K195" s="28" t="s">
        <v>48</v>
      </c>
      <c r="L195" s="28" t="s">
        <v>49</v>
      </c>
      <c r="M195" s="28" t="s">
        <v>50</v>
      </c>
      <c r="N195" s="28" t="s">
        <v>51</v>
      </c>
      <c r="O195" s="28">
        <v>320</v>
      </c>
      <c r="P195" s="28">
        <v>1</v>
      </c>
      <c r="Q195" s="29">
        <v>52</v>
      </c>
      <c r="R195" s="28">
        <v>1.55</v>
      </c>
      <c r="S195" s="28" t="s">
        <v>311</v>
      </c>
      <c r="T195" s="28" t="s">
        <v>53</v>
      </c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57"/>
      <c r="AL195" s="47"/>
      <c r="AM195" s="47"/>
      <c r="AN195" s="55"/>
      <c r="AO195" s="86"/>
      <c r="AP195" s="97"/>
      <c r="AQ195" s="92"/>
      <c r="AR195" s="47" t="s">
        <v>294</v>
      </c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13"/>
      <c r="BF195" s="13"/>
      <c r="BG195" s="13"/>
      <c r="BH195" s="13"/>
      <c r="BI195" s="13"/>
      <c r="BJ195" s="13"/>
      <c r="BK195" s="13"/>
      <c r="BL195" s="13"/>
    </row>
    <row r="196" spans="1:64" s="1" customFormat="1" ht="21.75" customHeight="1" x14ac:dyDescent="0.25">
      <c r="A196" s="15" t="s">
        <v>393</v>
      </c>
      <c r="B196" s="47">
        <v>180</v>
      </c>
      <c r="C196" s="27" t="s">
        <v>143</v>
      </c>
      <c r="D196" s="27" t="s">
        <v>330</v>
      </c>
      <c r="E196" s="27" t="s">
        <v>148</v>
      </c>
      <c r="F196" s="28" t="s">
        <v>382</v>
      </c>
      <c r="G196" s="28"/>
      <c r="H196" s="28" t="s">
        <v>290</v>
      </c>
      <c r="I196" s="28" t="s">
        <v>426</v>
      </c>
      <c r="J196" s="28">
        <v>38</v>
      </c>
      <c r="K196" s="28" t="s">
        <v>56</v>
      </c>
      <c r="L196" s="28" t="s">
        <v>49</v>
      </c>
      <c r="M196" s="28" t="s">
        <v>57</v>
      </c>
      <c r="N196" s="28" t="s">
        <v>51</v>
      </c>
      <c r="O196" s="28">
        <v>220</v>
      </c>
      <c r="P196" s="28">
        <v>2</v>
      </c>
      <c r="Q196" s="30">
        <v>2</v>
      </c>
      <c r="R196" s="37">
        <v>6.25</v>
      </c>
      <c r="S196" s="27" t="s">
        <v>312</v>
      </c>
      <c r="T196" s="27" t="s">
        <v>338</v>
      </c>
      <c r="U196" s="27" t="s">
        <v>291</v>
      </c>
      <c r="V196" s="27">
        <v>10</v>
      </c>
      <c r="W196" s="27">
        <v>0.37</v>
      </c>
      <c r="X196" s="27" t="s">
        <v>408</v>
      </c>
      <c r="Y196" s="48">
        <v>210</v>
      </c>
      <c r="Z196" s="27">
        <v>12</v>
      </c>
      <c r="AA196" s="27">
        <v>0.3</v>
      </c>
      <c r="AB196" s="53" t="s">
        <v>415</v>
      </c>
      <c r="AC196" s="27">
        <v>2.1</v>
      </c>
      <c r="AD196" s="48">
        <v>34</v>
      </c>
      <c r="AE196" s="27" t="s">
        <v>464</v>
      </c>
      <c r="AF196" s="27" t="s">
        <v>470</v>
      </c>
      <c r="AG196" s="27" t="s">
        <v>474</v>
      </c>
      <c r="AH196" s="27" t="s">
        <v>477</v>
      </c>
      <c r="AI196" s="27" t="s">
        <v>461</v>
      </c>
      <c r="AJ196" s="48">
        <v>210.1</v>
      </c>
      <c r="AK196" s="37">
        <v>16.25</v>
      </c>
      <c r="AL196" s="48">
        <v>73943</v>
      </c>
      <c r="AM196" s="32">
        <f>((AL196/24)/7)</f>
        <v>440.13690476190476</v>
      </c>
      <c r="AN196" s="35">
        <f>IF(AM196&gt;52, 52,AM196)</f>
        <v>52</v>
      </c>
      <c r="AO196" s="83">
        <f>AK196/AN196</f>
        <v>0.3125</v>
      </c>
      <c r="AP196" s="94">
        <f t="shared" ref="AP196:AP197" si="134">AO196*2</f>
        <v>0.625</v>
      </c>
      <c r="AQ196" s="33">
        <f t="shared" ref="AQ196:AQ197" si="135">AO196*4</f>
        <v>1.25</v>
      </c>
      <c r="AR196" s="27">
        <v>75</v>
      </c>
      <c r="AS196" s="27">
        <v>130</v>
      </c>
      <c r="AT196" s="27">
        <f t="shared" ref="AT196:AT197" si="136">0.5*(AR196+AS196)</f>
        <v>102.5</v>
      </c>
      <c r="AU196" s="49">
        <v>250</v>
      </c>
      <c r="AV196" s="27">
        <v>40</v>
      </c>
      <c r="AW196" s="27">
        <f t="shared" ref="AW196:AW197" si="137">AU196/AV196</f>
        <v>6.25</v>
      </c>
      <c r="AX196" s="27" t="str">
        <f t="shared" ref="AX196:AX197" si="138">IF(AND(1&lt;=AW196,AW196&lt;=4),"Adecuada","Inadecuada")</f>
        <v>Inadecuada</v>
      </c>
      <c r="AY196" s="27">
        <f>IF(AND(1&lt;=AW196,AW196&lt;=4),O196,AV196)</f>
        <v>40</v>
      </c>
      <c r="AZ196" s="27">
        <f>IF(AND(1&lt;=AW196,AW196&lt;=4),O196,4*AV196)</f>
        <v>160</v>
      </c>
      <c r="BA196" s="27">
        <v>32</v>
      </c>
      <c r="BB196" s="27">
        <v>150</v>
      </c>
      <c r="BC196" s="27">
        <v>100</v>
      </c>
      <c r="BD196" s="36">
        <v>100</v>
      </c>
      <c r="BE196" s="11"/>
      <c r="BF196" s="14"/>
      <c r="BG196" s="11"/>
      <c r="BH196" s="18"/>
      <c r="BI196" s="14"/>
      <c r="BJ196" s="14"/>
      <c r="BK196" s="14"/>
      <c r="BL196" s="14"/>
    </row>
    <row r="197" spans="1:64" s="1" customFormat="1" ht="21" customHeight="1" x14ac:dyDescent="0.25">
      <c r="A197" s="15" t="s">
        <v>393</v>
      </c>
      <c r="B197" s="47">
        <v>180</v>
      </c>
      <c r="C197" s="27"/>
      <c r="D197" s="27" t="s">
        <v>331</v>
      </c>
      <c r="E197" s="27" t="s">
        <v>148</v>
      </c>
      <c r="F197" s="28" t="s">
        <v>382</v>
      </c>
      <c r="G197" s="28"/>
      <c r="H197" s="28" t="s">
        <v>290</v>
      </c>
      <c r="I197" s="28" t="s">
        <v>426</v>
      </c>
      <c r="J197" s="28">
        <v>38</v>
      </c>
      <c r="K197" s="28" t="s">
        <v>56</v>
      </c>
      <c r="L197" s="28" t="s">
        <v>49</v>
      </c>
      <c r="M197" s="28" t="s">
        <v>57</v>
      </c>
      <c r="N197" s="28" t="s">
        <v>51</v>
      </c>
      <c r="O197" s="28">
        <v>220</v>
      </c>
      <c r="P197" s="28">
        <v>2</v>
      </c>
      <c r="Q197" s="30">
        <v>2</v>
      </c>
      <c r="R197" s="37">
        <v>6.25</v>
      </c>
      <c r="S197" s="27" t="s">
        <v>312</v>
      </c>
      <c r="T197" s="27" t="s">
        <v>338</v>
      </c>
      <c r="U197" s="27" t="s">
        <v>291</v>
      </c>
      <c r="V197" s="27">
        <v>10</v>
      </c>
      <c r="W197" s="27">
        <v>0.37</v>
      </c>
      <c r="X197" s="27" t="s">
        <v>408</v>
      </c>
      <c r="Y197" s="48">
        <v>210</v>
      </c>
      <c r="Z197" s="27">
        <v>12</v>
      </c>
      <c r="AA197" s="27">
        <v>0.3</v>
      </c>
      <c r="AB197" s="53" t="s">
        <v>415</v>
      </c>
      <c r="AC197" s="27">
        <v>2.1</v>
      </c>
      <c r="AD197" s="48">
        <v>34</v>
      </c>
      <c r="AE197" s="27" t="s">
        <v>464</v>
      </c>
      <c r="AF197" s="27" t="s">
        <v>470</v>
      </c>
      <c r="AG197" s="27" t="s">
        <v>474</v>
      </c>
      <c r="AH197" s="27" t="s">
        <v>477</v>
      </c>
      <c r="AI197" s="27" t="s">
        <v>461</v>
      </c>
      <c r="AJ197" s="48">
        <v>210.1</v>
      </c>
      <c r="AK197" s="37">
        <v>16.25</v>
      </c>
      <c r="AL197" s="48">
        <v>73943</v>
      </c>
      <c r="AM197" s="32">
        <f>((AL197/24)/7)</f>
        <v>440.13690476190476</v>
      </c>
      <c r="AN197" s="35">
        <f>IF(AM197&gt;52, 52,AM197)</f>
        <v>52</v>
      </c>
      <c r="AO197" s="83">
        <f>AK197/AN197</f>
        <v>0.3125</v>
      </c>
      <c r="AP197" s="94">
        <f t="shared" si="134"/>
        <v>0.625</v>
      </c>
      <c r="AQ197" s="33">
        <f t="shared" si="135"/>
        <v>1.25</v>
      </c>
      <c r="AR197" s="27">
        <v>75</v>
      </c>
      <c r="AS197" s="27">
        <v>130</v>
      </c>
      <c r="AT197" s="27">
        <f t="shared" si="136"/>
        <v>102.5</v>
      </c>
      <c r="AU197" s="49">
        <v>250</v>
      </c>
      <c r="AV197" s="27">
        <v>40</v>
      </c>
      <c r="AW197" s="27">
        <f t="shared" si="137"/>
        <v>6.25</v>
      </c>
      <c r="AX197" s="27" t="str">
        <f t="shared" si="138"/>
        <v>Inadecuada</v>
      </c>
      <c r="AY197" s="27">
        <f>IF(AND(1&lt;=AW197,AW197&lt;=4),O197,AV197)</f>
        <v>40</v>
      </c>
      <c r="AZ197" s="27">
        <f>IF(AND(1&lt;=AW197,AW197&lt;=4),O197,4*AV197)</f>
        <v>160</v>
      </c>
      <c r="BA197" s="27">
        <v>32</v>
      </c>
      <c r="BB197" s="27">
        <v>150</v>
      </c>
      <c r="BC197" s="27">
        <v>100</v>
      </c>
      <c r="BD197" s="36">
        <v>100</v>
      </c>
      <c r="BE197" s="11"/>
      <c r="BF197" s="14"/>
      <c r="BG197" s="11"/>
      <c r="BH197" s="18"/>
      <c r="BI197" s="14"/>
      <c r="BJ197" s="14"/>
      <c r="BK197" s="14"/>
      <c r="BL197" s="14"/>
    </row>
    <row r="198" spans="1:64" s="1" customFormat="1" ht="33.75" hidden="1" x14ac:dyDescent="0.25">
      <c r="A198" s="15" t="s">
        <v>393</v>
      </c>
      <c r="B198" s="47">
        <v>181</v>
      </c>
      <c r="C198" s="27" t="s">
        <v>27</v>
      </c>
      <c r="D198" s="27" t="s">
        <v>6</v>
      </c>
      <c r="E198" s="28"/>
      <c r="F198" s="28" t="s">
        <v>74</v>
      </c>
      <c r="G198" s="28">
        <v>39.32</v>
      </c>
      <c r="H198" s="28"/>
      <c r="I198" s="28"/>
      <c r="J198" s="28">
        <v>39</v>
      </c>
      <c r="K198" s="28" t="s">
        <v>48</v>
      </c>
      <c r="L198" s="28" t="s">
        <v>49</v>
      </c>
      <c r="M198" s="28" t="s">
        <v>50</v>
      </c>
      <c r="N198" s="28" t="s">
        <v>51</v>
      </c>
      <c r="O198" s="28">
        <v>320</v>
      </c>
      <c r="P198" s="28">
        <v>1</v>
      </c>
      <c r="Q198" s="29">
        <v>2</v>
      </c>
      <c r="R198" s="28" t="s">
        <v>52</v>
      </c>
      <c r="S198" s="28" t="s">
        <v>311</v>
      </c>
      <c r="T198" s="28" t="s">
        <v>337</v>
      </c>
      <c r="U198" s="28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57"/>
      <c r="AL198" s="47"/>
      <c r="AM198" s="47"/>
      <c r="AN198" s="55"/>
      <c r="AO198" s="86"/>
      <c r="AP198" s="97"/>
      <c r="AQ198" s="92"/>
      <c r="AR198" s="47" t="s">
        <v>295</v>
      </c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13"/>
      <c r="BF198" s="13"/>
      <c r="BG198" s="13"/>
      <c r="BH198" s="13"/>
      <c r="BI198" s="13"/>
      <c r="BJ198" s="13"/>
      <c r="BK198" s="13"/>
      <c r="BL198" s="13"/>
    </row>
    <row r="199" spans="1:64" s="1" customFormat="1" ht="22.5" hidden="1" x14ac:dyDescent="0.25">
      <c r="A199" s="15" t="s">
        <v>393</v>
      </c>
      <c r="B199" s="47">
        <v>181</v>
      </c>
      <c r="C199" s="27"/>
      <c r="D199" s="27" t="s">
        <v>6</v>
      </c>
      <c r="E199" s="28"/>
      <c r="F199" s="28" t="s">
        <v>74</v>
      </c>
      <c r="G199" s="28">
        <v>39.32</v>
      </c>
      <c r="H199" s="28"/>
      <c r="I199" s="28"/>
      <c r="J199" s="28">
        <v>39</v>
      </c>
      <c r="K199" s="28" t="s">
        <v>48</v>
      </c>
      <c r="L199" s="28" t="s">
        <v>49</v>
      </c>
      <c r="M199" s="28" t="s">
        <v>50</v>
      </c>
      <c r="N199" s="28" t="s">
        <v>51</v>
      </c>
      <c r="O199" s="28">
        <v>320</v>
      </c>
      <c r="P199" s="28">
        <v>1</v>
      </c>
      <c r="Q199" s="29">
        <v>52</v>
      </c>
      <c r="R199" s="28">
        <v>2.72</v>
      </c>
      <c r="S199" s="28" t="s">
        <v>311</v>
      </c>
      <c r="T199" s="28" t="s">
        <v>53</v>
      </c>
      <c r="U199" s="28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57"/>
      <c r="AL199" s="47"/>
      <c r="AM199" s="47"/>
      <c r="AN199" s="55"/>
      <c r="AO199" s="86"/>
      <c r="AP199" s="97"/>
      <c r="AQ199" s="92"/>
      <c r="AR199" s="47" t="s">
        <v>293</v>
      </c>
      <c r="AS199" s="47"/>
      <c r="AT199" s="47"/>
      <c r="AU199" s="47">
        <v>300</v>
      </c>
      <c r="AV199" s="47"/>
      <c r="AW199" s="47"/>
      <c r="AX199" s="47"/>
      <c r="AY199" s="47"/>
      <c r="AZ199" s="47"/>
      <c r="BA199" s="47"/>
      <c r="BB199" s="47"/>
      <c r="BC199" s="47"/>
      <c r="BD199" s="47"/>
      <c r="BE199" s="13"/>
      <c r="BF199" s="13"/>
      <c r="BG199" s="13"/>
      <c r="BH199" s="13"/>
      <c r="BI199" s="13"/>
      <c r="BJ199" s="13"/>
      <c r="BK199" s="13"/>
      <c r="BL199" s="13"/>
    </row>
    <row r="200" spans="1:64" s="1" customFormat="1" ht="33.75" hidden="1" x14ac:dyDescent="0.25">
      <c r="A200" s="15" t="s">
        <v>393</v>
      </c>
      <c r="B200" s="47">
        <v>181</v>
      </c>
      <c r="C200" s="27" t="s">
        <v>27</v>
      </c>
      <c r="D200" s="27" t="s">
        <v>330</v>
      </c>
      <c r="E200" s="28" t="s">
        <v>148</v>
      </c>
      <c r="F200" s="28" t="s">
        <v>327</v>
      </c>
      <c r="G200" s="28"/>
      <c r="H200" s="28" t="s">
        <v>73</v>
      </c>
      <c r="I200" s="28" t="s">
        <v>345</v>
      </c>
      <c r="J200" s="28">
        <v>39</v>
      </c>
      <c r="K200" s="28" t="s">
        <v>56</v>
      </c>
      <c r="L200" s="28" t="s">
        <v>49</v>
      </c>
      <c r="M200" s="28" t="s">
        <v>57</v>
      </c>
      <c r="N200" s="28" t="s">
        <v>51</v>
      </c>
      <c r="O200" s="28">
        <v>220</v>
      </c>
      <c r="P200" s="28">
        <v>2</v>
      </c>
      <c r="Q200" s="29">
        <v>2</v>
      </c>
      <c r="R200" s="28">
        <v>6.25</v>
      </c>
      <c r="S200" s="28" t="s">
        <v>312</v>
      </c>
      <c r="T200" s="28" t="s">
        <v>338</v>
      </c>
      <c r="U200" s="28" t="s">
        <v>75</v>
      </c>
      <c r="V200" s="28">
        <v>10</v>
      </c>
      <c r="W200" s="28">
        <v>0.37</v>
      </c>
      <c r="X200" s="28" t="s">
        <v>408</v>
      </c>
      <c r="Y200" s="28">
        <v>45</v>
      </c>
      <c r="Z200" s="28">
        <v>12</v>
      </c>
      <c r="AA200" s="28">
        <v>0.3</v>
      </c>
      <c r="AB200" s="39" t="s">
        <v>415</v>
      </c>
      <c r="AC200" s="28">
        <v>2.1</v>
      </c>
      <c r="AD200" s="47">
        <v>32</v>
      </c>
      <c r="AE200" s="28" t="s">
        <v>464</v>
      </c>
      <c r="AF200" s="28" t="s">
        <v>470</v>
      </c>
      <c r="AG200" s="28" t="s">
        <v>474</v>
      </c>
      <c r="AH200" s="28" t="s">
        <v>477</v>
      </c>
      <c r="AI200" s="28" t="s">
        <v>461</v>
      </c>
      <c r="AJ200" s="47">
        <v>44.9</v>
      </c>
      <c r="AK200" s="40">
        <v>10.5</v>
      </c>
      <c r="AL200" s="28">
        <v>1795666</v>
      </c>
      <c r="AM200" s="41">
        <f>((AL200/24)/7)</f>
        <v>10688.488095238095</v>
      </c>
      <c r="AN200" s="42">
        <f>IF(AM200&gt;52, 52,AM200)</f>
        <v>52</v>
      </c>
      <c r="AO200" s="84">
        <f>AK200/AN200</f>
        <v>0.20192307692307693</v>
      </c>
      <c r="AP200" s="95">
        <f t="shared" ref="AP200:AP201" si="139">AO200*2</f>
        <v>0.40384615384615385</v>
      </c>
      <c r="AQ200" s="43">
        <f t="shared" ref="AQ200:AQ201" si="140">AO200*4</f>
        <v>0.80769230769230771</v>
      </c>
      <c r="AR200" s="28">
        <v>55</v>
      </c>
      <c r="AS200" s="28">
        <v>100</v>
      </c>
      <c r="AT200" s="28">
        <f t="shared" ref="AT200:AT201" si="141">0.5*(AR200+AS200)</f>
        <v>77.5</v>
      </c>
      <c r="AU200" s="28">
        <v>400</v>
      </c>
      <c r="AV200" s="47">
        <v>200</v>
      </c>
      <c r="AW200" s="28">
        <f t="shared" ref="AW200:AW201" si="142">AU200/AV200</f>
        <v>2</v>
      </c>
      <c r="AX200" s="28" t="str">
        <f t="shared" ref="AX200:AX201" si="143">IF(AND(1&lt;=AW200,AW200&lt;=4),"Adecuada","Inadecuada")</f>
        <v>Adecuada</v>
      </c>
      <c r="AY200" s="28"/>
      <c r="AZ200" s="28"/>
      <c r="BA200" s="28"/>
      <c r="BB200" s="28"/>
      <c r="BC200" s="28"/>
      <c r="BD200" s="44">
        <f>O200</f>
        <v>220</v>
      </c>
      <c r="BE200" s="15"/>
      <c r="BF200" s="13"/>
      <c r="BG200" s="13"/>
      <c r="BH200" s="13"/>
      <c r="BI200" s="13"/>
      <c r="BJ200" s="13"/>
      <c r="BK200" s="13"/>
      <c r="BL200" s="13"/>
    </row>
    <row r="201" spans="1:64" s="1" customFormat="1" ht="22.5" hidden="1" x14ac:dyDescent="0.25">
      <c r="A201" s="15" t="s">
        <v>393</v>
      </c>
      <c r="B201" s="47">
        <v>181</v>
      </c>
      <c r="C201" s="27"/>
      <c r="D201" s="27" t="s">
        <v>331</v>
      </c>
      <c r="E201" s="28" t="s">
        <v>148</v>
      </c>
      <c r="F201" s="28" t="s">
        <v>346</v>
      </c>
      <c r="G201" s="28"/>
      <c r="H201" s="28" t="s">
        <v>76</v>
      </c>
      <c r="I201" s="28" t="s">
        <v>347</v>
      </c>
      <c r="J201" s="28">
        <v>39</v>
      </c>
      <c r="K201" s="28" t="s">
        <v>56</v>
      </c>
      <c r="L201" s="28" t="s">
        <v>49</v>
      </c>
      <c r="M201" s="28" t="s">
        <v>57</v>
      </c>
      <c r="N201" s="28" t="s">
        <v>51</v>
      </c>
      <c r="O201" s="28">
        <v>220</v>
      </c>
      <c r="P201" s="28">
        <v>2</v>
      </c>
      <c r="Q201" s="29">
        <v>2</v>
      </c>
      <c r="R201" s="28">
        <v>6.25</v>
      </c>
      <c r="S201" s="28" t="s">
        <v>312</v>
      </c>
      <c r="T201" s="28" t="s">
        <v>338</v>
      </c>
      <c r="U201" s="28" t="s">
        <v>77</v>
      </c>
      <c r="V201" s="28">
        <v>10</v>
      </c>
      <c r="W201" s="28">
        <v>0.37</v>
      </c>
      <c r="X201" s="28" t="s">
        <v>408</v>
      </c>
      <c r="Y201" s="28">
        <v>45</v>
      </c>
      <c r="Z201" s="28">
        <v>12</v>
      </c>
      <c r="AA201" s="28">
        <v>0.3</v>
      </c>
      <c r="AB201" s="39" t="s">
        <v>415</v>
      </c>
      <c r="AC201" s="28">
        <v>2.1</v>
      </c>
      <c r="AD201" s="47">
        <v>32</v>
      </c>
      <c r="AE201" s="28" t="s">
        <v>464</v>
      </c>
      <c r="AF201" s="28" t="s">
        <v>470</v>
      </c>
      <c r="AG201" s="28" t="s">
        <v>474</v>
      </c>
      <c r="AH201" s="28" t="s">
        <v>477</v>
      </c>
      <c r="AI201" s="28" t="s">
        <v>461</v>
      </c>
      <c r="AJ201" s="47">
        <v>44.9</v>
      </c>
      <c r="AK201" s="40">
        <v>18.600000000000001</v>
      </c>
      <c r="AL201" s="28">
        <v>1651196</v>
      </c>
      <c r="AM201" s="41">
        <f>((AL201/24)/7)</f>
        <v>9828.5476190476184</v>
      </c>
      <c r="AN201" s="42">
        <f>IF(AM201&gt;52, 52,AM201)</f>
        <v>52</v>
      </c>
      <c r="AO201" s="84">
        <f>AK201/AN201</f>
        <v>0.3576923076923077</v>
      </c>
      <c r="AP201" s="95">
        <f t="shared" si="139"/>
        <v>0.7153846153846154</v>
      </c>
      <c r="AQ201" s="43">
        <f t="shared" si="140"/>
        <v>1.4307692307692308</v>
      </c>
      <c r="AR201" s="28">
        <v>65</v>
      </c>
      <c r="AS201" s="28">
        <v>120</v>
      </c>
      <c r="AT201" s="28">
        <f t="shared" si="141"/>
        <v>92.5</v>
      </c>
      <c r="AU201" s="28">
        <v>400</v>
      </c>
      <c r="AV201" s="28">
        <v>200</v>
      </c>
      <c r="AW201" s="28">
        <f t="shared" si="142"/>
        <v>2</v>
      </c>
      <c r="AX201" s="28" t="str">
        <f t="shared" si="143"/>
        <v>Adecuada</v>
      </c>
      <c r="AY201" s="28"/>
      <c r="AZ201" s="28"/>
      <c r="BA201" s="28"/>
      <c r="BB201" s="28"/>
      <c r="BC201" s="28"/>
      <c r="BD201" s="44">
        <f>O201</f>
        <v>220</v>
      </c>
      <c r="BE201" s="15"/>
      <c r="BF201" s="13"/>
      <c r="BG201" s="13"/>
      <c r="BH201" s="13"/>
      <c r="BI201" s="13"/>
      <c r="BJ201" s="13"/>
      <c r="BK201" s="13"/>
      <c r="BL201" s="13"/>
    </row>
    <row r="202" spans="1:64" s="1" customFormat="1" ht="22.5" hidden="1" x14ac:dyDescent="0.25">
      <c r="A202" s="15" t="s">
        <v>393</v>
      </c>
      <c r="B202" s="47">
        <v>182</v>
      </c>
      <c r="C202" s="27" t="s">
        <v>28</v>
      </c>
      <c r="D202" s="27" t="s">
        <v>6</v>
      </c>
      <c r="E202" s="28"/>
      <c r="F202" s="28" t="s">
        <v>74</v>
      </c>
      <c r="G202" s="28">
        <v>39.32</v>
      </c>
      <c r="H202" s="28"/>
      <c r="I202" s="28"/>
      <c r="J202" s="28">
        <v>40</v>
      </c>
      <c r="K202" s="28" t="s">
        <v>48</v>
      </c>
      <c r="L202" s="28" t="s">
        <v>49</v>
      </c>
      <c r="M202" s="28" t="s">
        <v>50</v>
      </c>
      <c r="N202" s="28" t="s">
        <v>51</v>
      </c>
      <c r="O202" s="28">
        <v>320</v>
      </c>
      <c r="P202" s="28">
        <v>1</v>
      </c>
      <c r="Q202" s="29">
        <v>2</v>
      </c>
      <c r="R202" s="28" t="s">
        <v>52</v>
      </c>
      <c r="S202" s="28" t="s">
        <v>311</v>
      </c>
      <c r="T202" s="28" t="s">
        <v>337</v>
      </c>
      <c r="U202" s="28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57"/>
      <c r="AL202" s="47"/>
      <c r="AM202" s="47"/>
      <c r="AN202" s="55"/>
      <c r="AO202" s="86"/>
      <c r="AP202" s="97"/>
      <c r="AQ202" s="92"/>
      <c r="AR202" s="47" t="s">
        <v>296</v>
      </c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13"/>
      <c r="BF202" s="13"/>
      <c r="BG202" s="13"/>
      <c r="BH202" s="13"/>
      <c r="BI202" s="13"/>
      <c r="BJ202" s="13"/>
      <c r="BK202" s="13"/>
      <c r="BL202" s="13"/>
    </row>
    <row r="203" spans="1:64" s="1" customFormat="1" ht="22.5" hidden="1" x14ac:dyDescent="0.25">
      <c r="A203" s="15" t="s">
        <v>393</v>
      </c>
      <c r="B203" s="47">
        <v>182</v>
      </c>
      <c r="C203" s="27"/>
      <c r="D203" s="27" t="s">
        <v>6</v>
      </c>
      <c r="E203" s="28"/>
      <c r="F203" s="28" t="s">
        <v>74</v>
      </c>
      <c r="G203" s="28">
        <v>39.32</v>
      </c>
      <c r="H203" s="28"/>
      <c r="I203" s="28"/>
      <c r="J203" s="28">
        <v>40</v>
      </c>
      <c r="K203" s="28" t="s">
        <v>48</v>
      </c>
      <c r="L203" s="28" t="s">
        <v>49</v>
      </c>
      <c r="M203" s="28" t="s">
        <v>50</v>
      </c>
      <c r="N203" s="28" t="s">
        <v>51</v>
      </c>
      <c r="O203" s="28">
        <v>320</v>
      </c>
      <c r="P203" s="28">
        <v>1</v>
      </c>
      <c r="Q203" s="29">
        <v>52</v>
      </c>
      <c r="R203" s="28">
        <v>2.72</v>
      </c>
      <c r="S203" s="28" t="s">
        <v>311</v>
      </c>
      <c r="T203" s="28" t="s">
        <v>53</v>
      </c>
      <c r="U203" s="28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57"/>
      <c r="AL203" s="47"/>
      <c r="AM203" s="47"/>
      <c r="AN203" s="55"/>
      <c r="AO203" s="86"/>
      <c r="AP203" s="97"/>
      <c r="AQ203" s="92"/>
      <c r="AR203" s="47" t="s">
        <v>295</v>
      </c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13"/>
      <c r="BF203" s="13"/>
      <c r="BG203" s="13"/>
      <c r="BH203" s="13"/>
      <c r="BI203" s="13"/>
      <c r="BJ203" s="13"/>
      <c r="BK203" s="13"/>
      <c r="BL203" s="13"/>
    </row>
    <row r="204" spans="1:64" s="1" customFormat="1" ht="22.5" hidden="1" x14ac:dyDescent="0.25">
      <c r="A204" s="15" t="s">
        <v>393</v>
      </c>
      <c r="B204" s="47">
        <v>182</v>
      </c>
      <c r="C204" s="27" t="s">
        <v>28</v>
      </c>
      <c r="D204" s="27" t="s">
        <v>330</v>
      </c>
      <c r="E204" s="28" t="s">
        <v>148</v>
      </c>
      <c r="F204" s="28" t="s">
        <v>327</v>
      </c>
      <c r="G204" s="28"/>
      <c r="H204" s="28" t="s">
        <v>73</v>
      </c>
      <c r="I204" s="28" t="s">
        <v>345</v>
      </c>
      <c r="J204" s="28">
        <v>40</v>
      </c>
      <c r="K204" s="28" t="s">
        <v>56</v>
      </c>
      <c r="L204" s="28" t="s">
        <v>49</v>
      </c>
      <c r="M204" s="28" t="s">
        <v>57</v>
      </c>
      <c r="N204" s="28" t="s">
        <v>51</v>
      </c>
      <c r="O204" s="28">
        <v>220</v>
      </c>
      <c r="P204" s="28">
        <v>2</v>
      </c>
      <c r="Q204" s="29">
        <v>2</v>
      </c>
      <c r="R204" s="28">
        <v>6.25</v>
      </c>
      <c r="S204" s="28" t="s">
        <v>312</v>
      </c>
      <c r="T204" s="28" t="s">
        <v>338</v>
      </c>
      <c r="U204" s="28" t="s">
        <v>75</v>
      </c>
      <c r="V204" s="28">
        <v>10</v>
      </c>
      <c r="W204" s="28">
        <v>0.37</v>
      </c>
      <c r="X204" s="28" t="s">
        <v>408</v>
      </c>
      <c r="Y204" s="28">
        <v>45</v>
      </c>
      <c r="Z204" s="28">
        <v>12</v>
      </c>
      <c r="AA204" s="28">
        <v>0.3</v>
      </c>
      <c r="AB204" s="39" t="s">
        <v>415</v>
      </c>
      <c r="AC204" s="28">
        <v>2.1</v>
      </c>
      <c r="AD204" s="47">
        <v>30</v>
      </c>
      <c r="AE204" s="28" t="s">
        <v>464</v>
      </c>
      <c r="AF204" s="28" t="s">
        <v>470</v>
      </c>
      <c r="AG204" s="28" t="s">
        <v>474</v>
      </c>
      <c r="AH204" s="28" t="s">
        <v>477</v>
      </c>
      <c r="AI204" s="28" t="s">
        <v>461</v>
      </c>
      <c r="AJ204" s="47">
        <v>44.9</v>
      </c>
      <c r="AK204" s="40">
        <v>10.5</v>
      </c>
      <c r="AL204" s="28">
        <v>418236</v>
      </c>
      <c r="AM204" s="41">
        <f>((AL204/24)/7)</f>
        <v>2489.5</v>
      </c>
      <c r="AN204" s="42">
        <f>IF(AM204&gt;52, 52,AM204)</f>
        <v>52</v>
      </c>
      <c r="AO204" s="84">
        <f>AK204/AN204</f>
        <v>0.20192307692307693</v>
      </c>
      <c r="AP204" s="95">
        <f t="shared" ref="AP204:AP205" si="144">AO204*2</f>
        <v>0.40384615384615385</v>
      </c>
      <c r="AQ204" s="43">
        <f t="shared" ref="AQ204:AQ205" si="145">AO204*4</f>
        <v>0.80769230769230771</v>
      </c>
      <c r="AR204" s="47">
        <v>55</v>
      </c>
      <c r="AS204" s="47">
        <v>100</v>
      </c>
      <c r="AT204" s="28">
        <f t="shared" ref="AT204:AT205" si="146">0.5*(AR204+AS204)</f>
        <v>77.5</v>
      </c>
      <c r="AU204" s="28">
        <v>480</v>
      </c>
      <c r="AV204" s="47">
        <v>200</v>
      </c>
      <c r="AW204" s="28">
        <f t="shared" ref="AW204:AW205" si="147">AU204/AV204</f>
        <v>2.4</v>
      </c>
      <c r="AX204" s="28" t="str">
        <f t="shared" ref="AX204:AX205" si="148">IF(AND(1&lt;=AW204,AW204&lt;=4),"Adecuada","Inadecuada")</f>
        <v>Adecuada</v>
      </c>
      <c r="AY204" s="28"/>
      <c r="AZ204" s="28"/>
      <c r="BA204" s="28"/>
      <c r="BB204" s="28"/>
      <c r="BC204" s="28"/>
      <c r="BD204" s="44">
        <f>O204</f>
        <v>220</v>
      </c>
      <c r="BE204" s="15"/>
      <c r="BF204" s="13"/>
      <c r="BG204" s="13"/>
      <c r="BH204" s="13"/>
      <c r="BI204" s="13"/>
      <c r="BJ204" s="13"/>
      <c r="BK204" s="13"/>
      <c r="BL204" s="13"/>
    </row>
    <row r="205" spans="1:64" s="1" customFormat="1" ht="22.5" hidden="1" x14ac:dyDescent="0.25">
      <c r="A205" s="15" t="s">
        <v>393</v>
      </c>
      <c r="B205" s="47">
        <v>182</v>
      </c>
      <c r="C205" s="27"/>
      <c r="D205" s="27" t="s">
        <v>331</v>
      </c>
      <c r="E205" s="28" t="s">
        <v>148</v>
      </c>
      <c r="F205" s="28" t="s">
        <v>346</v>
      </c>
      <c r="G205" s="28"/>
      <c r="H205" s="28" t="s">
        <v>76</v>
      </c>
      <c r="I205" s="28" t="s">
        <v>347</v>
      </c>
      <c r="J205" s="28">
        <v>40</v>
      </c>
      <c r="K205" s="28" t="s">
        <v>56</v>
      </c>
      <c r="L205" s="28" t="s">
        <v>49</v>
      </c>
      <c r="M205" s="28" t="s">
        <v>57</v>
      </c>
      <c r="N205" s="28" t="s">
        <v>51</v>
      </c>
      <c r="O205" s="28">
        <v>220</v>
      </c>
      <c r="P205" s="28">
        <v>2</v>
      </c>
      <c r="Q205" s="29">
        <v>2</v>
      </c>
      <c r="R205" s="28">
        <v>6.25</v>
      </c>
      <c r="S205" s="28" t="s">
        <v>312</v>
      </c>
      <c r="T205" s="28" t="s">
        <v>338</v>
      </c>
      <c r="U205" s="28" t="s">
        <v>77</v>
      </c>
      <c r="V205" s="28">
        <v>10</v>
      </c>
      <c r="W205" s="28">
        <v>0.37</v>
      </c>
      <c r="X205" s="28" t="s">
        <v>408</v>
      </c>
      <c r="Y205" s="28">
        <v>45</v>
      </c>
      <c r="Z205" s="28">
        <v>12</v>
      </c>
      <c r="AA205" s="28">
        <v>0.3</v>
      </c>
      <c r="AB205" s="39" t="s">
        <v>415</v>
      </c>
      <c r="AC205" s="28">
        <v>2.1</v>
      </c>
      <c r="AD205" s="47">
        <v>30</v>
      </c>
      <c r="AE205" s="28" t="s">
        <v>464</v>
      </c>
      <c r="AF205" s="28" t="s">
        <v>470</v>
      </c>
      <c r="AG205" s="28" t="s">
        <v>474</v>
      </c>
      <c r="AH205" s="28" t="s">
        <v>477</v>
      </c>
      <c r="AI205" s="28" t="s">
        <v>461</v>
      </c>
      <c r="AJ205" s="47">
        <v>44.9</v>
      </c>
      <c r="AK205" s="40">
        <v>18.600000000000001</v>
      </c>
      <c r="AL205" s="28">
        <v>384145</v>
      </c>
      <c r="AM205" s="41">
        <f>((AL205/24)/7)</f>
        <v>2286.5773809523807</v>
      </c>
      <c r="AN205" s="42">
        <f>IF(AM205&gt;52, 52,AM205)</f>
        <v>52</v>
      </c>
      <c r="AO205" s="84">
        <f>AK205/AN205</f>
        <v>0.3576923076923077</v>
      </c>
      <c r="AP205" s="95">
        <f t="shared" si="144"/>
        <v>0.7153846153846154</v>
      </c>
      <c r="AQ205" s="43">
        <f t="shared" si="145"/>
        <v>1.4307692307692308</v>
      </c>
      <c r="AR205" s="28">
        <v>65</v>
      </c>
      <c r="AS205" s="28">
        <v>120</v>
      </c>
      <c r="AT205" s="28">
        <f t="shared" si="146"/>
        <v>92.5</v>
      </c>
      <c r="AU205" s="28">
        <v>480</v>
      </c>
      <c r="AV205" s="28">
        <v>200</v>
      </c>
      <c r="AW205" s="28">
        <f t="shared" si="147"/>
        <v>2.4</v>
      </c>
      <c r="AX205" s="28" t="str">
        <f t="shared" si="148"/>
        <v>Adecuada</v>
      </c>
      <c r="AY205" s="28"/>
      <c r="AZ205" s="28"/>
      <c r="BA205" s="28"/>
      <c r="BB205" s="28"/>
      <c r="BC205" s="28"/>
      <c r="BD205" s="44">
        <f>O205</f>
        <v>220</v>
      </c>
      <c r="BE205" s="15"/>
      <c r="BF205" s="13"/>
      <c r="BG205" s="13"/>
      <c r="BH205" s="13"/>
      <c r="BI205" s="13"/>
      <c r="BJ205" s="13"/>
      <c r="BK205" s="13"/>
      <c r="BL205" s="13"/>
    </row>
    <row r="206" spans="1:64" s="1" customFormat="1" ht="22.5" hidden="1" x14ac:dyDescent="0.25">
      <c r="A206" s="15" t="s">
        <v>393</v>
      </c>
      <c r="B206" s="47">
        <v>228</v>
      </c>
      <c r="C206" s="27" t="s">
        <v>144</v>
      </c>
      <c r="D206" s="27" t="s">
        <v>6</v>
      </c>
      <c r="E206" s="28"/>
      <c r="F206" s="28" t="s">
        <v>141</v>
      </c>
      <c r="G206" s="28">
        <v>40.36</v>
      </c>
      <c r="H206" s="28"/>
      <c r="I206" s="28"/>
      <c r="J206" s="28">
        <v>41</v>
      </c>
      <c r="K206" s="28" t="s">
        <v>48</v>
      </c>
      <c r="L206" s="28" t="s">
        <v>49</v>
      </c>
      <c r="M206" s="28" t="s">
        <v>50</v>
      </c>
      <c r="N206" s="28" t="s">
        <v>51</v>
      </c>
      <c r="O206" s="28">
        <v>320</v>
      </c>
      <c r="P206" s="28">
        <v>1</v>
      </c>
      <c r="Q206" s="29">
        <v>2</v>
      </c>
      <c r="R206" s="28" t="s">
        <v>52</v>
      </c>
      <c r="S206" s="28" t="s">
        <v>311</v>
      </c>
      <c r="T206" s="28" t="s">
        <v>337</v>
      </c>
      <c r="U206" s="28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57"/>
      <c r="AL206" s="47"/>
      <c r="AM206" s="47"/>
      <c r="AN206" s="55"/>
      <c r="AO206" s="86"/>
      <c r="AP206" s="97"/>
      <c r="AQ206" s="92"/>
      <c r="AR206" s="28" t="s">
        <v>430</v>
      </c>
      <c r="AS206" s="28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13"/>
      <c r="BF206" s="13"/>
      <c r="BG206" s="13"/>
      <c r="BH206" s="13"/>
      <c r="BI206" s="13"/>
      <c r="BJ206" s="13"/>
      <c r="BK206" s="13"/>
      <c r="BL206" s="13"/>
    </row>
    <row r="207" spans="1:64" s="1" customFormat="1" ht="22.5" hidden="1" x14ac:dyDescent="0.25">
      <c r="A207" s="15" t="s">
        <v>393</v>
      </c>
      <c r="B207" s="47">
        <v>228</v>
      </c>
      <c r="C207" s="27"/>
      <c r="D207" s="27" t="s">
        <v>6</v>
      </c>
      <c r="E207" s="28"/>
      <c r="F207" s="28" t="s">
        <v>141</v>
      </c>
      <c r="G207" s="28">
        <v>40.36</v>
      </c>
      <c r="H207" s="28"/>
      <c r="I207" s="28"/>
      <c r="J207" s="28">
        <v>41</v>
      </c>
      <c r="K207" s="28" t="s">
        <v>48</v>
      </c>
      <c r="L207" s="28" t="s">
        <v>49</v>
      </c>
      <c r="M207" s="28" t="s">
        <v>50</v>
      </c>
      <c r="N207" s="28" t="s">
        <v>51</v>
      </c>
      <c r="O207" s="28">
        <v>320</v>
      </c>
      <c r="P207" s="28">
        <v>1</v>
      </c>
      <c r="Q207" s="29">
        <v>52</v>
      </c>
      <c r="R207" s="28">
        <v>1.8</v>
      </c>
      <c r="S207" s="28" t="s">
        <v>311</v>
      </c>
      <c r="T207" s="28" t="s">
        <v>53</v>
      </c>
      <c r="U207" s="28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57"/>
      <c r="AL207" s="47"/>
      <c r="AM207" s="47"/>
      <c r="AN207" s="55"/>
      <c r="AO207" s="86"/>
      <c r="AP207" s="97"/>
      <c r="AQ207" s="92"/>
      <c r="AR207" s="28" t="s">
        <v>430</v>
      </c>
      <c r="AS207" s="28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13"/>
      <c r="BF207" s="13"/>
      <c r="BG207" s="13"/>
      <c r="BH207" s="13"/>
      <c r="BI207" s="13"/>
      <c r="BJ207" s="13"/>
      <c r="BK207" s="13"/>
      <c r="BL207" s="13"/>
    </row>
    <row r="208" spans="1:64" s="1" customFormat="1" ht="22.5" hidden="1" x14ac:dyDescent="0.25">
      <c r="A208" s="15" t="s">
        <v>393</v>
      </c>
      <c r="B208" s="47">
        <v>228</v>
      </c>
      <c r="C208" s="27" t="s">
        <v>144</v>
      </c>
      <c r="D208" s="27" t="s">
        <v>330</v>
      </c>
      <c r="E208" s="28" t="s">
        <v>148</v>
      </c>
      <c r="F208" s="28" t="s">
        <v>327</v>
      </c>
      <c r="G208" s="28"/>
      <c r="H208" s="28" t="s">
        <v>73</v>
      </c>
      <c r="I208" s="28" t="s">
        <v>345</v>
      </c>
      <c r="J208" s="28">
        <v>41</v>
      </c>
      <c r="K208" s="28" t="s">
        <v>56</v>
      </c>
      <c r="L208" s="28" t="s">
        <v>49</v>
      </c>
      <c r="M208" s="28" t="s">
        <v>57</v>
      </c>
      <c r="N208" s="28" t="s">
        <v>51</v>
      </c>
      <c r="O208" s="28">
        <v>220</v>
      </c>
      <c r="P208" s="28">
        <v>2</v>
      </c>
      <c r="Q208" s="29">
        <v>2</v>
      </c>
      <c r="R208" s="28">
        <v>6.25</v>
      </c>
      <c r="S208" s="28" t="s">
        <v>312</v>
      </c>
      <c r="T208" s="28" t="s">
        <v>338</v>
      </c>
      <c r="U208" s="28" t="s">
        <v>75</v>
      </c>
      <c r="V208" s="28">
        <v>10</v>
      </c>
      <c r="W208" s="28">
        <v>0.37</v>
      </c>
      <c r="X208" s="28" t="s">
        <v>408</v>
      </c>
      <c r="Y208" s="47">
        <v>44</v>
      </c>
      <c r="Z208" s="28">
        <v>12</v>
      </c>
      <c r="AA208" s="28">
        <v>0.3</v>
      </c>
      <c r="AB208" s="39" t="s">
        <v>415</v>
      </c>
      <c r="AC208" s="28">
        <v>2.1</v>
      </c>
      <c r="AD208" s="47">
        <v>42</v>
      </c>
      <c r="AE208" s="28" t="s">
        <v>465</v>
      </c>
      <c r="AF208" s="28" t="s">
        <v>472</v>
      </c>
      <c r="AG208" s="28" t="s">
        <v>475</v>
      </c>
      <c r="AH208" s="28" t="s">
        <v>477</v>
      </c>
      <c r="AI208" s="28" t="s">
        <v>461</v>
      </c>
      <c r="AJ208" s="47">
        <v>43.6</v>
      </c>
      <c r="AK208" s="40">
        <v>10.5</v>
      </c>
      <c r="AL208" s="28">
        <v>75954</v>
      </c>
      <c r="AM208" s="41">
        <f>((AL208/24)/7)</f>
        <v>452.10714285714283</v>
      </c>
      <c r="AN208" s="42">
        <f>IF(AM208&gt;52, 52,AM208)</f>
        <v>52</v>
      </c>
      <c r="AO208" s="84">
        <f>AK208/AN208</f>
        <v>0.20192307692307693</v>
      </c>
      <c r="AP208" s="95">
        <f t="shared" ref="AP208:AP210" si="149">AO208*2</f>
        <v>0.40384615384615385</v>
      </c>
      <c r="AQ208" s="43">
        <f t="shared" ref="AQ208:AQ210" si="150">AO208*4</f>
        <v>0.80769230769230771</v>
      </c>
      <c r="AR208" s="47">
        <v>55</v>
      </c>
      <c r="AS208" s="47">
        <v>100</v>
      </c>
      <c r="AT208" s="28">
        <f t="shared" ref="AT208:AT210" si="151">0.5*(AR208+AS208)</f>
        <v>77.5</v>
      </c>
      <c r="AU208" s="28">
        <v>200</v>
      </c>
      <c r="AV208" s="47">
        <v>200</v>
      </c>
      <c r="AW208" s="28">
        <f t="shared" ref="AW208:AW210" si="152">AU208/AV208</f>
        <v>1</v>
      </c>
      <c r="AX208" s="28" t="str">
        <f t="shared" ref="AX208:AX209" si="153">IF(AND(1&lt;=AW208,AW208&lt;=4),"Adecuada","Inadecuada")</f>
        <v>Adecuada</v>
      </c>
      <c r="AY208" s="28"/>
      <c r="AZ208" s="28"/>
      <c r="BA208" s="28"/>
      <c r="BB208" s="28"/>
      <c r="BC208" s="28"/>
      <c r="BD208" s="44">
        <f>O208</f>
        <v>220</v>
      </c>
      <c r="BE208" s="15"/>
      <c r="BF208" s="13"/>
      <c r="BG208" s="13"/>
      <c r="BH208" s="13"/>
      <c r="BI208" s="13"/>
      <c r="BJ208" s="13"/>
      <c r="BK208" s="13"/>
      <c r="BL208" s="13"/>
    </row>
    <row r="209" spans="1:64" s="1" customFormat="1" ht="22.5" hidden="1" x14ac:dyDescent="0.25">
      <c r="A209" s="15" t="s">
        <v>393</v>
      </c>
      <c r="B209" s="47">
        <v>228</v>
      </c>
      <c r="C209" s="27"/>
      <c r="D209" s="27" t="s">
        <v>331</v>
      </c>
      <c r="E209" s="28" t="s">
        <v>148</v>
      </c>
      <c r="F209" s="28" t="s">
        <v>346</v>
      </c>
      <c r="G209" s="28"/>
      <c r="H209" s="28" t="s">
        <v>76</v>
      </c>
      <c r="I209" s="28" t="s">
        <v>347</v>
      </c>
      <c r="J209" s="28">
        <v>41</v>
      </c>
      <c r="K209" s="28" t="s">
        <v>56</v>
      </c>
      <c r="L209" s="28" t="s">
        <v>49</v>
      </c>
      <c r="M209" s="28" t="s">
        <v>57</v>
      </c>
      <c r="N209" s="28" t="s">
        <v>51</v>
      </c>
      <c r="O209" s="28">
        <v>220</v>
      </c>
      <c r="P209" s="28">
        <v>2</v>
      </c>
      <c r="Q209" s="29">
        <v>2</v>
      </c>
      <c r="R209" s="28">
        <v>6.25</v>
      </c>
      <c r="S209" s="28" t="s">
        <v>312</v>
      </c>
      <c r="T209" s="28" t="s">
        <v>338</v>
      </c>
      <c r="U209" s="28" t="s">
        <v>77</v>
      </c>
      <c r="V209" s="28">
        <v>10</v>
      </c>
      <c r="W209" s="28">
        <v>0.37</v>
      </c>
      <c r="X209" s="28" t="s">
        <v>408</v>
      </c>
      <c r="Y209" s="47">
        <v>44</v>
      </c>
      <c r="Z209" s="28">
        <v>12</v>
      </c>
      <c r="AA209" s="28">
        <v>0.3</v>
      </c>
      <c r="AB209" s="39" t="s">
        <v>415</v>
      </c>
      <c r="AC209" s="28">
        <v>2.1</v>
      </c>
      <c r="AD209" s="47">
        <v>42</v>
      </c>
      <c r="AE209" s="28" t="s">
        <v>465</v>
      </c>
      <c r="AF209" s="28" t="s">
        <v>472</v>
      </c>
      <c r="AG209" s="28" t="s">
        <v>475</v>
      </c>
      <c r="AH209" s="28" t="s">
        <v>477</v>
      </c>
      <c r="AI209" s="28" t="s">
        <v>461</v>
      </c>
      <c r="AJ209" s="47">
        <v>43.6</v>
      </c>
      <c r="AK209" s="40">
        <v>18.600000000000001</v>
      </c>
      <c r="AL209" s="28">
        <v>66473</v>
      </c>
      <c r="AM209" s="41">
        <f>((AL209/24)/7)</f>
        <v>395.67261904761909</v>
      </c>
      <c r="AN209" s="42">
        <f>IF(AM209&gt;52, 52,AM209)</f>
        <v>52</v>
      </c>
      <c r="AO209" s="84">
        <f>AK209/AN209</f>
        <v>0.3576923076923077</v>
      </c>
      <c r="AP209" s="95">
        <f t="shared" si="149"/>
        <v>0.7153846153846154</v>
      </c>
      <c r="AQ209" s="43">
        <f t="shared" si="150"/>
        <v>1.4307692307692308</v>
      </c>
      <c r="AR209" s="28">
        <v>65</v>
      </c>
      <c r="AS209" s="28">
        <v>120</v>
      </c>
      <c r="AT209" s="28">
        <f t="shared" si="151"/>
        <v>92.5</v>
      </c>
      <c r="AU209" s="28">
        <v>200</v>
      </c>
      <c r="AV209" s="28">
        <v>200</v>
      </c>
      <c r="AW209" s="28">
        <f t="shared" si="152"/>
        <v>1</v>
      </c>
      <c r="AX209" s="28" t="str">
        <f t="shared" si="153"/>
        <v>Adecuada</v>
      </c>
      <c r="AY209" s="28"/>
      <c r="AZ209" s="28"/>
      <c r="BA209" s="28"/>
      <c r="BB209" s="28"/>
      <c r="BC209" s="28"/>
      <c r="BD209" s="44">
        <f>O209</f>
        <v>220</v>
      </c>
      <c r="BE209" s="15"/>
      <c r="BF209" s="13"/>
      <c r="BG209" s="13"/>
      <c r="BH209" s="13"/>
      <c r="BI209" s="13"/>
      <c r="BJ209" s="13"/>
      <c r="BK209" s="13"/>
      <c r="BL209" s="13"/>
    </row>
    <row r="210" spans="1:64" s="1" customFormat="1" ht="23.25" x14ac:dyDescent="0.25">
      <c r="A210" s="15" t="s">
        <v>393</v>
      </c>
      <c r="B210" s="47">
        <v>229</v>
      </c>
      <c r="C210" s="27" t="s">
        <v>145</v>
      </c>
      <c r="D210" s="27" t="s">
        <v>334</v>
      </c>
      <c r="E210" s="48" t="s">
        <v>148</v>
      </c>
      <c r="F210" s="47" t="s">
        <v>146</v>
      </c>
      <c r="G210" s="47"/>
      <c r="H210" s="47" t="s">
        <v>379</v>
      </c>
      <c r="I210" s="47" t="s">
        <v>343</v>
      </c>
      <c r="J210" s="47">
        <v>42</v>
      </c>
      <c r="K210" s="47" t="s">
        <v>56</v>
      </c>
      <c r="L210" s="47" t="s">
        <v>49</v>
      </c>
      <c r="M210" s="28" t="s">
        <v>57</v>
      </c>
      <c r="N210" s="28" t="s">
        <v>51</v>
      </c>
      <c r="O210" s="28">
        <v>220</v>
      </c>
      <c r="P210" s="47">
        <v>2</v>
      </c>
      <c r="Q210" s="56">
        <v>3</v>
      </c>
      <c r="R210" s="50">
        <v>4.5</v>
      </c>
      <c r="S210" s="48" t="s">
        <v>313</v>
      </c>
      <c r="T210" s="48" t="s">
        <v>60</v>
      </c>
      <c r="U210" s="48" t="s">
        <v>292</v>
      </c>
      <c r="V210" s="48"/>
      <c r="W210" s="48"/>
      <c r="X210" s="48"/>
      <c r="Y210" s="48"/>
      <c r="Z210" s="48"/>
      <c r="AA210" s="48"/>
      <c r="AB210" s="48"/>
      <c r="AC210" s="48"/>
      <c r="AD210" s="48">
        <v>42</v>
      </c>
      <c r="AE210" s="27" t="s">
        <v>465</v>
      </c>
      <c r="AF210" s="27" t="s">
        <v>472</v>
      </c>
      <c r="AG210" s="27" t="s">
        <v>475</v>
      </c>
      <c r="AH210" s="27" t="s">
        <v>477</v>
      </c>
      <c r="AI210" s="27" t="s">
        <v>461</v>
      </c>
      <c r="AJ210" s="48">
        <v>1.5</v>
      </c>
      <c r="AK210" s="50">
        <v>15.44</v>
      </c>
      <c r="AL210" s="48">
        <v>2650168</v>
      </c>
      <c r="AM210" s="32">
        <f>((AL210/24)/7)</f>
        <v>15774.809523809525</v>
      </c>
      <c r="AN210" s="35">
        <f>IF(AM210&gt;52, 52,AM210)</f>
        <v>52</v>
      </c>
      <c r="AO210" s="83">
        <f>AK210/AN210</f>
        <v>0.2969230769230769</v>
      </c>
      <c r="AP210" s="94">
        <f t="shared" si="149"/>
        <v>0.5938461538461538</v>
      </c>
      <c r="AQ210" s="33">
        <f t="shared" si="150"/>
        <v>1.1876923076923076</v>
      </c>
      <c r="AR210" s="48">
        <v>35</v>
      </c>
      <c r="AS210" s="48">
        <v>72</v>
      </c>
      <c r="AT210" s="27">
        <f t="shared" si="151"/>
        <v>53.5</v>
      </c>
      <c r="AU210" s="27">
        <v>200</v>
      </c>
      <c r="AV210" s="48">
        <v>1000</v>
      </c>
      <c r="AW210" s="27">
        <f t="shared" si="152"/>
        <v>0.2</v>
      </c>
      <c r="AX210" s="27" t="str">
        <f>IF(AND(1&lt;=AW210,AW210&lt;=4),"Adecuada","Inadecuada")</f>
        <v>Inadecuada</v>
      </c>
      <c r="AY210" s="27">
        <f>IF(AND(1&lt;=AW210,AW210&lt;=4),O210,AV210)</f>
        <v>1000</v>
      </c>
      <c r="AZ210" s="27">
        <f>IF(AND(1&lt;=AW210,AW210&lt;=4),O210,4*AV210)</f>
        <v>4000</v>
      </c>
      <c r="BA210" s="27">
        <v>1000</v>
      </c>
      <c r="BB210" s="27">
        <v>1500</v>
      </c>
      <c r="BC210" s="27">
        <v>1000</v>
      </c>
      <c r="BD210" s="34">
        <v>460</v>
      </c>
      <c r="BE210" s="11"/>
      <c r="BF210" s="14"/>
      <c r="BG210" s="14"/>
      <c r="BH210" s="18"/>
      <c r="BI210" s="14"/>
      <c r="BJ210" s="14"/>
      <c r="BK210" s="14"/>
      <c r="BL210" s="14"/>
    </row>
    <row r="211" spans="1:64" s="1" customFormat="1" ht="22.5" hidden="1" x14ac:dyDescent="0.25">
      <c r="A211" s="15" t="s">
        <v>393</v>
      </c>
      <c r="B211" s="47">
        <v>229</v>
      </c>
      <c r="C211" s="27"/>
      <c r="D211" s="27" t="s">
        <v>6</v>
      </c>
      <c r="E211" s="47"/>
      <c r="F211" s="47" t="s">
        <v>419</v>
      </c>
      <c r="G211" s="47">
        <v>700</v>
      </c>
      <c r="H211" s="47"/>
      <c r="I211" s="47"/>
      <c r="J211" s="47"/>
      <c r="K211" s="47"/>
      <c r="L211" s="47"/>
      <c r="M211" s="28"/>
      <c r="N211" s="28"/>
      <c r="O211" s="28"/>
      <c r="P211" s="47"/>
      <c r="Q211" s="55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28"/>
      <c r="AI211" s="47"/>
      <c r="AJ211" s="47">
        <v>700</v>
      </c>
      <c r="AK211" s="57">
        <v>15.44</v>
      </c>
      <c r="AL211" s="47">
        <v>5444</v>
      </c>
      <c r="AM211" s="47"/>
      <c r="AN211" s="55"/>
      <c r="AO211" s="86"/>
      <c r="AP211" s="97"/>
      <c r="AQ211" s="92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13"/>
      <c r="BF211" s="13"/>
      <c r="BG211" s="13"/>
      <c r="BH211" s="13"/>
      <c r="BI211" s="13"/>
      <c r="BJ211" s="13"/>
      <c r="BK211" s="13"/>
      <c r="BL211" s="13"/>
    </row>
    <row r="212" spans="1:64" s="1" customFormat="1" ht="22.5" hidden="1" x14ac:dyDescent="0.25">
      <c r="A212" s="15" t="s">
        <v>393</v>
      </c>
      <c r="B212" s="47">
        <v>230</v>
      </c>
      <c r="C212" s="27" t="s">
        <v>147</v>
      </c>
      <c r="D212" s="27" t="s">
        <v>9</v>
      </c>
      <c r="E212" s="47" t="s">
        <v>69</v>
      </c>
      <c r="F212" s="47"/>
      <c r="G212" s="47"/>
      <c r="H212" s="47"/>
      <c r="I212" s="47"/>
      <c r="J212" s="47">
        <v>43</v>
      </c>
      <c r="K212" s="28" t="s">
        <v>48</v>
      </c>
      <c r="L212" s="28" t="s">
        <v>54</v>
      </c>
      <c r="M212" s="28" t="s">
        <v>55</v>
      </c>
      <c r="N212" s="28" t="s">
        <v>51</v>
      </c>
      <c r="O212" s="28">
        <v>46</v>
      </c>
      <c r="P212" s="47">
        <v>1</v>
      </c>
      <c r="Q212" s="55">
        <v>4</v>
      </c>
      <c r="R212" s="47" t="s">
        <v>52</v>
      </c>
      <c r="S212" s="47" t="s">
        <v>311</v>
      </c>
      <c r="T212" s="47" t="s">
        <v>337</v>
      </c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57"/>
      <c r="AL212" s="47"/>
      <c r="AM212" s="47"/>
      <c r="AN212" s="55"/>
      <c r="AO212" s="86"/>
      <c r="AP212" s="97"/>
      <c r="AQ212" s="92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13"/>
      <c r="BF212" s="13"/>
      <c r="BG212" s="13"/>
      <c r="BH212" s="13"/>
      <c r="BI212" s="13"/>
      <c r="BJ212" s="13"/>
      <c r="BK212" s="13"/>
      <c r="BL212" s="13"/>
    </row>
    <row r="213" spans="1:64" s="1" customFormat="1" ht="22.5" hidden="1" x14ac:dyDescent="0.25">
      <c r="A213" s="15" t="s">
        <v>393</v>
      </c>
      <c r="B213" s="47">
        <v>230</v>
      </c>
      <c r="C213" s="27"/>
      <c r="D213" s="27" t="s">
        <v>9</v>
      </c>
      <c r="E213" s="47" t="s">
        <v>69</v>
      </c>
      <c r="F213" s="47"/>
      <c r="G213" s="47"/>
      <c r="H213" s="47"/>
      <c r="I213" s="47"/>
      <c r="J213" s="47">
        <v>43</v>
      </c>
      <c r="K213" s="28" t="s">
        <v>48</v>
      </c>
      <c r="L213" s="28" t="s">
        <v>54</v>
      </c>
      <c r="M213" s="28" t="s">
        <v>55</v>
      </c>
      <c r="N213" s="28" t="s">
        <v>51</v>
      </c>
      <c r="O213" s="28">
        <v>46</v>
      </c>
      <c r="P213" s="47">
        <v>1</v>
      </c>
      <c r="Q213" s="55">
        <v>52</v>
      </c>
      <c r="R213" s="47">
        <v>15</v>
      </c>
      <c r="S213" s="47" t="s">
        <v>311</v>
      </c>
      <c r="T213" s="47" t="s">
        <v>53</v>
      </c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57"/>
      <c r="AL213" s="47"/>
      <c r="AM213" s="47"/>
      <c r="AN213" s="55"/>
      <c r="AO213" s="86"/>
      <c r="AP213" s="97"/>
      <c r="AQ213" s="92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13"/>
      <c r="BF213" s="13"/>
      <c r="BG213" s="13"/>
      <c r="BH213" s="13"/>
      <c r="BI213" s="13"/>
      <c r="BJ213" s="13"/>
      <c r="BK213" s="13"/>
      <c r="BL213" s="13"/>
    </row>
    <row r="214" spans="1:64" s="1" customFormat="1" hidden="1" x14ac:dyDescent="0.25">
      <c r="A214" s="15" t="s">
        <v>393</v>
      </c>
      <c r="B214" s="47">
        <v>230</v>
      </c>
      <c r="C214" s="27" t="s">
        <v>147</v>
      </c>
      <c r="D214" s="27" t="s">
        <v>236</v>
      </c>
      <c r="E214" s="47"/>
      <c r="F214" s="47" t="s">
        <v>149</v>
      </c>
      <c r="G214" s="47"/>
      <c r="H214" s="47" t="s">
        <v>149</v>
      </c>
      <c r="I214" s="47" t="s">
        <v>343</v>
      </c>
      <c r="J214" s="47">
        <v>43</v>
      </c>
      <c r="K214" s="47" t="s">
        <v>56</v>
      </c>
      <c r="L214" s="47" t="s">
        <v>49</v>
      </c>
      <c r="M214" s="28" t="s">
        <v>57</v>
      </c>
      <c r="N214" s="28" t="s">
        <v>51</v>
      </c>
      <c r="O214" s="28">
        <v>220</v>
      </c>
      <c r="P214" s="47">
        <v>2</v>
      </c>
      <c r="Q214" s="55">
        <v>1</v>
      </c>
      <c r="R214" s="47">
        <v>200</v>
      </c>
      <c r="S214" s="47" t="s">
        <v>313</v>
      </c>
      <c r="T214" s="47" t="s">
        <v>60</v>
      </c>
      <c r="U214" s="47" t="s">
        <v>150</v>
      </c>
      <c r="V214" s="47"/>
      <c r="W214" s="47"/>
      <c r="X214" s="47"/>
      <c r="Y214" s="47"/>
      <c r="Z214" s="47"/>
      <c r="AA214" s="47"/>
      <c r="AB214" s="47"/>
      <c r="AC214" s="47"/>
      <c r="AD214" s="47">
        <v>67</v>
      </c>
      <c r="AE214" s="28" t="s">
        <v>465</v>
      </c>
      <c r="AF214" s="28" t="s">
        <v>471</v>
      </c>
      <c r="AG214" s="28" t="s">
        <v>476</v>
      </c>
      <c r="AH214" s="28" t="s">
        <v>477</v>
      </c>
      <c r="AI214" s="28" t="s">
        <v>462</v>
      </c>
      <c r="AJ214" s="47">
        <v>409</v>
      </c>
      <c r="AK214" s="57">
        <v>166.4</v>
      </c>
      <c r="AL214" s="47">
        <v>181</v>
      </c>
      <c r="AM214" s="41">
        <f>((AL214/24)/7)</f>
        <v>1.0773809523809523</v>
      </c>
      <c r="AN214" s="42">
        <f>IF(AM214&gt;52, 52,AM214)</f>
        <v>1.0773809523809523</v>
      </c>
      <c r="AO214" s="84">
        <f>AK214/AN214</f>
        <v>154.4486187845304</v>
      </c>
      <c r="AP214" s="95">
        <f t="shared" ref="AP214" si="154">AO214*2</f>
        <v>308.89723756906079</v>
      </c>
      <c r="AQ214" s="43">
        <f t="shared" ref="AQ214" si="155">AO214*4</f>
        <v>617.79447513812158</v>
      </c>
      <c r="AR214" s="41">
        <v>190</v>
      </c>
      <c r="AS214" s="41">
        <v>320</v>
      </c>
      <c r="AT214" s="28">
        <f>0.5*(AR214+AS214)</f>
        <v>255</v>
      </c>
      <c r="AU214" s="28">
        <v>70</v>
      </c>
      <c r="AV214" s="47">
        <v>18</v>
      </c>
      <c r="AW214" s="28">
        <f>AU214/AV214</f>
        <v>3.8888888888888888</v>
      </c>
      <c r="AX214" s="28" t="str">
        <f t="shared" ref="AX214" si="156">IF(AND(1&lt;=AW214,AW214&lt;=4),"Adecuada","Inadecuada")</f>
        <v>Adecuada</v>
      </c>
      <c r="AY214" s="28">
        <f>IF(AW214&lt;1,AV214*1,4*AV214)</f>
        <v>72</v>
      </c>
      <c r="AZ214" s="28"/>
      <c r="BA214" s="28"/>
      <c r="BB214" s="28"/>
      <c r="BC214" s="28"/>
      <c r="BD214" s="58">
        <v>68</v>
      </c>
      <c r="BE214" s="15"/>
      <c r="BF214" s="13"/>
      <c r="BG214" s="13">
        <v>70</v>
      </c>
      <c r="BH214" s="22">
        <f>BG214/AV214</f>
        <v>3.8888888888888888</v>
      </c>
      <c r="BI214" s="13">
        <v>68</v>
      </c>
      <c r="BJ214" s="13"/>
      <c r="BK214" s="13"/>
      <c r="BL214" s="13"/>
    </row>
    <row r="215" spans="1:64" s="1" customFormat="1" ht="22.5" hidden="1" x14ac:dyDescent="0.25">
      <c r="A215" s="15" t="s">
        <v>393</v>
      </c>
      <c r="B215" s="47">
        <v>230</v>
      </c>
      <c r="C215" s="27"/>
      <c r="D215" s="27" t="s">
        <v>448</v>
      </c>
      <c r="E215" s="47" t="s">
        <v>449</v>
      </c>
      <c r="F215" s="47"/>
      <c r="G215" s="47"/>
      <c r="H215" s="47"/>
      <c r="I215" s="47"/>
      <c r="J215" s="47"/>
      <c r="K215" s="47" t="s">
        <v>56</v>
      </c>
      <c r="L215" s="47" t="s">
        <v>49</v>
      </c>
      <c r="M215" s="28" t="s">
        <v>57</v>
      </c>
      <c r="N215" s="28" t="s">
        <v>51</v>
      </c>
      <c r="O215" s="28">
        <v>220</v>
      </c>
      <c r="P215" s="47">
        <v>5</v>
      </c>
      <c r="Q215" s="55">
        <v>1</v>
      </c>
      <c r="R215" s="47">
        <v>1</v>
      </c>
      <c r="S215" s="47" t="s">
        <v>313</v>
      </c>
      <c r="T215" s="47" t="s">
        <v>60</v>
      </c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57"/>
      <c r="AL215" s="47"/>
      <c r="AM215" s="47"/>
      <c r="AN215" s="55"/>
      <c r="AO215" s="86"/>
      <c r="AP215" s="97"/>
      <c r="AQ215" s="92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13"/>
      <c r="BF215" s="13"/>
      <c r="BG215" s="13"/>
      <c r="BH215" s="13"/>
      <c r="BI215" s="13"/>
      <c r="BJ215" s="13"/>
      <c r="BK215" s="13"/>
      <c r="BL215" s="13"/>
    </row>
    <row r="216" spans="1:64" s="1" customFormat="1" ht="22.5" hidden="1" x14ac:dyDescent="0.25">
      <c r="A216" s="15" t="s">
        <v>393</v>
      </c>
      <c r="B216" s="47">
        <v>230</v>
      </c>
      <c r="C216" s="27"/>
      <c r="D216" s="27" t="s">
        <v>455</v>
      </c>
      <c r="E216" s="47" t="s">
        <v>447</v>
      </c>
      <c r="F216" s="47"/>
      <c r="G216" s="47"/>
      <c r="H216" s="47"/>
      <c r="I216" s="47"/>
      <c r="J216" s="47"/>
      <c r="K216" s="47" t="s">
        <v>56</v>
      </c>
      <c r="L216" s="47" t="s">
        <v>49</v>
      </c>
      <c r="M216" s="28" t="s">
        <v>57</v>
      </c>
      <c r="N216" s="28" t="s">
        <v>51</v>
      </c>
      <c r="O216" s="28">
        <v>220</v>
      </c>
      <c r="P216" s="47">
        <v>6</v>
      </c>
      <c r="Q216" s="55">
        <v>1</v>
      </c>
      <c r="R216" s="47">
        <v>1</v>
      </c>
      <c r="S216" s="47" t="s">
        <v>313</v>
      </c>
      <c r="T216" s="47" t="s">
        <v>60</v>
      </c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57"/>
      <c r="AL216" s="47"/>
      <c r="AM216" s="47"/>
      <c r="AN216" s="55"/>
      <c r="AO216" s="86"/>
      <c r="AP216" s="97"/>
      <c r="AQ216" s="92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13"/>
      <c r="BF216" s="13"/>
      <c r="BG216" s="13"/>
      <c r="BH216" s="13"/>
      <c r="BI216" s="13"/>
      <c r="BJ216" s="13"/>
      <c r="BK216" s="13"/>
      <c r="BL216" s="13"/>
    </row>
    <row r="217" spans="1:64" s="1" customFormat="1" ht="22.5" hidden="1" x14ac:dyDescent="0.25">
      <c r="A217" s="15" t="s">
        <v>393</v>
      </c>
      <c r="B217" s="47">
        <v>230</v>
      </c>
      <c r="C217" s="27"/>
      <c r="D217" s="27" t="s">
        <v>284</v>
      </c>
      <c r="E217" s="47" t="s">
        <v>236</v>
      </c>
      <c r="F217" s="47"/>
      <c r="G217" s="47"/>
      <c r="H217" s="47"/>
      <c r="I217" s="47"/>
      <c r="J217" s="47">
        <v>43</v>
      </c>
      <c r="K217" s="47" t="s">
        <v>56</v>
      </c>
      <c r="L217" s="47" t="s">
        <v>49</v>
      </c>
      <c r="M217" s="47" t="s">
        <v>31</v>
      </c>
      <c r="N217" s="47" t="s">
        <v>80</v>
      </c>
      <c r="O217" s="47">
        <v>100</v>
      </c>
      <c r="P217" s="47">
        <v>2</v>
      </c>
      <c r="Q217" s="55">
        <v>24</v>
      </c>
      <c r="R217" s="47">
        <v>60</v>
      </c>
      <c r="S217" s="47" t="s">
        <v>313</v>
      </c>
      <c r="T217" s="47" t="s">
        <v>60</v>
      </c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57"/>
      <c r="AL217" s="47"/>
      <c r="AM217" s="47"/>
      <c r="AN217" s="55"/>
      <c r="AO217" s="86"/>
      <c r="AP217" s="97"/>
      <c r="AQ217" s="92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13"/>
      <c r="BF217" s="13"/>
      <c r="BG217" s="13"/>
      <c r="BH217" s="13"/>
      <c r="BI217" s="13"/>
      <c r="BJ217" s="13"/>
      <c r="BK217" s="13"/>
      <c r="BL217" s="13"/>
    </row>
    <row r="218" spans="1:64" s="1" customFormat="1" ht="23.25" x14ac:dyDescent="0.25">
      <c r="A218" s="15" t="s">
        <v>393</v>
      </c>
      <c r="B218" s="47">
        <v>232</v>
      </c>
      <c r="C218" s="27" t="s">
        <v>151</v>
      </c>
      <c r="D218" s="27" t="s">
        <v>380</v>
      </c>
      <c r="E218" s="48" t="s">
        <v>148</v>
      </c>
      <c r="F218" s="47" t="s">
        <v>381</v>
      </c>
      <c r="G218" s="47"/>
      <c r="H218" s="47" t="s">
        <v>152</v>
      </c>
      <c r="I218" s="47" t="s">
        <v>427</v>
      </c>
      <c r="J218" s="47">
        <v>44</v>
      </c>
      <c r="K218" s="47" t="s">
        <v>56</v>
      </c>
      <c r="L218" s="47" t="s">
        <v>93</v>
      </c>
      <c r="M218" s="47" t="s">
        <v>10</v>
      </c>
      <c r="N218" s="47" t="s">
        <v>51</v>
      </c>
      <c r="O218" s="47">
        <v>96</v>
      </c>
      <c r="P218" s="47">
        <v>2</v>
      </c>
      <c r="Q218" s="56">
        <v>1</v>
      </c>
      <c r="R218" s="50">
        <v>40</v>
      </c>
      <c r="S218" s="48" t="s">
        <v>313</v>
      </c>
      <c r="T218" s="48" t="s">
        <v>60</v>
      </c>
      <c r="U218" s="48" t="s">
        <v>153</v>
      </c>
      <c r="V218" s="48"/>
      <c r="W218" s="48"/>
      <c r="X218" s="48"/>
      <c r="Y218" s="48"/>
      <c r="Z218" s="48"/>
      <c r="AA218" s="48"/>
      <c r="AB218" s="48"/>
      <c r="AC218" s="48"/>
      <c r="AD218" s="48">
        <v>52</v>
      </c>
      <c r="AE218" s="27" t="s">
        <v>465</v>
      </c>
      <c r="AF218" s="27" t="s">
        <v>471</v>
      </c>
      <c r="AG218" s="27" t="s">
        <v>475</v>
      </c>
      <c r="AH218" s="27" t="s">
        <v>477</v>
      </c>
      <c r="AI218" s="27" t="s">
        <v>462</v>
      </c>
      <c r="AJ218" s="48">
        <v>784.5</v>
      </c>
      <c r="AK218" s="50">
        <v>36.549999999999997</v>
      </c>
      <c r="AL218" s="48">
        <v>609</v>
      </c>
      <c r="AM218" s="32">
        <f>((AL218/24)/7)</f>
        <v>3.625</v>
      </c>
      <c r="AN218" s="35">
        <f>IF(AM218&gt;52, 52,AM218)</f>
        <v>3.625</v>
      </c>
      <c r="AO218" s="83">
        <f>AK218/AN218</f>
        <v>10.082758620689654</v>
      </c>
      <c r="AP218" s="94">
        <f t="shared" ref="AP218" si="157">AO218*2</f>
        <v>20.165517241379309</v>
      </c>
      <c r="AQ218" s="33">
        <f t="shared" ref="AQ218" si="158">AO218*4</f>
        <v>40.331034482758618</v>
      </c>
      <c r="AR218" s="32">
        <v>95</v>
      </c>
      <c r="AS218" s="32">
        <v>170</v>
      </c>
      <c r="AT218" s="27">
        <f>0.5*(AR218+AS218)</f>
        <v>132.5</v>
      </c>
      <c r="AU218" s="27">
        <v>70</v>
      </c>
      <c r="AV218" s="48">
        <v>15</v>
      </c>
      <c r="AW218" s="27">
        <f>AU218/AV218</f>
        <v>4.666666666666667</v>
      </c>
      <c r="AX218" s="27" t="str">
        <f>IF(AND(1&lt;=AW218,AW218&lt;=4),"Adecuada","Inadecuada")</f>
        <v>Inadecuada</v>
      </c>
      <c r="AY218" s="27">
        <f>IF(AND(1&lt;=AW218,AW218&lt;=4),O218,AV218)</f>
        <v>15</v>
      </c>
      <c r="AZ218" s="27">
        <f>IF(AND(1&lt;=AW218,AW218&lt;=4),O218,4*AV218)</f>
        <v>60</v>
      </c>
      <c r="BA218" s="27">
        <v>22</v>
      </c>
      <c r="BB218" s="27">
        <v>100</v>
      </c>
      <c r="BC218" s="27">
        <v>100</v>
      </c>
      <c r="BD218" s="36">
        <v>100</v>
      </c>
      <c r="BE218" s="11"/>
      <c r="BF218" s="14"/>
      <c r="BG218" s="14"/>
      <c r="BH218" s="18"/>
      <c r="BI218" s="14"/>
      <c r="BJ218" s="14"/>
      <c r="BK218" s="14"/>
      <c r="BL218" s="14"/>
    </row>
    <row r="219" spans="1:64" s="1" customFormat="1" hidden="1" x14ac:dyDescent="0.25">
      <c r="A219" s="15" t="s">
        <v>393</v>
      </c>
      <c r="B219" s="47">
        <v>232</v>
      </c>
      <c r="C219" s="27"/>
      <c r="D219" s="27" t="s">
        <v>229</v>
      </c>
      <c r="E219" s="47" t="s">
        <v>236</v>
      </c>
      <c r="F219" s="47"/>
      <c r="G219" s="47"/>
      <c r="H219" s="47"/>
      <c r="I219" s="47"/>
      <c r="J219" s="47">
        <v>44</v>
      </c>
      <c r="K219" s="47" t="s">
        <v>56</v>
      </c>
      <c r="L219" s="47" t="s">
        <v>49</v>
      </c>
      <c r="M219" s="47" t="s">
        <v>31</v>
      </c>
      <c r="N219" s="47" t="s">
        <v>80</v>
      </c>
      <c r="O219" s="47">
        <v>100</v>
      </c>
      <c r="P219" s="47">
        <v>2</v>
      </c>
      <c r="Q219" s="55">
        <v>26</v>
      </c>
      <c r="R219" s="47">
        <v>35</v>
      </c>
      <c r="S219" s="47" t="s">
        <v>313</v>
      </c>
      <c r="T219" s="47" t="s">
        <v>60</v>
      </c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57"/>
      <c r="AL219" s="47"/>
      <c r="AM219" s="47"/>
      <c r="AN219" s="55"/>
      <c r="AO219" s="86"/>
      <c r="AP219" s="97"/>
      <c r="AQ219" s="92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13"/>
      <c r="BF219" s="13"/>
      <c r="BG219" s="13"/>
      <c r="BH219" s="13"/>
      <c r="BI219" s="13"/>
      <c r="BJ219" s="13"/>
      <c r="BK219" s="13"/>
      <c r="BL219" s="13"/>
    </row>
    <row r="220" spans="1:64" s="1" customFormat="1" ht="23.25" x14ac:dyDescent="0.25">
      <c r="A220" s="15" t="s">
        <v>393</v>
      </c>
      <c r="B220" s="47">
        <v>234</v>
      </c>
      <c r="C220" s="27" t="s">
        <v>154</v>
      </c>
      <c r="D220" s="27" t="s">
        <v>155</v>
      </c>
      <c r="E220" s="48" t="s">
        <v>236</v>
      </c>
      <c r="F220" s="47" t="s">
        <v>439</v>
      </c>
      <c r="G220" s="47"/>
      <c r="H220" s="47" t="s">
        <v>442</v>
      </c>
      <c r="I220" s="47"/>
      <c r="J220" s="47">
        <v>45</v>
      </c>
      <c r="K220" s="47" t="s">
        <v>56</v>
      </c>
      <c r="L220" s="47" t="s">
        <v>49</v>
      </c>
      <c r="M220" s="47" t="s">
        <v>57</v>
      </c>
      <c r="N220" s="47" t="s">
        <v>51</v>
      </c>
      <c r="O220" s="47">
        <v>220</v>
      </c>
      <c r="P220" s="47">
        <v>2</v>
      </c>
      <c r="Q220" s="56">
        <v>1</v>
      </c>
      <c r="R220" s="50">
        <v>20</v>
      </c>
      <c r="S220" s="48" t="s">
        <v>313</v>
      </c>
      <c r="T220" s="48" t="s">
        <v>60</v>
      </c>
      <c r="U220" s="48" t="s">
        <v>436</v>
      </c>
      <c r="V220" s="48"/>
      <c r="W220" s="48"/>
      <c r="X220" s="48"/>
      <c r="Y220" s="48"/>
      <c r="Z220" s="48"/>
      <c r="AA220" s="48"/>
      <c r="AB220" s="48"/>
      <c r="AC220" s="48"/>
      <c r="AD220" s="48">
        <v>61</v>
      </c>
      <c r="AE220" s="27" t="s">
        <v>465</v>
      </c>
      <c r="AF220" s="27" t="s">
        <v>471</v>
      </c>
      <c r="AG220" s="27" t="s">
        <v>475</v>
      </c>
      <c r="AH220" s="27" t="s">
        <v>477</v>
      </c>
      <c r="AI220" s="27" t="s">
        <v>462</v>
      </c>
      <c r="AJ220" s="59">
        <v>1450</v>
      </c>
      <c r="AK220" s="50">
        <v>14.85</v>
      </c>
      <c r="AL220" s="48">
        <v>489</v>
      </c>
      <c r="AM220" s="32">
        <f>((AL220/24)/7)</f>
        <v>2.9107142857142856</v>
      </c>
      <c r="AN220" s="35">
        <f>IF(AM220&gt;52, 52,AM220)</f>
        <v>2.9107142857142856</v>
      </c>
      <c r="AO220" s="83">
        <f>AK220/AN220</f>
        <v>5.1018404907975459</v>
      </c>
      <c r="AP220" s="94">
        <f t="shared" ref="AP220" si="159">AO220*2</f>
        <v>10.203680981595092</v>
      </c>
      <c r="AQ220" s="33">
        <f t="shared" ref="AQ220" si="160">AO220*4</f>
        <v>20.407361963190183</v>
      </c>
      <c r="AR220" s="32">
        <v>50</v>
      </c>
      <c r="AS220" s="32">
        <v>110</v>
      </c>
      <c r="AT220" s="27">
        <f>0.5*(AR220+AS220)</f>
        <v>80</v>
      </c>
      <c r="AU220" s="27">
        <v>80</v>
      </c>
      <c r="AV220" s="48">
        <v>12</v>
      </c>
      <c r="AW220" s="27">
        <f>AU220/AV220</f>
        <v>6.666666666666667</v>
      </c>
      <c r="AX220" s="27" t="str">
        <f>IF(AND(1&lt;=AW220,AW220&lt;=4),"Adecuada","Inadecuada")</f>
        <v>Inadecuada</v>
      </c>
      <c r="AY220" s="27">
        <f>IF(AND(1&lt;=AW220,AW220&lt;=4),O220,AV220)</f>
        <v>12</v>
      </c>
      <c r="AZ220" s="27">
        <f>IF(AND(1&lt;=AW220,AW220&lt;=4),O220,4*AV220)</f>
        <v>48</v>
      </c>
      <c r="BA220" s="27">
        <v>22</v>
      </c>
      <c r="BB220" s="27">
        <v>100</v>
      </c>
      <c r="BC220" s="27">
        <v>100</v>
      </c>
      <c r="BD220" s="36">
        <v>100</v>
      </c>
      <c r="BE220" s="11"/>
      <c r="BF220" s="14"/>
      <c r="BG220" s="14"/>
      <c r="BH220" s="18"/>
      <c r="BI220" s="14"/>
      <c r="BJ220" s="14"/>
      <c r="BK220" s="14"/>
      <c r="BL220" s="14"/>
    </row>
    <row r="221" spans="1:64" s="1" customFormat="1" hidden="1" x14ac:dyDescent="0.25">
      <c r="A221" s="15" t="s">
        <v>393</v>
      </c>
      <c r="B221" s="47">
        <v>234</v>
      </c>
      <c r="C221" s="27"/>
      <c r="D221" s="27" t="s">
        <v>231</v>
      </c>
      <c r="E221" s="47" t="s">
        <v>148</v>
      </c>
      <c r="F221" s="47"/>
      <c r="G221" s="47"/>
      <c r="H221" s="47"/>
      <c r="I221" s="47"/>
      <c r="J221" s="47">
        <v>45</v>
      </c>
      <c r="K221" s="47" t="s">
        <v>56</v>
      </c>
      <c r="L221" s="47" t="s">
        <v>49</v>
      </c>
      <c r="M221" s="47" t="s">
        <v>31</v>
      </c>
      <c r="N221" s="47" t="s">
        <v>80</v>
      </c>
      <c r="O221" s="47">
        <v>100</v>
      </c>
      <c r="P221" s="47">
        <v>2</v>
      </c>
      <c r="Q221" s="55">
        <v>24</v>
      </c>
      <c r="R221" s="47">
        <v>20</v>
      </c>
      <c r="S221" s="47" t="s">
        <v>313</v>
      </c>
      <c r="T221" s="47" t="s">
        <v>60</v>
      </c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57"/>
      <c r="AL221" s="47"/>
      <c r="AM221" s="47"/>
      <c r="AN221" s="55"/>
      <c r="AO221" s="86"/>
      <c r="AP221" s="97"/>
      <c r="AQ221" s="92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13"/>
      <c r="BF221" s="13"/>
      <c r="BG221" s="13"/>
      <c r="BH221" s="13"/>
      <c r="BI221" s="13"/>
      <c r="BJ221" s="13"/>
      <c r="BK221" s="13"/>
      <c r="BL221" s="13"/>
    </row>
    <row r="222" spans="1:64" s="1" customFormat="1" ht="22.5" hidden="1" x14ac:dyDescent="0.25">
      <c r="A222" s="15" t="s">
        <v>393</v>
      </c>
      <c r="B222" s="47">
        <v>240</v>
      </c>
      <c r="C222" s="27" t="s">
        <v>156</v>
      </c>
      <c r="D222" s="27" t="s">
        <v>9</v>
      </c>
      <c r="E222" s="47" t="s">
        <v>69</v>
      </c>
      <c r="F222" s="47"/>
      <c r="G222" s="47"/>
      <c r="H222" s="47"/>
      <c r="I222" s="47"/>
      <c r="J222" s="47">
        <v>46</v>
      </c>
      <c r="K222" s="28" t="s">
        <v>48</v>
      </c>
      <c r="L222" s="28" t="s">
        <v>54</v>
      </c>
      <c r="M222" s="28" t="s">
        <v>55</v>
      </c>
      <c r="N222" s="28" t="s">
        <v>51</v>
      </c>
      <c r="O222" s="28">
        <v>46</v>
      </c>
      <c r="P222" s="47">
        <v>1</v>
      </c>
      <c r="Q222" s="55">
        <v>4</v>
      </c>
      <c r="R222" s="47" t="s">
        <v>52</v>
      </c>
      <c r="S222" s="47" t="s">
        <v>311</v>
      </c>
      <c r="T222" s="47" t="s">
        <v>337</v>
      </c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57"/>
      <c r="AL222" s="47"/>
      <c r="AM222" s="47"/>
      <c r="AN222" s="55"/>
      <c r="AO222" s="86"/>
      <c r="AP222" s="97"/>
      <c r="AQ222" s="92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13"/>
      <c r="BF222" s="13"/>
      <c r="BG222" s="13"/>
      <c r="BH222" s="13"/>
      <c r="BI222" s="13"/>
      <c r="BJ222" s="13"/>
      <c r="BK222" s="13"/>
      <c r="BL222" s="13"/>
    </row>
    <row r="223" spans="1:64" s="1" customFormat="1" ht="22.5" hidden="1" x14ac:dyDescent="0.25">
      <c r="A223" s="15" t="s">
        <v>393</v>
      </c>
      <c r="B223" s="47">
        <v>240</v>
      </c>
      <c r="C223" s="27"/>
      <c r="D223" s="27" t="s">
        <v>9</v>
      </c>
      <c r="E223" s="47" t="s">
        <v>69</v>
      </c>
      <c r="F223" s="47"/>
      <c r="G223" s="47"/>
      <c r="H223" s="47"/>
      <c r="I223" s="47"/>
      <c r="J223" s="47">
        <v>46</v>
      </c>
      <c r="K223" s="28" t="s">
        <v>48</v>
      </c>
      <c r="L223" s="28" t="s">
        <v>54</v>
      </c>
      <c r="M223" s="28" t="s">
        <v>55</v>
      </c>
      <c r="N223" s="28" t="s">
        <v>51</v>
      </c>
      <c r="O223" s="28">
        <v>46</v>
      </c>
      <c r="P223" s="47">
        <v>1</v>
      </c>
      <c r="Q223" s="55">
        <v>52</v>
      </c>
      <c r="R223" s="47">
        <v>15</v>
      </c>
      <c r="S223" s="47" t="s">
        <v>311</v>
      </c>
      <c r="T223" s="47" t="s">
        <v>53</v>
      </c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57"/>
      <c r="AL223" s="47"/>
      <c r="AM223" s="47"/>
      <c r="AN223" s="55"/>
      <c r="AO223" s="86"/>
      <c r="AP223" s="97"/>
      <c r="AQ223" s="92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13"/>
      <c r="BF223" s="13"/>
      <c r="BG223" s="13"/>
      <c r="BH223" s="13"/>
      <c r="BI223" s="13"/>
      <c r="BJ223" s="13"/>
      <c r="BK223" s="13"/>
      <c r="BL223" s="13"/>
    </row>
    <row r="224" spans="1:64" s="1" customFormat="1" hidden="1" x14ac:dyDescent="0.25">
      <c r="A224" s="15" t="s">
        <v>393</v>
      </c>
      <c r="B224" s="47">
        <v>240</v>
      </c>
      <c r="C224" s="27" t="s">
        <v>156</v>
      </c>
      <c r="D224" s="27" t="s">
        <v>236</v>
      </c>
      <c r="E224" s="47"/>
      <c r="F224" s="47" t="s">
        <v>149</v>
      </c>
      <c r="G224" s="47"/>
      <c r="H224" s="47" t="s">
        <v>149</v>
      </c>
      <c r="I224" s="47"/>
      <c r="J224" s="47">
        <v>46</v>
      </c>
      <c r="K224" s="47" t="s">
        <v>56</v>
      </c>
      <c r="L224" s="47" t="s">
        <v>49</v>
      </c>
      <c r="M224" s="28" t="s">
        <v>57</v>
      </c>
      <c r="N224" s="28" t="s">
        <v>51</v>
      </c>
      <c r="O224" s="28">
        <v>220</v>
      </c>
      <c r="P224" s="47">
        <v>2</v>
      </c>
      <c r="Q224" s="55">
        <v>1</v>
      </c>
      <c r="R224" s="47">
        <v>200</v>
      </c>
      <c r="S224" s="47" t="s">
        <v>313</v>
      </c>
      <c r="T224" s="47" t="s">
        <v>60</v>
      </c>
      <c r="U224" s="47" t="s">
        <v>150</v>
      </c>
      <c r="V224" s="47"/>
      <c r="W224" s="47"/>
      <c r="X224" s="47"/>
      <c r="Y224" s="47"/>
      <c r="Z224" s="47"/>
      <c r="AA224" s="47"/>
      <c r="AB224" s="47"/>
      <c r="AC224" s="47"/>
      <c r="AD224" s="47">
        <v>67</v>
      </c>
      <c r="AE224" s="28" t="s">
        <v>465</v>
      </c>
      <c r="AF224" s="28" t="s">
        <v>471</v>
      </c>
      <c r="AG224" s="28" t="s">
        <v>476</v>
      </c>
      <c r="AH224" s="28" t="s">
        <v>477</v>
      </c>
      <c r="AI224" s="28" t="s">
        <v>462</v>
      </c>
      <c r="AJ224" s="47">
        <v>409</v>
      </c>
      <c r="AK224" s="57">
        <v>166.4</v>
      </c>
      <c r="AL224" s="47">
        <v>181</v>
      </c>
      <c r="AM224" s="41">
        <f>((AL224/24)/7)</f>
        <v>1.0773809523809523</v>
      </c>
      <c r="AN224" s="42">
        <f>IF(AM224&gt;52, 52,AM224)</f>
        <v>1.0773809523809523</v>
      </c>
      <c r="AO224" s="84">
        <f>AK224/AN224</f>
        <v>154.4486187845304</v>
      </c>
      <c r="AP224" s="95">
        <f t="shared" ref="AP224" si="161">AO224*2</f>
        <v>308.89723756906079</v>
      </c>
      <c r="AQ224" s="43">
        <f t="shared" ref="AQ224" si="162">AO224*4</f>
        <v>617.79447513812158</v>
      </c>
      <c r="AR224" s="41">
        <v>190</v>
      </c>
      <c r="AS224" s="41">
        <v>320</v>
      </c>
      <c r="AT224" s="28">
        <f>0.5*(AR224+AS224)</f>
        <v>255</v>
      </c>
      <c r="AU224" s="28">
        <v>70</v>
      </c>
      <c r="AV224" s="47">
        <v>18</v>
      </c>
      <c r="AW224" s="28">
        <f>AU224/AV224</f>
        <v>3.8888888888888888</v>
      </c>
      <c r="AX224" s="28" t="str">
        <f t="shared" ref="AX224" si="163">IF(AND(1&lt;=AW224,AW224&lt;=4),"Adecuada","Inadecuada")</f>
        <v>Adecuada</v>
      </c>
      <c r="AY224" s="28">
        <f>IF(AW224&lt;1,AV224*1,4*AV224)</f>
        <v>72</v>
      </c>
      <c r="AZ224" s="28"/>
      <c r="BA224" s="28"/>
      <c r="BB224" s="28"/>
      <c r="BC224" s="28"/>
      <c r="BD224" s="58">
        <v>68</v>
      </c>
      <c r="BE224" s="15"/>
      <c r="BF224" s="13"/>
      <c r="BG224" s="13">
        <v>70</v>
      </c>
      <c r="BH224" s="22">
        <f>BG224/AV224</f>
        <v>3.8888888888888888</v>
      </c>
      <c r="BI224" s="13">
        <v>68</v>
      </c>
      <c r="BJ224" s="13"/>
      <c r="BK224" s="13"/>
      <c r="BL224" s="13"/>
    </row>
    <row r="225" spans="1:64" s="1" customFormat="1" ht="22.5" hidden="1" x14ac:dyDescent="0.25">
      <c r="A225" s="15" t="s">
        <v>393</v>
      </c>
      <c r="B225" s="47">
        <v>240</v>
      </c>
      <c r="C225" s="27"/>
      <c r="D225" s="27" t="s">
        <v>448</v>
      </c>
      <c r="E225" s="47" t="s">
        <v>449</v>
      </c>
      <c r="F225" s="47"/>
      <c r="G225" s="47"/>
      <c r="H225" s="47"/>
      <c r="I225" s="47"/>
      <c r="J225" s="47"/>
      <c r="K225" s="47" t="s">
        <v>56</v>
      </c>
      <c r="L225" s="47" t="s">
        <v>49</v>
      </c>
      <c r="M225" s="28" t="s">
        <v>57</v>
      </c>
      <c r="N225" s="28" t="s">
        <v>51</v>
      </c>
      <c r="O225" s="28">
        <v>220</v>
      </c>
      <c r="P225" s="47">
        <v>5</v>
      </c>
      <c r="Q225" s="55">
        <v>1</v>
      </c>
      <c r="R225" s="47">
        <v>1</v>
      </c>
      <c r="S225" s="47" t="s">
        <v>313</v>
      </c>
      <c r="T225" s="47" t="s">
        <v>60</v>
      </c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57"/>
      <c r="AL225" s="47"/>
      <c r="AM225" s="47"/>
      <c r="AN225" s="55"/>
      <c r="AO225" s="86"/>
      <c r="AP225" s="97"/>
      <c r="AQ225" s="92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13"/>
      <c r="BF225" s="13"/>
      <c r="BG225" s="13"/>
      <c r="BH225" s="13"/>
      <c r="BI225" s="13"/>
      <c r="BJ225" s="13"/>
      <c r="BK225" s="13"/>
      <c r="BL225" s="13"/>
    </row>
    <row r="226" spans="1:64" s="1" customFormat="1" ht="22.5" hidden="1" x14ac:dyDescent="0.25">
      <c r="A226" s="15" t="s">
        <v>393</v>
      </c>
      <c r="B226" s="47">
        <v>240</v>
      </c>
      <c r="C226" s="27"/>
      <c r="D226" s="27" t="s">
        <v>455</v>
      </c>
      <c r="E226" s="47" t="s">
        <v>447</v>
      </c>
      <c r="F226" s="47"/>
      <c r="G226" s="47"/>
      <c r="H226" s="47"/>
      <c r="I226" s="47"/>
      <c r="J226" s="47"/>
      <c r="K226" s="47" t="s">
        <v>56</v>
      </c>
      <c r="L226" s="47" t="s">
        <v>49</v>
      </c>
      <c r="M226" s="28" t="s">
        <v>57</v>
      </c>
      <c r="N226" s="28" t="s">
        <v>51</v>
      </c>
      <c r="O226" s="28">
        <v>220</v>
      </c>
      <c r="P226" s="47">
        <v>6</v>
      </c>
      <c r="Q226" s="55">
        <v>1</v>
      </c>
      <c r="R226" s="47">
        <v>1</v>
      </c>
      <c r="S226" s="47" t="s">
        <v>313</v>
      </c>
      <c r="T226" s="47" t="s">
        <v>60</v>
      </c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57"/>
      <c r="AL226" s="47"/>
      <c r="AM226" s="47"/>
      <c r="AN226" s="55"/>
      <c r="AO226" s="86"/>
      <c r="AP226" s="97"/>
      <c r="AQ226" s="92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13"/>
      <c r="BF226" s="13"/>
      <c r="BG226" s="13"/>
      <c r="BH226" s="13"/>
      <c r="BI226" s="13"/>
      <c r="BJ226" s="13"/>
      <c r="BK226" s="13"/>
      <c r="BL226" s="13"/>
    </row>
    <row r="227" spans="1:64" s="1" customFormat="1" ht="22.5" hidden="1" x14ac:dyDescent="0.25">
      <c r="A227" s="15" t="s">
        <v>393</v>
      </c>
      <c r="B227" s="47">
        <v>240</v>
      </c>
      <c r="C227" s="27"/>
      <c r="D227" s="27" t="s">
        <v>284</v>
      </c>
      <c r="E227" s="47" t="s">
        <v>236</v>
      </c>
      <c r="F227" s="47"/>
      <c r="G227" s="47"/>
      <c r="H227" s="47"/>
      <c r="I227" s="47"/>
      <c r="J227" s="47">
        <v>46</v>
      </c>
      <c r="K227" s="47" t="s">
        <v>56</v>
      </c>
      <c r="L227" s="47" t="s">
        <v>49</v>
      </c>
      <c r="M227" s="47" t="s">
        <v>31</v>
      </c>
      <c r="N227" s="47" t="s">
        <v>80</v>
      </c>
      <c r="O227" s="47">
        <v>100</v>
      </c>
      <c r="P227" s="47">
        <v>2</v>
      </c>
      <c r="Q227" s="55">
        <v>24</v>
      </c>
      <c r="R227" s="47">
        <v>60</v>
      </c>
      <c r="S227" s="47" t="s">
        <v>313</v>
      </c>
      <c r="T227" s="47" t="s">
        <v>60</v>
      </c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57"/>
      <c r="AL227" s="47"/>
      <c r="AM227" s="47"/>
      <c r="AN227" s="55"/>
      <c r="AO227" s="86"/>
      <c r="AP227" s="97"/>
      <c r="AQ227" s="92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13"/>
      <c r="BF227" s="13"/>
      <c r="BG227" s="13"/>
      <c r="BH227" s="13"/>
      <c r="BI227" s="13"/>
      <c r="BJ227" s="13"/>
      <c r="BK227" s="13"/>
      <c r="BL227" s="13"/>
    </row>
    <row r="228" spans="1:64" s="1" customFormat="1" ht="23.25" x14ac:dyDescent="0.25">
      <c r="A228" s="15" t="s">
        <v>393</v>
      </c>
      <c r="B228" s="47">
        <v>242</v>
      </c>
      <c r="C228" s="27" t="s">
        <v>157</v>
      </c>
      <c r="D228" s="27" t="s">
        <v>380</v>
      </c>
      <c r="E228" s="48" t="s">
        <v>148</v>
      </c>
      <c r="F228" s="47" t="s">
        <v>381</v>
      </c>
      <c r="G228" s="47"/>
      <c r="H228" s="47" t="s">
        <v>152</v>
      </c>
      <c r="I228" s="47" t="s">
        <v>427</v>
      </c>
      <c r="J228" s="47">
        <v>47</v>
      </c>
      <c r="K228" s="47" t="s">
        <v>56</v>
      </c>
      <c r="L228" s="47" t="s">
        <v>93</v>
      </c>
      <c r="M228" s="47" t="s">
        <v>10</v>
      </c>
      <c r="N228" s="47" t="s">
        <v>51</v>
      </c>
      <c r="O228" s="47">
        <v>96</v>
      </c>
      <c r="P228" s="47">
        <v>2</v>
      </c>
      <c r="Q228" s="56">
        <v>1</v>
      </c>
      <c r="R228" s="50">
        <v>40</v>
      </c>
      <c r="S228" s="48" t="s">
        <v>313</v>
      </c>
      <c r="T228" s="48" t="s">
        <v>60</v>
      </c>
      <c r="U228" s="48" t="s">
        <v>153</v>
      </c>
      <c r="V228" s="48"/>
      <c r="W228" s="48"/>
      <c r="X228" s="48"/>
      <c r="Y228" s="48"/>
      <c r="Z228" s="48"/>
      <c r="AA228" s="48"/>
      <c r="AB228" s="48"/>
      <c r="AC228" s="48"/>
      <c r="AD228" s="48">
        <v>52</v>
      </c>
      <c r="AE228" s="27" t="s">
        <v>465</v>
      </c>
      <c r="AF228" s="27" t="s">
        <v>471</v>
      </c>
      <c r="AG228" s="27" t="s">
        <v>475</v>
      </c>
      <c r="AH228" s="27" t="s">
        <v>477</v>
      </c>
      <c r="AI228" s="27" t="s">
        <v>462</v>
      </c>
      <c r="AJ228" s="48">
        <v>784.5</v>
      </c>
      <c r="AK228" s="50">
        <v>36.549999999999997</v>
      </c>
      <c r="AL228" s="48">
        <v>609</v>
      </c>
      <c r="AM228" s="32">
        <f>((AL228/24)/7)</f>
        <v>3.625</v>
      </c>
      <c r="AN228" s="35">
        <f>IF(AM228&gt;52, 52,AM228)</f>
        <v>3.625</v>
      </c>
      <c r="AO228" s="83">
        <f>AK228/AN228</f>
        <v>10.082758620689654</v>
      </c>
      <c r="AP228" s="94">
        <f t="shared" ref="AP228" si="164">AO228*2</f>
        <v>20.165517241379309</v>
      </c>
      <c r="AQ228" s="33">
        <f t="shared" ref="AQ228" si="165">AO228*4</f>
        <v>40.331034482758618</v>
      </c>
      <c r="AR228" s="32">
        <v>95</v>
      </c>
      <c r="AS228" s="32">
        <v>170</v>
      </c>
      <c r="AT228" s="27">
        <f>0.5*(AR228+AS228)</f>
        <v>132.5</v>
      </c>
      <c r="AU228" s="27">
        <v>70</v>
      </c>
      <c r="AV228" s="48">
        <v>15</v>
      </c>
      <c r="AW228" s="27">
        <f>AU228/AV228</f>
        <v>4.666666666666667</v>
      </c>
      <c r="AX228" s="27" t="str">
        <f>IF(AND(1&lt;=AW228,AW228&lt;=4),"Adecuada","Inadecuada")</f>
        <v>Inadecuada</v>
      </c>
      <c r="AY228" s="27">
        <f>IF(AND(1&lt;=AW228,AW228&lt;=4),O228,AV228)</f>
        <v>15</v>
      </c>
      <c r="AZ228" s="27">
        <f>IF(AND(1&lt;=AW228,AW228&lt;=4),O228,4*AV228)</f>
        <v>60</v>
      </c>
      <c r="BA228" s="27">
        <v>22</v>
      </c>
      <c r="BB228" s="27">
        <v>100</v>
      </c>
      <c r="BC228" s="27">
        <v>100</v>
      </c>
      <c r="BD228" s="36">
        <v>100</v>
      </c>
      <c r="BE228" s="11"/>
      <c r="BF228" s="14"/>
      <c r="BG228" s="14"/>
      <c r="BH228" s="18"/>
      <c r="BI228" s="14"/>
      <c r="BJ228" s="14"/>
      <c r="BK228" s="14"/>
      <c r="BL228" s="14"/>
    </row>
    <row r="229" spans="1:64" s="1" customFormat="1" hidden="1" x14ac:dyDescent="0.25">
      <c r="A229" s="15" t="s">
        <v>393</v>
      </c>
      <c r="B229" s="47">
        <v>242</v>
      </c>
      <c r="C229" s="27"/>
      <c r="D229" s="27" t="s">
        <v>229</v>
      </c>
      <c r="E229" s="47" t="s">
        <v>236</v>
      </c>
      <c r="F229" s="47"/>
      <c r="G229" s="47"/>
      <c r="H229" s="47"/>
      <c r="I229" s="47"/>
      <c r="J229" s="47">
        <v>47</v>
      </c>
      <c r="K229" s="47" t="s">
        <v>56</v>
      </c>
      <c r="L229" s="47" t="s">
        <v>49</v>
      </c>
      <c r="M229" s="47" t="s">
        <v>31</v>
      </c>
      <c r="N229" s="47" t="s">
        <v>80</v>
      </c>
      <c r="O229" s="47">
        <v>100</v>
      </c>
      <c r="P229" s="47">
        <v>2</v>
      </c>
      <c r="Q229" s="55">
        <v>26</v>
      </c>
      <c r="R229" s="47">
        <v>35</v>
      </c>
      <c r="S229" s="47" t="s">
        <v>313</v>
      </c>
      <c r="T229" s="47" t="s">
        <v>60</v>
      </c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57"/>
      <c r="AL229" s="47"/>
      <c r="AM229" s="47"/>
      <c r="AN229" s="55"/>
      <c r="AO229" s="86"/>
      <c r="AP229" s="97"/>
      <c r="AQ229" s="92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13"/>
      <c r="BF229" s="13"/>
      <c r="BG229" s="13"/>
      <c r="BH229" s="13"/>
      <c r="BI229" s="13"/>
      <c r="BJ229" s="13"/>
      <c r="BK229" s="13"/>
      <c r="BL229" s="13"/>
    </row>
    <row r="230" spans="1:64" s="1" customFormat="1" ht="23.25" x14ac:dyDescent="0.25">
      <c r="A230" s="15" t="s">
        <v>393</v>
      </c>
      <c r="B230" s="47">
        <v>244</v>
      </c>
      <c r="C230" s="27" t="s">
        <v>158</v>
      </c>
      <c r="D230" s="27" t="s">
        <v>155</v>
      </c>
      <c r="E230" s="48" t="s">
        <v>236</v>
      </c>
      <c r="F230" s="47" t="s">
        <v>439</v>
      </c>
      <c r="G230" s="47"/>
      <c r="H230" s="47" t="s">
        <v>442</v>
      </c>
      <c r="I230" s="47"/>
      <c r="J230" s="47">
        <v>48</v>
      </c>
      <c r="K230" s="47" t="s">
        <v>56</v>
      </c>
      <c r="L230" s="47" t="s">
        <v>49</v>
      </c>
      <c r="M230" s="47" t="s">
        <v>57</v>
      </c>
      <c r="N230" s="47" t="s">
        <v>51</v>
      </c>
      <c r="O230" s="47">
        <v>220</v>
      </c>
      <c r="P230" s="47">
        <v>2</v>
      </c>
      <c r="Q230" s="56">
        <v>1</v>
      </c>
      <c r="R230" s="50">
        <v>20</v>
      </c>
      <c r="S230" s="48" t="s">
        <v>313</v>
      </c>
      <c r="T230" s="48" t="s">
        <v>60</v>
      </c>
      <c r="U230" s="48" t="s">
        <v>436</v>
      </c>
      <c r="V230" s="48"/>
      <c r="W230" s="48"/>
      <c r="X230" s="48"/>
      <c r="Y230" s="48"/>
      <c r="Z230" s="48"/>
      <c r="AA230" s="48"/>
      <c r="AB230" s="48"/>
      <c r="AC230" s="48"/>
      <c r="AD230" s="48">
        <v>61</v>
      </c>
      <c r="AE230" s="27" t="s">
        <v>465</v>
      </c>
      <c r="AF230" s="27" t="s">
        <v>471</v>
      </c>
      <c r="AG230" s="27" t="s">
        <v>475</v>
      </c>
      <c r="AH230" s="27" t="s">
        <v>477</v>
      </c>
      <c r="AI230" s="27" t="s">
        <v>462</v>
      </c>
      <c r="AJ230" s="59">
        <v>1450</v>
      </c>
      <c r="AK230" s="50">
        <v>14.85</v>
      </c>
      <c r="AL230" s="48">
        <v>489</v>
      </c>
      <c r="AM230" s="32">
        <f>((AL230/24)/7)</f>
        <v>2.9107142857142856</v>
      </c>
      <c r="AN230" s="35">
        <f>IF(AM230&gt;52, 52,AM230)</f>
        <v>2.9107142857142856</v>
      </c>
      <c r="AO230" s="83">
        <f>AK230/AN230</f>
        <v>5.1018404907975459</v>
      </c>
      <c r="AP230" s="94">
        <f t="shared" ref="AP230" si="166">AO230*2</f>
        <v>10.203680981595092</v>
      </c>
      <c r="AQ230" s="33">
        <f t="shared" ref="AQ230" si="167">AO230*4</f>
        <v>20.407361963190183</v>
      </c>
      <c r="AR230" s="32">
        <v>50</v>
      </c>
      <c r="AS230" s="32">
        <v>110</v>
      </c>
      <c r="AT230" s="27">
        <f>0.5*(AR230+AS230)</f>
        <v>80</v>
      </c>
      <c r="AU230" s="27">
        <v>80</v>
      </c>
      <c r="AV230" s="48">
        <v>12</v>
      </c>
      <c r="AW230" s="27">
        <f>AU230/AV230</f>
        <v>6.666666666666667</v>
      </c>
      <c r="AX230" s="27" t="str">
        <f>IF(AND(1&lt;=AW230,AW230&lt;=4),"Adecuada","Inadecuada")</f>
        <v>Inadecuada</v>
      </c>
      <c r="AY230" s="27">
        <f>IF(AND(1&lt;=AW230,AW230&lt;=4),O230,AV230)</f>
        <v>12</v>
      </c>
      <c r="AZ230" s="27">
        <f>IF(AND(1&lt;=AW230,AW230&lt;=4),O230,4*AV230)</f>
        <v>48</v>
      </c>
      <c r="BA230" s="27">
        <v>22</v>
      </c>
      <c r="BB230" s="27">
        <v>100</v>
      </c>
      <c r="BC230" s="27">
        <v>100</v>
      </c>
      <c r="BD230" s="36">
        <v>100</v>
      </c>
      <c r="BE230" s="11"/>
      <c r="BF230" s="14"/>
      <c r="BG230" s="14"/>
      <c r="BH230" s="18"/>
      <c r="BI230" s="14"/>
      <c r="BJ230" s="14"/>
      <c r="BK230" s="14"/>
      <c r="BL230" s="14"/>
    </row>
    <row r="231" spans="1:64" s="1" customFormat="1" hidden="1" x14ac:dyDescent="0.25">
      <c r="A231" s="15" t="s">
        <v>393</v>
      </c>
      <c r="B231" s="47">
        <v>244</v>
      </c>
      <c r="C231" s="27"/>
      <c r="D231" s="27" t="s">
        <v>231</v>
      </c>
      <c r="E231" s="47" t="s">
        <v>148</v>
      </c>
      <c r="F231" s="47"/>
      <c r="G231" s="47"/>
      <c r="H231" s="47"/>
      <c r="I231" s="47"/>
      <c r="J231" s="47">
        <v>48</v>
      </c>
      <c r="K231" s="47" t="s">
        <v>56</v>
      </c>
      <c r="L231" s="47" t="s">
        <v>49</v>
      </c>
      <c r="M231" s="47" t="s">
        <v>31</v>
      </c>
      <c r="N231" s="47" t="s">
        <v>80</v>
      </c>
      <c r="O231" s="47">
        <v>100</v>
      </c>
      <c r="P231" s="47">
        <v>2</v>
      </c>
      <c r="Q231" s="55">
        <v>24</v>
      </c>
      <c r="R231" s="47">
        <v>20</v>
      </c>
      <c r="S231" s="47" t="s">
        <v>313</v>
      </c>
      <c r="T231" s="47" t="s">
        <v>60</v>
      </c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57"/>
      <c r="AL231" s="47"/>
      <c r="AM231" s="47"/>
      <c r="AN231" s="55"/>
      <c r="AO231" s="86"/>
      <c r="AP231" s="97"/>
      <c r="AQ231" s="92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13"/>
      <c r="BF231" s="13"/>
      <c r="BG231" s="13"/>
      <c r="BH231" s="13"/>
      <c r="BI231" s="13"/>
      <c r="BJ231" s="13"/>
      <c r="BK231" s="13"/>
      <c r="BL231" s="13"/>
    </row>
    <row r="232" spans="1:64" s="1" customFormat="1" ht="22.5" hidden="1" x14ac:dyDescent="0.25">
      <c r="A232" s="15" t="s">
        <v>393</v>
      </c>
      <c r="B232" s="47">
        <v>268</v>
      </c>
      <c r="C232" s="27" t="s">
        <v>159</v>
      </c>
      <c r="D232" s="27" t="s">
        <v>6</v>
      </c>
      <c r="E232" s="47"/>
      <c r="F232" s="47" t="s">
        <v>423</v>
      </c>
      <c r="G232" s="38">
        <v>83.08</v>
      </c>
      <c r="H232" s="47"/>
      <c r="I232" s="47"/>
      <c r="J232" s="47">
        <v>49</v>
      </c>
      <c r="K232" s="47" t="s">
        <v>48</v>
      </c>
      <c r="L232" s="47" t="s">
        <v>49</v>
      </c>
      <c r="M232" s="47" t="s">
        <v>4</v>
      </c>
      <c r="N232" s="47" t="s">
        <v>80</v>
      </c>
      <c r="O232" s="47">
        <v>320</v>
      </c>
      <c r="P232" s="47">
        <v>1</v>
      </c>
      <c r="Q232" s="55">
        <v>2</v>
      </c>
      <c r="R232" s="47" t="s">
        <v>52</v>
      </c>
      <c r="S232" s="47" t="s">
        <v>311</v>
      </c>
      <c r="T232" s="47" t="s">
        <v>337</v>
      </c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57"/>
      <c r="AL232" s="47"/>
      <c r="AM232" s="47"/>
      <c r="AN232" s="55"/>
      <c r="AO232" s="86"/>
      <c r="AP232" s="97"/>
      <c r="AQ232" s="92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13"/>
      <c r="BF232" s="13"/>
      <c r="BG232" s="13"/>
      <c r="BH232" s="13"/>
      <c r="BI232" s="13"/>
      <c r="BJ232" s="13"/>
      <c r="BK232" s="13"/>
      <c r="BL232" s="13"/>
    </row>
    <row r="233" spans="1:64" s="1" customFormat="1" ht="22.5" hidden="1" x14ac:dyDescent="0.25">
      <c r="A233" s="15" t="s">
        <v>393</v>
      </c>
      <c r="B233" s="47">
        <v>268</v>
      </c>
      <c r="C233" s="27"/>
      <c r="D233" s="27" t="s">
        <v>6</v>
      </c>
      <c r="E233" s="47"/>
      <c r="F233" s="47" t="s">
        <v>423</v>
      </c>
      <c r="G233" s="38">
        <v>83.08</v>
      </c>
      <c r="H233" s="47"/>
      <c r="I233" s="47"/>
      <c r="J233" s="47">
        <v>49</v>
      </c>
      <c r="K233" s="47" t="s">
        <v>48</v>
      </c>
      <c r="L233" s="47" t="s">
        <v>49</v>
      </c>
      <c r="M233" s="47" t="s">
        <v>4</v>
      </c>
      <c r="N233" s="47" t="s">
        <v>80</v>
      </c>
      <c r="O233" s="47">
        <v>320</v>
      </c>
      <c r="P233" s="47">
        <v>1</v>
      </c>
      <c r="Q233" s="55">
        <v>52</v>
      </c>
      <c r="R233" s="47">
        <v>4.2</v>
      </c>
      <c r="S233" s="47" t="s">
        <v>311</v>
      </c>
      <c r="T233" s="47" t="s">
        <v>53</v>
      </c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57"/>
      <c r="AL233" s="47"/>
      <c r="AM233" s="47"/>
      <c r="AN233" s="55"/>
      <c r="AO233" s="86"/>
      <c r="AP233" s="97"/>
      <c r="AQ233" s="92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13"/>
      <c r="BF233" s="13"/>
      <c r="BG233" s="13"/>
      <c r="BH233" s="13"/>
      <c r="BI233" s="13"/>
      <c r="BJ233" s="13"/>
      <c r="BK233" s="13"/>
      <c r="BL233" s="13"/>
    </row>
    <row r="234" spans="1:64" s="1" customFormat="1" ht="22.5" hidden="1" x14ac:dyDescent="0.25">
      <c r="A234" s="15" t="s">
        <v>393</v>
      </c>
      <c r="B234" s="47">
        <v>268</v>
      </c>
      <c r="C234" s="27" t="s">
        <v>159</v>
      </c>
      <c r="D234" s="27" t="s">
        <v>335</v>
      </c>
      <c r="E234" s="47" t="s">
        <v>148</v>
      </c>
      <c r="F234" s="47" t="s">
        <v>160</v>
      </c>
      <c r="G234" s="47"/>
      <c r="H234" s="47" t="s">
        <v>384</v>
      </c>
      <c r="I234" s="47" t="s">
        <v>343</v>
      </c>
      <c r="J234" s="47">
        <v>49</v>
      </c>
      <c r="K234" s="47" t="s">
        <v>56</v>
      </c>
      <c r="L234" s="47" t="s">
        <v>49</v>
      </c>
      <c r="M234" s="47" t="s">
        <v>57</v>
      </c>
      <c r="N234" s="47" t="s">
        <v>51</v>
      </c>
      <c r="O234" s="47">
        <v>220</v>
      </c>
      <c r="P234" s="47">
        <v>2</v>
      </c>
      <c r="Q234" s="55">
        <v>3</v>
      </c>
      <c r="R234" s="47">
        <v>12.5</v>
      </c>
      <c r="S234" s="47" t="s">
        <v>313</v>
      </c>
      <c r="T234" s="47" t="s">
        <v>60</v>
      </c>
      <c r="U234" s="47" t="s">
        <v>169</v>
      </c>
      <c r="V234" s="47"/>
      <c r="W234" s="47"/>
      <c r="X234" s="47"/>
      <c r="Y234" s="47"/>
      <c r="Z234" s="47"/>
      <c r="AA234" s="47"/>
      <c r="AB234" s="47"/>
      <c r="AC234" s="47"/>
      <c r="AD234" s="47">
        <v>32</v>
      </c>
      <c r="AE234" s="28" t="s">
        <v>464</v>
      </c>
      <c r="AF234" s="28" t="s">
        <v>470</v>
      </c>
      <c r="AG234" s="28" t="s">
        <v>474</v>
      </c>
      <c r="AH234" s="28" t="s">
        <v>477</v>
      </c>
      <c r="AI234" s="28" t="s">
        <v>461</v>
      </c>
      <c r="AJ234" s="47">
        <v>20.8</v>
      </c>
      <c r="AK234" s="57">
        <v>40.98</v>
      </c>
      <c r="AL234" s="47">
        <v>832249</v>
      </c>
      <c r="AM234" s="41">
        <f>((AL234/24)/7)</f>
        <v>4953.8630952380945</v>
      </c>
      <c r="AN234" s="42">
        <f>IF(AM234&gt;52, 52,AM234)</f>
        <v>52</v>
      </c>
      <c r="AO234" s="84">
        <f>AK234/AN234</f>
        <v>0.78807692307692301</v>
      </c>
      <c r="AP234" s="95">
        <f t="shared" ref="AP234:AP235" si="168">AO234*2</f>
        <v>1.576153846153846</v>
      </c>
      <c r="AQ234" s="43">
        <f t="shared" ref="AQ234:AQ235" si="169">AO234*4</f>
        <v>3.152307692307692</v>
      </c>
      <c r="AR234" s="28">
        <v>65</v>
      </c>
      <c r="AS234" s="28">
        <v>120</v>
      </c>
      <c r="AT234" s="28">
        <f t="shared" ref="AT234:AT235" si="170">0.5*(AR234+AS234)</f>
        <v>92.5</v>
      </c>
      <c r="AU234" s="28">
        <v>400</v>
      </c>
      <c r="AV234" s="47">
        <v>400</v>
      </c>
      <c r="AW234" s="28">
        <f t="shared" ref="AW234:AW235" si="171">AU234/AV234</f>
        <v>1</v>
      </c>
      <c r="AX234" s="28" t="str">
        <f t="shared" ref="AX234" si="172">IF(AND(1&lt;=AW234,AW234&lt;=4),"Adecuada","Inadecuada")</f>
        <v>Adecuada</v>
      </c>
      <c r="AY234" s="28">
        <f t="shared" ref="AY234" si="173">IF(AW234&lt;1,AV234*1,4*AV234)</f>
        <v>1600</v>
      </c>
      <c r="AZ234" s="28"/>
      <c r="BA234" s="28"/>
      <c r="BB234" s="28"/>
      <c r="BC234" s="28"/>
      <c r="BD234" s="45">
        <v>460</v>
      </c>
      <c r="BE234" s="15"/>
      <c r="BF234" s="13"/>
      <c r="BG234" s="21">
        <v>400</v>
      </c>
      <c r="BH234" s="22">
        <f>BG234/AV234</f>
        <v>1</v>
      </c>
      <c r="BI234" s="15">
        <v>460</v>
      </c>
      <c r="BJ234" s="13"/>
      <c r="BK234" s="13"/>
      <c r="BL234" s="13"/>
    </row>
    <row r="235" spans="1:64" s="1" customFormat="1" ht="23.25" x14ac:dyDescent="0.25">
      <c r="A235" s="15" t="s">
        <v>393</v>
      </c>
      <c r="B235" s="47">
        <v>269</v>
      </c>
      <c r="C235" s="27" t="s">
        <v>161</v>
      </c>
      <c r="D235" s="27" t="s">
        <v>162</v>
      </c>
      <c r="E235" s="48" t="s">
        <v>236</v>
      </c>
      <c r="F235" s="47" t="s">
        <v>440</v>
      </c>
      <c r="G235" s="47"/>
      <c r="H235" s="47" t="s">
        <v>443</v>
      </c>
      <c r="I235" s="47"/>
      <c r="J235" s="47">
        <v>50</v>
      </c>
      <c r="K235" s="47" t="s">
        <v>56</v>
      </c>
      <c r="L235" s="47" t="s">
        <v>49</v>
      </c>
      <c r="M235" s="47" t="s">
        <v>57</v>
      </c>
      <c r="N235" s="47" t="s">
        <v>51</v>
      </c>
      <c r="O235" s="47">
        <v>220</v>
      </c>
      <c r="P235" s="47">
        <v>2</v>
      </c>
      <c r="Q235" s="56">
        <v>1</v>
      </c>
      <c r="R235" s="50">
        <v>40</v>
      </c>
      <c r="S235" s="48" t="s">
        <v>313</v>
      </c>
      <c r="T235" s="48" t="s">
        <v>60</v>
      </c>
      <c r="U235" s="48" t="s">
        <v>437</v>
      </c>
      <c r="V235" s="48"/>
      <c r="W235" s="48"/>
      <c r="X235" s="48"/>
      <c r="Y235" s="48"/>
      <c r="Z235" s="48"/>
      <c r="AA235" s="48"/>
      <c r="AB235" s="48"/>
      <c r="AC235" s="48"/>
      <c r="AD235" s="48">
        <v>37</v>
      </c>
      <c r="AE235" s="27" t="s">
        <v>464</v>
      </c>
      <c r="AF235" s="27" t="s">
        <v>470</v>
      </c>
      <c r="AG235" s="27" t="s">
        <v>474</v>
      </c>
      <c r="AH235" s="27" t="s">
        <v>477</v>
      </c>
      <c r="AI235" s="27" t="s">
        <v>462</v>
      </c>
      <c r="AJ235" s="59">
        <v>1450</v>
      </c>
      <c r="AK235" s="50">
        <v>23.1</v>
      </c>
      <c r="AL235" s="48">
        <v>4687</v>
      </c>
      <c r="AM235" s="32">
        <f>((AL235/24)/7)</f>
        <v>27.898809523809522</v>
      </c>
      <c r="AN235" s="35">
        <f>IF(AM235&gt;52, 52,AM235)</f>
        <v>27.898809523809522</v>
      </c>
      <c r="AO235" s="83">
        <f>AK235/AN235</f>
        <v>0.8279923191807127</v>
      </c>
      <c r="AP235" s="94">
        <f t="shared" si="168"/>
        <v>1.6559846383614254</v>
      </c>
      <c r="AQ235" s="33">
        <f t="shared" si="169"/>
        <v>3.3119692767228508</v>
      </c>
      <c r="AR235" s="27">
        <v>65</v>
      </c>
      <c r="AS235" s="27">
        <v>140</v>
      </c>
      <c r="AT235" s="27">
        <f t="shared" si="170"/>
        <v>102.5</v>
      </c>
      <c r="AU235" s="27">
        <v>220</v>
      </c>
      <c r="AV235" s="27">
        <v>10</v>
      </c>
      <c r="AW235" s="27">
        <f t="shared" si="171"/>
        <v>22</v>
      </c>
      <c r="AX235" s="27" t="str">
        <f>IF(AND(1&lt;=AW235,AW235&lt;=4),"Adecuada","Inadecuada")</f>
        <v>Inadecuada</v>
      </c>
      <c r="AY235" s="27">
        <f>IF(AND(1&lt;=AW235,AW235&lt;=4),O235,AV235)</f>
        <v>10</v>
      </c>
      <c r="AZ235" s="27">
        <f>IF(AND(1&lt;=AW235,AW235&lt;=4),O235,4*AV235)</f>
        <v>40</v>
      </c>
      <c r="BA235" s="27">
        <v>10</v>
      </c>
      <c r="BB235" s="27">
        <v>46</v>
      </c>
      <c r="BC235" s="27">
        <v>46</v>
      </c>
      <c r="BD235" s="36">
        <v>100</v>
      </c>
      <c r="BE235" s="11"/>
      <c r="BF235" s="14"/>
      <c r="BG235" s="14"/>
      <c r="BH235" s="18"/>
      <c r="BI235" s="14"/>
      <c r="BJ235" s="14"/>
      <c r="BK235" s="14"/>
      <c r="BL235" s="14"/>
    </row>
    <row r="236" spans="1:64" s="1" customFormat="1" hidden="1" x14ac:dyDescent="0.25">
      <c r="A236" s="15" t="s">
        <v>393</v>
      </c>
      <c r="B236" s="47">
        <v>269</v>
      </c>
      <c r="C236" s="27"/>
      <c r="D236" s="27" t="s">
        <v>235</v>
      </c>
      <c r="E236" s="47" t="s">
        <v>236</v>
      </c>
      <c r="F236" s="47"/>
      <c r="G236" s="47"/>
      <c r="H236" s="47"/>
      <c r="I236" s="47"/>
      <c r="J236" s="47">
        <v>50</v>
      </c>
      <c r="K236" s="47" t="s">
        <v>56</v>
      </c>
      <c r="L236" s="47" t="s">
        <v>49</v>
      </c>
      <c r="M236" s="47" t="s">
        <v>31</v>
      </c>
      <c r="N236" s="47" t="s">
        <v>80</v>
      </c>
      <c r="O236" s="47">
        <v>100</v>
      </c>
      <c r="P236" s="47">
        <v>2</v>
      </c>
      <c r="Q236" s="55">
        <v>52</v>
      </c>
      <c r="R236" s="47">
        <v>25</v>
      </c>
      <c r="S236" s="47" t="s">
        <v>313</v>
      </c>
      <c r="T236" s="47" t="s">
        <v>60</v>
      </c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57"/>
      <c r="AL236" s="47"/>
      <c r="AM236" s="47"/>
      <c r="AN236" s="55"/>
      <c r="AO236" s="86"/>
      <c r="AP236" s="97"/>
      <c r="AQ236" s="92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13"/>
      <c r="BF236" s="13"/>
      <c r="BG236" s="13"/>
      <c r="BH236" s="13"/>
      <c r="BI236" s="13"/>
      <c r="BJ236" s="13"/>
      <c r="BK236" s="13"/>
      <c r="BL236" s="13"/>
    </row>
    <row r="237" spans="1:64" s="1" customFormat="1" ht="23.25" x14ac:dyDescent="0.25">
      <c r="A237" s="15" t="s">
        <v>393</v>
      </c>
      <c r="B237" s="47">
        <v>273</v>
      </c>
      <c r="C237" s="27" t="s">
        <v>171</v>
      </c>
      <c r="D237" s="27" t="s">
        <v>334</v>
      </c>
      <c r="E237" s="48" t="s">
        <v>148</v>
      </c>
      <c r="F237" s="47" t="s">
        <v>348</v>
      </c>
      <c r="G237" s="47"/>
      <c r="H237" s="47" t="s">
        <v>385</v>
      </c>
      <c r="I237" s="47" t="s">
        <v>343</v>
      </c>
      <c r="J237" s="47">
        <v>51</v>
      </c>
      <c r="K237" s="47" t="s">
        <v>56</v>
      </c>
      <c r="L237" s="47" t="s">
        <v>49</v>
      </c>
      <c r="M237" s="47" t="s">
        <v>57</v>
      </c>
      <c r="N237" s="47" t="s">
        <v>51</v>
      </c>
      <c r="O237" s="47">
        <v>220</v>
      </c>
      <c r="P237" s="47">
        <v>2</v>
      </c>
      <c r="Q237" s="56">
        <v>1</v>
      </c>
      <c r="R237" s="50">
        <v>12.5</v>
      </c>
      <c r="S237" s="48" t="s">
        <v>313</v>
      </c>
      <c r="T237" s="48" t="s">
        <v>60</v>
      </c>
      <c r="U237" s="48" t="s">
        <v>293</v>
      </c>
      <c r="V237" s="48"/>
      <c r="W237" s="48"/>
      <c r="X237" s="48"/>
      <c r="Y237" s="48"/>
      <c r="Z237" s="48"/>
      <c r="AA237" s="48"/>
      <c r="AB237" s="48"/>
      <c r="AC237" s="48"/>
      <c r="AD237" s="48">
        <v>41</v>
      </c>
      <c r="AE237" s="27" t="s">
        <v>464</v>
      </c>
      <c r="AF237" s="27" t="s">
        <v>470</v>
      </c>
      <c r="AG237" s="27" t="s">
        <v>474</v>
      </c>
      <c r="AH237" s="27" t="s">
        <v>477</v>
      </c>
      <c r="AI237" s="27" t="s">
        <v>461</v>
      </c>
      <c r="AJ237" s="48">
        <v>35</v>
      </c>
      <c r="AK237" s="50">
        <v>19.68</v>
      </c>
      <c r="AL237" s="48">
        <v>630855</v>
      </c>
      <c r="AM237" s="32">
        <f>((AL237/24)/7)</f>
        <v>3755.0892857142858</v>
      </c>
      <c r="AN237" s="35">
        <f>IF(AM237&gt;52, 52,AM237)</f>
        <v>52</v>
      </c>
      <c r="AO237" s="83">
        <f>AK237/AN237</f>
        <v>0.37846153846153846</v>
      </c>
      <c r="AP237" s="94">
        <f t="shared" ref="AP237" si="174">AO237*2</f>
        <v>0.75692307692307692</v>
      </c>
      <c r="AQ237" s="33">
        <f t="shared" ref="AQ237" si="175">AO237*4</f>
        <v>1.5138461538461538</v>
      </c>
      <c r="AR237" s="32">
        <v>40</v>
      </c>
      <c r="AS237" s="32">
        <v>80</v>
      </c>
      <c r="AT237" s="27">
        <f>0.5*(AR237+AS237)</f>
        <v>60</v>
      </c>
      <c r="AU237" s="27">
        <v>210</v>
      </c>
      <c r="AV237" s="48">
        <v>350</v>
      </c>
      <c r="AW237" s="27">
        <f>AU237/AV237</f>
        <v>0.6</v>
      </c>
      <c r="AX237" s="27" t="str">
        <f>IF(AND(1&lt;=AW237,AW237&lt;=4),"Adecuada","Inadecuada")</f>
        <v>Inadecuada</v>
      </c>
      <c r="AY237" s="27">
        <f>IF(AND(1&lt;=AW237,AW237&lt;=4),O237,AV237)</f>
        <v>350</v>
      </c>
      <c r="AZ237" s="27">
        <f>IF(AND(1&lt;=AW237,AW237&lt;=4),O237,4*AV237)</f>
        <v>1400</v>
      </c>
      <c r="BA237" s="27">
        <v>220</v>
      </c>
      <c r="BB237" s="27">
        <v>1000</v>
      </c>
      <c r="BC237" s="27">
        <v>220</v>
      </c>
      <c r="BD237" s="54">
        <v>220</v>
      </c>
      <c r="BE237" s="11"/>
      <c r="BF237" s="14"/>
      <c r="BG237" s="14"/>
      <c r="BH237" s="18"/>
      <c r="BI237" s="14"/>
      <c r="BJ237" s="14"/>
      <c r="BK237" s="14"/>
      <c r="BL237" s="14"/>
    </row>
    <row r="238" spans="1:64" s="1" customFormat="1" ht="22.5" hidden="1" x14ac:dyDescent="0.25">
      <c r="A238" s="15" t="s">
        <v>393</v>
      </c>
      <c r="B238" s="47">
        <v>273</v>
      </c>
      <c r="C238" s="27"/>
      <c r="D238" s="27" t="s">
        <v>6</v>
      </c>
      <c r="E238" s="47"/>
      <c r="F238" s="47" t="s">
        <v>359</v>
      </c>
      <c r="G238" s="47">
        <v>50</v>
      </c>
      <c r="H238" s="47"/>
      <c r="I238" s="47"/>
      <c r="J238" s="47"/>
      <c r="K238" s="47"/>
      <c r="L238" s="47"/>
      <c r="M238" s="47"/>
      <c r="N238" s="47"/>
      <c r="O238" s="47"/>
      <c r="P238" s="47"/>
      <c r="Q238" s="55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57"/>
      <c r="AL238" s="47"/>
      <c r="AM238" s="47"/>
      <c r="AN238" s="55"/>
      <c r="AO238" s="86"/>
      <c r="AP238" s="97"/>
      <c r="AQ238" s="92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13"/>
      <c r="BF238" s="13"/>
      <c r="BG238" s="13"/>
      <c r="BH238" s="13"/>
      <c r="BI238" s="13"/>
      <c r="BJ238" s="13"/>
      <c r="BK238" s="13"/>
      <c r="BL238" s="13"/>
    </row>
    <row r="239" spans="1:64" s="1" customFormat="1" ht="22.5" hidden="1" x14ac:dyDescent="0.25">
      <c r="A239" s="15" t="s">
        <v>393</v>
      </c>
      <c r="B239" s="47">
        <v>282</v>
      </c>
      <c r="C239" s="47" t="s">
        <v>396</v>
      </c>
      <c r="D239" s="27" t="s">
        <v>6</v>
      </c>
      <c r="E239" s="47"/>
      <c r="F239" s="47" t="s">
        <v>354</v>
      </c>
      <c r="G239" s="47">
        <v>376.8</v>
      </c>
      <c r="H239" s="47"/>
      <c r="I239" s="47"/>
      <c r="J239" s="47"/>
      <c r="K239" s="47" t="s">
        <v>48</v>
      </c>
      <c r="L239" s="47" t="s">
        <v>49</v>
      </c>
      <c r="M239" s="47" t="s">
        <v>4</v>
      </c>
      <c r="N239" s="47" t="s">
        <v>80</v>
      </c>
      <c r="O239" s="47">
        <v>320</v>
      </c>
      <c r="P239" s="47">
        <v>1</v>
      </c>
      <c r="Q239" s="55">
        <v>2</v>
      </c>
      <c r="R239" s="47" t="s">
        <v>52</v>
      </c>
      <c r="S239" s="47" t="s">
        <v>311</v>
      </c>
      <c r="T239" s="47" t="s">
        <v>337</v>
      </c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57"/>
      <c r="AL239" s="47"/>
      <c r="AM239" s="47"/>
      <c r="AN239" s="55"/>
      <c r="AO239" s="86"/>
      <c r="AP239" s="97"/>
      <c r="AQ239" s="92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13"/>
      <c r="BF239" s="13"/>
      <c r="BG239" s="13"/>
      <c r="BH239" s="13"/>
      <c r="BI239" s="13"/>
      <c r="BJ239" s="13"/>
      <c r="BK239" s="13"/>
      <c r="BL239" s="13"/>
    </row>
    <row r="240" spans="1:64" s="1" customFormat="1" ht="22.5" hidden="1" x14ac:dyDescent="0.25">
      <c r="A240" s="15" t="s">
        <v>393</v>
      </c>
      <c r="B240" s="47">
        <v>282</v>
      </c>
      <c r="C240" s="47"/>
      <c r="D240" s="27" t="s">
        <v>6</v>
      </c>
      <c r="E240" s="47"/>
      <c r="F240" s="47" t="s">
        <v>354</v>
      </c>
      <c r="G240" s="47">
        <v>376.8</v>
      </c>
      <c r="H240" s="47"/>
      <c r="I240" s="47"/>
      <c r="J240" s="47"/>
      <c r="K240" s="47" t="s">
        <v>48</v>
      </c>
      <c r="L240" s="47" t="s">
        <v>49</v>
      </c>
      <c r="M240" s="47" t="s">
        <v>4</v>
      </c>
      <c r="N240" s="47" t="s">
        <v>80</v>
      </c>
      <c r="O240" s="47">
        <v>320</v>
      </c>
      <c r="P240" s="47">
        <v>1</v>
      </c>
      <c r="Q240" s="55">
        <v>104</v>
      </c>
      <c r="R240" s="47" t="s">
        <v>314</v>
      </c>
      <c r="S240" s="47" t="s">
        <v>311</v>
      </c>
      <c r="T240" s="47" t="s">
        <v>53</v>
      </c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57"/>
      <c r="AL240" s="47"/>
      <c r="AM240" s="47"/>
      <c r="AN240" s="55"/>
      <c r="AO240" s="86"/>
      <c r="AP240" s="97"/>
      <c r="AQ240" s="92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13"/>
      <c r="BF240" s="13"/>
      <c r="BG240" s="13"/>
      <c r="BH240" s="13"/>
      <c r="BI240" s="13"/>
      <c r="BJ240" s="13"/>
      <c r="BK240" s="13"/>
      <c r="BL240" s="13"/>
    </row>
    <row r="241" spans="1:64" s="1" customFormat="1" ht="33.75" hidden="1" x14ac:dyDescent="0.25">
      <c r="A241" s="15" t="s">
        <v>393</v>
      </c>
      <c r="B241" s="47" t="s">
        <v>164</v>
      </c>
      <c r="C241" s="27" t="s">
        <v>163</v>
      </c>
      <c r="D241" s="27" t="s">
        <v>30</v>
      </c>
      <c r="E241" s="28"/>
      <c r="F241" s="28" t="s">
        <v>100</v>
      </c>
      <c r="G241" s="28"/>
      <c r="H241" s="28"/>
      <c r="I241" s="28"/>
      <c r="J241" s="28">
        <v>52</v>
      </c>
      <c r="K241" s="28" t="s">
        <v>48</v>
      </c>
      <c r="L241" s="28" t="s">
        <v>49</v>
      </c>
      <c r="M241" s="28" t="s">
        <v>86</v>
      </c>
      <c r="N241" s="28" t="s">
        <v>51</v>
      </c>
      <c r="O241" s="28">
        <v>68</v>
      </c>
      <c r="P241" s="28">
        <v>1</v>
      </c>
      <c r="Q241" s="29">
        <v>4</v>
      </c>
      <c r="R241" s="28" t="s">
        <v>52</v>
      </c>
      <c r="S241" s="28" t="s">
        <v>311</v>
      </c>
      <c r="T241" s="28" t="s">
        <v>337</v>
      </c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57"/>
      <c r="AL241" s="47"/>
      <c r="AM241" s="47"/>
      <c r="AN241" s="55"/>
      <c r="AO241" s="86"/>
      <c r="AP241" s="97"/>
      <c r="AQ241" s="92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13"/>
      <c r="BF241" s="13"/>
      <c r="BG241" s="13"/>
      <c r="BH241" s="13"/>
      <c r="BI241" s="13"/>
      <c r="BJ241" s="13"/>
      <c r="BK241" s="13"/>
      <c r="BL241" s="13"/>
    </row>
    <row r="242" spans="1:64" s="1" customFormat="1" hidden="1" x14ac:dyDescent="0.25">
      <c r="A242" s="15" t="s">
        <v>393</v>
      </c>
      <c r="B242" s="47" t="s">
        <v>164</v>
      </c>
      <c r="C242" s="27"/>
      <c r="D242" s="27" t="s">
        <v>30</v>
      </c>
      <c r="E242" s="28"/>
      <c r="F242" s="28" t="s">
        <v>100</v>
      </c>
      <c r="G242" s="28"/>
      <c r="H242" s="28"/>
      <c r="I242" s="28"/>
      <c r="J242" s="28">
        <v>52</v>
      </c>
      <c r="K242" s="28" t="s">
        <v>48</v>
      </c>
      <c r="L242" s="28" t="s">
        <v>49</v>
      </c>
      <c r="M242" s="28" t="s">
        <v>86</v>
      </c>
      <c r="N242" s="28" t="s">
        <v>51</v>
      </c>
      <c r="O242" s="28">
        <v>68</v>
      </c>
      <c r="P242" s="28">
        <v>1</v>
      </c>
      <c r="Q242" s="29">
        <v>52</v>
      </c>
      <c r="R242" s="28">
        <v>1.7</v>
      </c>
      <c r="S242" s="28" t="s">
        <v>311</v>
      </c>
      <c r="T242" s="28" t="s">
        <v>53</v>
      </c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57"/>
      <c r="AL242" s="47"/>
      <c r="AM242" s="47"/>
      <c r="AN242" s="55"/>
      <c r="AO242" s="86"/>
      <c r="AP242" s="97"/>
      <c r="AQ242" s="92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13"/>
      <c r="BF242" s="13"/>
      <c r="BG242" s="13"/>
      <c r="BH242" s="13"/>
      <c r="BI242" s="13"/>
      <c r="BJ242" s="13"/>
      <c r="BK242" s="13"/>
      <c r="BL242" s="13"/>
    </row>
    <row r="243" spans="1:64" s="1" customFormat="1" hidden="1" x14ac:dyDescent="0.25">
      <c r="A243" s="15" t="s">
        <v>393</v>
      </c>
      <c r="B243" s="47" t="s">
        <v>172</v>
      </c>
      <c r="C243" s="27" t="s">
        <v>174</v>
      </c>
      <c r="D243" s="27" t="s">
        <v>30</v>
      </c>
      <c r="E243" s="28"/>
      <c r="F243" s="28" t="s">
        <v>100</v>
      </c>
      <c r="G243" s="28"/>
      <c r="H243" s="28"/>
      <c r="I243" s="28"/>
      <c r="J243" s="28">
        <v>53</v>
      </c>
      <c r="K243" s="28" t="s">
        <v>48</v>
      </c>
      <c r="L243" s="28" t="s">
        <v>49</v>
      </c>
      <c r="M243" s="28" t="s">
        <v>86</v>
      </c>
      <c r="N243" s="28" t="s">
        <v>51</v>
      </c>
      <c r="O243" s="28">
        <v>68</v>
      </c>
      <c r="P243" s="28">
        <v>1</v>
      </c>
      <c r="Q243" s="29">
        <v>4</v>
      </c>
      <c r="R243" s="28" t="s">
        <v>52</v>
      </c>
      <c r="S243" s="28" t="s">
        <v>311</v>
      </c>
      <c r="T243" s="28" t="s">
        <v>337</v>
      </c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57"/>
      <c r="AL243" s="47"/>
      <c r="AM243" s="47"/>
      <c r="AN243" s="55"/>
      <c r="AO243" s="86"/>
      <c r="AP243" s="97"/>
      <c r="AQ243" s="92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13"/>
      <c r="BF243" s="13"/>
      <c r="BG243" s="13"/>
      <c r="BH243" s="13"/>
      <c r="BI243" s="13"/>
      <c r="BJ243" s="13"/>
      <c r="BK243" s="13"/>
      <c r="BL243" s="13"/>
    </row>
    <row r="244" spans="1:64" s="1" customFormat="1" hidden="1" x14ac:dyDescent="0.25">
      <c r="A244" s="15" t="s">
        <v>393</v>
      </c>
      <c r="B244" s="47" t="s">
        <v>172</v>
      </c>
      <c r="C244" s="27"/>
      <c r="D244" s="27" t="s">
        <v>30</v>
      </c>
      <c r="E244" s="28"/>
      <c r="F244" s="28" t="s">
        <v>100</v>
      </c>
      <c r="G244" s="28"/>
      <c r="H244" s="28"/>
      <c r="I244" s="28"/>
      <c r="J244" s="28">
        <v>53</v>
      </c>
      <c r="K244" s="28" t="s">
        <v>48</v>
      </c>
      <c r="L244" s="28" t="s">
        <v>49</v>
      </c>
      <c r="M244" s="28" t="s">
        <v>86</v>
      </c>
      <c r="N244" s="28" t="s">
        <v>51</v>
      </c>
      <c r="O244" s="28">
        <v>68</v>
      </c>
      <c r="P244" s="28">
        <v>1</v>
      </c>
      <c r="Q244" s="29">
        <v>52</v>
      </c>
      <c r="R244" s="28">
        <v>1.7</v>
      </c>
      <c r="S244" s="28" t="s">
        <v>311</v>
      </c>
      <c r="T244" s="28" t="s">
        <v>53</v>
      </c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57"/>
      <c r="AL244" s="47"/>
      <c r="AM244" s="47"/>
      <c r="AN244" s="55"/>
      <c r="AO244" s="86"/>
      <c r="AP244" s="97"/>
      <c r="AQ244" s="92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13"/>
      <c r="BF244" s="13"/>
      <c r="BG244" s="13"/>
      <c r="BH244" s="13"/>
      <c r="BI244" s="13"/>
      <c r="BJ244" s="13"/>
      <c r="BK244" s="13"/>
      <c r="BL244" s="13"/>
    </row>
    <row r="245" spans="1:64" s="1" customFormat="1" hidden="1" x14ac:dyDescent="0.25">
      <c r="A245" s="15" t="s">
        <v>393</v>
      </c>
      <c r="B245" s="47" t="s">
        <v>173</v>
      </c>
      <c r="C245" s="27" t="s">
        <v>174</v>
      </c>
      <c r="D245" s="27" t="s">
        <v>30</v>
      </c>
      <c r="E245" s="28"/>
      <c r="F245" s="28" t="s">
        <v>100</v>
      </c>
      <c r="G245" s="28"/>
      <c r="H245" s="28"/>
      <c r="I245" s="28"/>
      <c r="J245" s="28">
        <v>54</v>
      </c>
      <c r="K245" s="28" t="s">
        <v>48</v>
      </c>
      <c r="L245" s="28" t="s">
        <v>49</v>
      </c>
      <c r="M245" s="28" t="s">
        <v>86</v>
      </c>
      <c r="N245" s="28" t="s">
        <v>51</v>
      </c>
      <c r="O245" s="28">
        <v>68</v>
      </c>
      <c r="P245" s="28">
        <v>1</v>
      </c>
      <c r="Q245" s="29">
        <v>4</v>
      </c>
      <c r="R245" s="28" t="s">
        <v>52</v>
      </c>
      <c r="S245" s="28" t="s">
        <v>311</v>
      </c>
      <c r="T245" s="28" t="s">
        <v>337</v>
      </c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57"/>
      <c r="AL245" s="47"/>
      <c r="AM245" s="47"/>
      <c r="AN245" s="55"/>
      <c r="AO245" s="86"/>
      <c r="AP245" s="97"/>
      <c r="AQ245" s="92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13"/>
      <c r="BF245" s="13"/>
      <c r="BG245" s="13"/>
      <c r="BH245" s="13"/>
      <c r="BI245" s="13"/>
      <c r="BJ245" s="13"/>
      <c r="BK245" s="13"/>
      <c r="BL245" s="13"/>
    </row>
    <row r="246" spans="1:64" s="1" customFormat="1" hidden="1" x14ac:dyDescent="0.25">
      <c r="A246" s="15" t="s">
        <v>393</v>
      </c>
      <c r="B246" s="47" t="s">
        <v>173</v>
      </c>
      <c r="C246" s="27"/>
      <c r="D246" s="27" t="s">
        <v>30</v>
      </c>
      <c r="E246" s="28"/>
      <c r="F246" s="28" t="s">
        <v>100</v>
      </c>
      <c r="G246" s="28"/>
      <c r="H246" s="28"/>
      <c r="I246" s="28"/>
      <c r="J246" s="28">
        <v>54</v>
      </c>
      <c r="K246" s="28" t="s">
        <v>48</v>
      </c>
      <c r="L246" s="28" t="s">
        <v>49</v>
      </c>
      <c r="M246" s="28" t="s">
        <v>86</v>
      </c>
      <c r="N246" s="28" t="s">
        <v>51</v>
      </c>
      <c r="O246" s="28">
        <v>68</v>
      </c>
      <c r="P246" s="28">
        <v>1</v>
      </c>
      <c r="Q246" s="29">
        <v>52</v>
      </c>
      <c r="R246" s="28">
        <v>1.7</v>
      </c>
      <c r="S246" s="28" t="s">
        <v>311</v>
      </c>
      <c r="T246" s="28" t="s">
        <v>53</v>
      </c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57"/>
      <c r="AL246" s="47"/>
      <c r="AM246" s="47"/>
      <c r="AN246" s="55"/>
      <c r="AO246" s="86"/>
      <c r="AP246" s="97"/>
      <c r="AQ246" s="92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13"/>
      <c r="BF246" s="13"/>
      <c r="BG246" s="13"/>
      <c r="BH246" s="13"/>
      <c r="BI246" s="13"/>
      <c r="BJ246" s="13"/>
      <c r="BK246" s="13"/>
      <c r="BL246" s="13"/>
    </row>
    <row r="247" spans="1:64" s="1" customFormat="1" ht="22.5" hidden="1" x14ac:dyDescent="0.25">
      <c r="A247" s="15" t="s">
        <v>393</v>
      </c>
      <c r="B247" s="47">
        <v>283</v>
      </c>
      <c r="C247" s="27" t="s">
        <v>165</v>
      </c>
      <c r="D247" s="27" t="s">
        <v>6</v>
      </c>
      <c r="E247" s="47"/>
      <c r="F247" s="47" t="s">
        <v>166</v>
      </c>
      <c r="G247" s="38">
        <v>300</v>
      </c>
      <c r="H247" s="47"/>
      <c r="I247" s="47"/>
      <c r="J247" s="47">
        <v>55</v>
      </c>
      <c r="K247" s="47" t="s">
        <v>48</v>
      </c>
      <c r="L247" s="47" t="s">
        <v>49</v>
      </c>
      <c r="M247" s="47" t="s">
        <v>4</v>
      </c>
      <c r="N247" s="47" t="s">
        <v>80</v>
      </c>
      <c r="O247" s="47">
        <v>320</v>
      </c>
      <c r="P247" s="47">
        <v>1</v>
      </c>
      <c r="Q247" s="55">
        <v>4</v>
      </c>
      <c r="R247" s="47" t="s">
        <v>52</v>
      </c>
      <c r="S247" s="47" t="s">
        <v>311</v>
      </c>
      <c r="T247" s="47" t="s">
        <v>337</v>
      </c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57"/>
      <c r="AL247" s="47"/>
      <c r="AM247" s="47"/>
      <c r="AN247" s="55"/>
      <c r="AO247" s="86"/>
      <c r="AP247" s="97"/>
      <c r="AQ247" s="92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13"/>
      <c r="BF247" s="13"/>
      <c r="BG247" s="13"/>
      <c r="BH247" s="13"/>
      <c r="BI247" s="13"/>
      <c r="BJ247" s="13"/>
      <c r="BK247" s="13"/>
      <c r="BL247" s="13"/>
    </row>
    <row r="248" spans="1:64" s="1" customFormat="1" ht="22.5" hidden="1" x14ac:dyDescent="0.25">
      <c r="A248" s="15" t="s">
        <v>393</v>
      </c>
      <c r="B248" s="47">
        <v>283</v>
      </c>
      <c r="C248" s="27"/>
      <c r="D248" s="27" t="s">
        <v>6</v>
      </c>
      <c r="E248" s="47"/>
      <c r="F248" s="47" t="s">
        <v>166</v>
      </c>
      <c r="G248" s="38">
        <v>300</v>
      </c>
      <c r="H248" s="47"/>
      <c r="I248" s="47"/>
      <c r="J248" s="47">
        <v>55</v>
      </c>
      <c r="K248" s="47" t="s">
        <v>48</v>
      </c>
      <c r="L248" s="47" t="s">
        <v>49</v>
      </c>
      <c r="M248" s="47" t="s">
        <v>4</v>
      </c>
      <c r="N248" s="47" t="s">
        <v>80</v>
      </c>
      <c r="O248" s="47">
        <v>320</v>
      </c>
      <c r="P248" s="47">
        <v>1</v>
      </c>
      <c r="Q248" s="55">
        <v>74</v>
      </c>
      <c r="R248" s="47">
        <v>0.75</v>
      </c>
      <c r="S248" s="47" t="s">
        <v>311</v>
      </c>
      <c r="T248" s="47" t="s">
        <v>53</v>
      </c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57"/>
      <c r="AL248" s="47"/>
      <c r="AM248" s="47"/>
      <c r="AN248" s="55"/>
      <c r="AO248" s="86"/>
      <c r="AP248" s="97"/>
      <c r="AQ248" s="92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13"/>
      <c r="BF248" s="13"/>
      <c r="BG248" s="13"/>
      <c r="BH248" s="13"/>
      <c r="BI248" s="13"/>
      <c r="BJ248" s="13"/>
      <c r="BK248" s="13"/>
      <c r="BL248" s="13"/>
    </row>
    <row r="249" spans="1:64" s="1" customFormat="1" ht="22.5" hidden="1" x14ac:dyDescent="0.25">
      <c r="A249" s="15" t="s">
        <v>393</v>
      </c>
      <c r="B249" s="47">
        <v>286</v>
      </c>
      <c r="C249" s="27" t="s">
        <v>167</v>
      </c>
      <c r="D249" s="27" t="s">
        <v>6</v>
      </c>
      <c r="E249" s="47"/>
      <c r="F249" s="47" t="s">
        <v>168</v>
      </c>
      <c r="G249" s="47">
        <v>133.30000000000001</v>
      </c>
      <c r="H249" s="47"/>
      <c r="I249" s="47"/>
      <c r="J249" s="47">
        <v>56</v>
      </c>
      <c r="K249" s="47" t="s">
        <v>48</v>
      </c>
      <c r="L249" s="47" t="s">
        <v>49</v>
      </c>
      <c r="M249" s="47" t="s">
        <v>4</v>
      </c>
      <c r="N249" s="47" t="s">
        <v>80</v>
      </c>
      <c r="O249" s="47">
        <v>320</v>
      </c>
      <c r="P249" s="47">
        <v>1</v>
      </c>
      <c r="Q249" s="55">
        <v>2</v>
      </c>
      <c r="R249" s="47" t="s">
        <v>52</v>
      </c>
      <c r="S249" s="47" t="s">
        <v>311</v>
      </c>
      <c r="T249" s="47" t="s">
        <v>337</v>
      </c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57"/>
      <c r="AL249" s="47"/>
      <c r="AM249" s="47"/>
      <c r="AN249" s="55"/>
      <c r="AO249" s="86"/>
      <c r="AP249" s="97"/>
      <c r="AQ249" s="92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13"/>
      <c r="BF249" s="13"/>
      <c r="BG249" s="13"/>
      <c r="BH249" s="13"/>
      <c r="BI249" s="13"/>
      <c r="BJ249" s="13"/>
      <c r="BK249" s="13"/>
      <c r="BL249" s="13"/>
    </row>
    <row r="250" spans="1:64" s="1" customFormat="1" ht="22.5" hidden="1" x14ac:dyDescent="0.25">
      <c r="A250" s="15" t="s">
        <v>393</v>
      </c>
      <c r="B250" s="47">
        <v>286</v>
      </c>
      <c r="C250" s="27"/>
      <c r="D250" s="27" t="s">
        <v>6</v>
      </c>
      <c r="E250" s="47"/>
      <c r="F250" s="47" t="s">
        <v>168</v>
      </c>
      <c r="G250" s="47">
        <v>133.30000000000001</v>
      </c>
      <c r="H250" s="47"/>
      <c r="I250" s="47"/>
      <c r="J250" s="47">
        <v>56</v>
      </c>
      <c r="K250" s="47" t="s">
        <v>48</v>
      </c>
      <c r="L250" s="47" t="s">
        <v>49</v>
      </c>
      <c r="M250" s="47" t="s">
        <v>4</v>
      </c>
      <c r="N250" s="47" t="s">
        <v>80</v>
      </c>
      <c r="O250" s="47">
        <v>320</v>
      </c>
      <c r="P250" s="47">
        <v>1</v>
      </c>
      <c r="Q250" s="55">
        <v>74</v>
      </c>
      <c r="R250" s="47">
        <v>6.8</v>
      </c>
      <c r="S250" s="47" t="s">
        <v>311</v>
      </c>
      <c r="T250" s="47" t="s">
        <v>53</v>
      </c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57"/>
      <c r="AL250" s="47"/>
      <c r="AM250" s="47"/>
      <c r="AN250" s="55"/>
      <c r="AO250" s="86"/>
      <c r="AP250" s="97"/>
      <c r="AQ250" s="92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13"/>
      <c r="BF250" s="13"/>
      <c r="BG250" s="13"/>
      <c r="BH250" s="13"/>
      <c r="BI250" s="13"/>
      <c r="BJ250" s="13"/>
      <c r="BK250" s="13"/>
      <c r="BL250" s="13"/>
    </row>
    <row r="251" spans="1:64" s="1" customFormat="1" ht="23.25" x14ac:dyDescent="0.25">
      <c r="A251" s="15" t="s">
        <v>393</v>
      </c>
      <c r="B251" s="47">
        <v>286</v>
      </c>
      <c r="C251" s="27" t="s">
        <v>167</v>
      </c>
      <c r="D251" s="27" t="s">
        <v>335</v>
      </c>
      <c r="E251" s="48" t="s">
        <v>148</v>
      </c>
      <c r="F251" s="47" t="s">
        <v>394</v>
      </c>
      <c r="G251" s="47"/>
      <c r="H251" s="47" t="s">
        <v>383</v>
      </c>
      <c r="I251" s="47" t="s">
        <v>343</v>
      </c>
      <c r="J251" s="47">
        <v>56</v>
      </c>
      <c r="K251" s="47" t="s">
        <v>56</v>
      </c>
      <c r="L251" s="47" t="s">
        <v>49</v>
      </c>
      <c r="M251" s="47" t="s">
        <v>57</v>
      </c>
      <c r="N251" s="47" t="s">
        <v>51</v>
      </c>
      <c r="O251" s="47">
        <v>220</v>
      </c>
      <c r="P251" s="47">
        <v>2</v>
      </c>
      <c r="Q251" s="56">
        <v>3</v>
      </c>
      <c r="R251" s="50">
        <v>10</v>
      </c>
      <c r="S251" s="48" t="s">
        <v>313</v>
      </c>
      <c r="T251" s="48" t="s">
        <v>60</v>
      </c>
      <c r="U251" s="48" t="s">
        <v>169</v>
      </c>
      <c r="V251" s="48"/>
      <c r="W251" s="48"/>
      <c r="X251" s="48"/>
      <c r="Y251" s="48"/>
      <c r="Z251" s="48"/>
      <c r="AA251" s="48"/>
      <c r="AB251" s="48"/>
      <c r="AC251" s="48"/>
      <c r="AD251" s="48">
        <v>39</v>
      </c>
      <c r="AE251" s="27" t="s">
        <v>464</v>
      </c>
      <c r="AF251" s="27" t="s">
        <v>470</v>
      </c>
      <c r="AG251" s="27" t="s">
        <v>474</v>
      </c>
      <c r="AH251" s="27" t="s">
        <v>477</v>
      </c>
      <c r="AI251" s="27" t="s">
        <v>461</v>
      </c>
      <c r="AJ251" s="48">
        <v>13.1</v>
      </c>
      <c r="AK251" s="50">
        <v>40.98</v>
      </c>
      <c r="AL251" s="48">
        <v>1322962</v>
      </c>
      <c r="AM251" s="32">
        <f>((AL251/24)/7)</f>
        <v>7874.7738095238092</v>
      </c>
      <c r="AN251" s="35">
        <f>IF(AM251&gt;52, 52,AM251)</f>
        <v>52</v>
      </c>
      <c r="AO251" s="83">
        <f>AK251/AN251</f>
        <v>0.78807692307692301</v>
      </c>
      <c r="AP251" s="94">
        <f t="shared" ref="AP251" si="176">AO251*2</f>
        <v>1.576153846153846</v>
      </c>
      <c r="AQ251" s="33">
        <f t="shared" ref="AQ251" si="177">AO251*4</f>
        <v>3.152307692307692</v>
      </c>
      <c r="AR251" s="27">
        <v>65</v>
      </c>
      <c r="AS251" s="27">
        <v>120</v>
      </c>
      <c r="AT251" s="27">
        <f>0.5*(AR251+AS251)</f>
        <v>92.5</v>
      </c>
      <c r="AU251" s="27">
        <v>210</v>
      </c>
      <c r="AV251" s="48">
        <v>600</v>
      </c>
      <c r="AW251" s="27">
        <f>AU251/AV251</f>
        <v>0.35</v>
      </c>
      <c r="AX251" s="27" t="str">
        <f>IF(AND(1&lt;=AW251,AW251&lt;=4),"Adecuada","Inadecuada")</f>
        <v>Inadecuada</v>
      </c>
      <c r="AY251" s="27">
        <f>IF(AND(1&lt;=AW251,AW251&lt;=4),O251,AV251)</f>
        <v>600</v>
      </c>
      <c r="AZ251" s="27">
        <f>IF(AND(1&lt;=AW251,AW251&lt;=4),O251,4*AV251)</f>
        <v>2400</v>
      </c>
      <c r="BA251" s="27">
        <v>460</v>
      </c>
      <c r="BB251" s="27">
        <v>1500</v>
      </c>
      <c r="BC251" s="27">
        <v>460</v>
      </c>
      <c r="BD251" s="34">
        <v>460</v>
      </c>
      <c r="BE251" s="11"/>
      <c r="BF251" s="14"/>
      <c r="BG251" s="14"/>
      <c r="BH251" s="18"/>
      <c r="BI251" s="14"/>
      <c r="BJ251" s="14"/>
      <c r="BK251" s="14"/>
      <c r="BL251" s="14"/>
    </row>
    <row r="252" spans="1:64" s="1" customFormat="1" ht="22.5" hidden="1" x14ac:dyDescent="0.25">
      <c r="A252" s="15" t="s">
        <v>393</v>
      </c>
      <c r="B252" s="47">
        <v>290</v>
      </c>
      <c r="C252" s="27" t="s">
        <v>170</v>
      </c>
      <c r="D252" s="27" t="s">
        <v>6</v>
      </c>
      <c r="E252" s="47"/>
      <c r="F252" s="47" t="s">
        <v>310</v>
      </c>
      <c r="G252" s="47">
        <v>45.1</v>
      </c>
      <c r="H252" s="47"/>
      <c r="I252" s="47"/>
      <c r="J252" s="47">
        <v>57</v>
      </c>
      <c r="K252" s="47" t="s">
        <v>48</v>
      </c>
      <c r="L252" s="47" t="s">
        <v>49</v>
      </c>
      <c r="M252" s="47" t="s">
        <v>4</v>
      </c>
      <c r="N252" s="47" t="s">
        <v>80</v>
      </c>
      <c r="O252" s="47">
        <v>320</v>
      </c>
      <c r="P252" s="47">
        <v>1</v>
      </c>
      <c r="Q252" s="55">
        <v>2</v>
      </c>
      <c r="R252" s="47" t="s">
        <v>52</v>
      </c>
      <c r="S252" s="47" t="s">
        <v>311</v>
      </c>
      <c r="T252" s="47" t="s">
        <v>337</v>
      </c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57"/>
      <c r="AL252" s="47"/>
      <c r="AM252" s="47"/>
      <c r="AN252" s="55"/>
      <c r="AO252" s="86"/>
      <c r="AP252" s="97"/>
      <c r="AQ252" s="92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13"/>
      <c r="BF252" s="13"/>
      <c r="BG252" s="13"/>
      <c r="BH252" s="13"/>
      <c r="BI252" s="13"/>
      <c r="BJ252" s="13"/>
      <c r="BK252" s="13"/>
      <c r="BL252" s="13"/>
    </row>
    <row r="253" spans="1:64" s="1" customFormat="1" ht="22.5" hidden="1" x14ac:dyDescent="0.25">
      <c r="A253" s="15" t="s">
        <v>393</v>
      </c>
      <c r="B253" s="47">
        <v>290</v>
      </c>
      <c r="C253" s="27"/>
      <c r="D253" s="27" t="s">
        <v>6</v>
      </c>
      <c r="E253" s="47"/>
      <c r="F253" s="47" t="s">
        <v>310</v>
      </c>
      <c r="G253" s="47">
        <v>45.1</v>
      </c>
      <c r="H253" s="47"/>
      <c r="I253" s="47"/>
      <c r="J253" s="47">
        <v>57</v>
      </c>
      <c r="K253" s="47" t="s">
        <v>48</v>
      </c>
      <c r="L253" s="47" t="s">
        <v>49</v>
      </c>
      <c r="M253" s="47" t="s">
        <v>4</v>
      </c>
      <c r="N253" s="47" t="s">
        <v>80</v>
      </c>
      <c r="O253" s="47">
        <v>320</v>
      </c>
      <c r="P253" s="47">
        <v>1</v>
      </c>
      <c r="Q253" s="55">
        <v>52</v>
      </c>
      <c r="R253" s="47" t="s">
        <v>314</v>
      </c>
      <c r="S253" s="47" t="s">
        <v>311</v>
      </c>
      <c r="T253" s="47" t="s">
        <v>53</v>
      </c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57"/>
      <c r="AL253" s="47"/>
      <c r="AM253" s="47"/>
      <c r="AN253" s="55"/>
      <c r="AO253" s="86"/>
      <c r="AP253" s="97"/>
      <c r="AQ253" s="92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13"/>
      <c r="BF253" s="13"/>
      <c r="BG253" s="13"/>
      <c r="BH253" s="13"/>
      <c r="BI253" s="13"/>
      <c r="BJ253" s="13"/>
      <c r="BK253" s="13"/>
      <c r="BL253" s="13"/>
    </row>
    <row r="254" spans="1:64" s="1" customFormat="1" ht="23.25" x14ac:dyDescent="0.25">
      <c r="A254" s="15" t="s">
        <v>393</v>
      </c>
      <c r="B254" s="47">
        <v>290</v>
      </c>
      <c r="C254" s="27" t="s">
        <v>170</v>
      </c>
      <c r="D254" s="27" t="s">
        <v>208</v>
      </c>
      <c r="E254" s="48" t="s">
        <v>148</v>
      </c>
      <c r="F254" s="47"/>
      <c r="G254" s="47"/>
      <c r="H254" s="47" t="s">
        <v>428</v>
      </c>
      <c r="I254" s="47"/>
      <c r="J254" s="47">
        <v>57</v>
      </c>
      <c r="K254" s="47" t="s">
        <v>56</v>
      </c>
      <c r="L254" s="47" t="s">
        <v>49</v>
      </c>
      <c r="M254" s="47" t="s">
        <v>57</v>
      </c>
      <c r="N254" s="47" t="s">
        <v>51</v>
      </c>
      <c r="O254" s="47">
        <v>220</v>
      </c>
      <c r="P254" s="47">
        <v>2</v>
      </c>
      <c r="Q254" s="56">
        <v>1</v>
      </c>
      <c r="R254" s="50">
        <v>30</v>
      </c>
      <c r="S254" s="48" t="s">
        <v>313</v>
      </c>
      <c r="T254" s="48" t="s">
        <v>60</v>
      </c>
      <c r="U254" s="48" t="s">
        <v>430</v>
      </c>
      <c r="V254" s="48"/>
      <c r="W254" s="48"/>
      <c r="X254" s="48"/>
      <c r="Y254" s="48"/>
      <c r="Z254" s="48"/>
      <c r="AA254" s="48"/>
      <c r="AB254" s="48"/>
      <c r="AC254" s="48"/>
      <c r="AD254" s="48">
        <v>41</v>
      </c>
      <c r="AE254" s="27" t="s">
        <v>464</v>
      </c>
      <c r="AF254" s="27" t="s">
        <v>470</v>
      </c>
      <c r="AG254" s="27" t="s">
        <v>474</v>
      </c>
      <c r="AH254" s="27" t="s">
        <v>477</v>
      </c>
      <c r="AI254" s="27" t="s">
        <v>461</v>
      </c>
      <c r="AJ254" s="48">
        <v>26</v>
      </c>
      <c r="AK254" s="50">
        <v>10.35</v>
      </c>
      <c r="AL254" s="48">
        <v>759500</v>
      </c>
      <c r="AM254" s="32">
        <f>((AL254/24)/7)</f>
        <v>4520.833333333333</v>
      </c>
      <c r="AN254" s="35">
        <f>IF(AM254&gt;52, 52,AM254)</f>
        <v>52</v>
      </c>
      <c r="AO254" s="83">
        <f>AK254/AN254</f>
        <v>0.19903846153846153</v>
      </c>
      <c r="AP254" s="94">
        <f t="shared" ref="AP254" si="178">AO254*2</f>
        <v>0.39807692307692305</v>
      </c>
      <c r="AQ254" s="33">
        <f t="shared" ref="AQ254" si="179">AO254*4</f>
        <v>0.7961538461538461</v>
      </c>
      <c r="AR254" s="27">
        <v>50</v>
      </c>
      <c r="AS254" s="27">
        <v>90</v>
      </c>
      <c r="AT254" s="27">
        <f>0.5*(AR254+AS254)</f>
        <v>70</v>
      </c>
      <c r="AU254" s="27">
        <v>210</v>
      </c>
      <c r="AV254" s="48">
        <v>400</v>
      </c>
      <c r="AW254" s="27">
        <f>AU254/AV254</f>
        <v>0.52500000000000002</v>
      </c>
      <c r="AX254" s="27" t="str">
        <f>IF(AND(1&lt;=AW254,AW254&lt;=4),"Adecuada","Inadecuada")</f>
        <v>Inadecuada</v>
      </c>
      <c r="AY254" s="27">
        <f>IF(AND(1&lt;=AW254,AW254&lt;=4),O254,AV254)</f>
        <v>400</v>
      </c>
      <c r="AZ254" s="27">
        <f>IF(AND(1&lt;=AW254,AW254&lt;=4),O254,4*AV254)</f>
        <v>1600</v>
      </c>
      <c r="BA254" s="27">
        <v>320</v>
      </c>
      <c r="BB254" s="27">
        <v>1000</v>
      </c>
      <c r="BC254" s="27">
        <v>320</v>
      </c>
      <c r="BD254" s="34">
        <v>460</v>
      </c>
      <c r="BE254" s="11"/>
      <c r="BF254" s="14"/>
      <c r="BG254" s="14"/>
      <c r="BH254" s="18"/>
      <c r="BI254" s="14"/>
      <c r="BJ254" s="14"/>
      <c r="BK254" s="14"/>
      <c r="BL254" s="14"/>
    </row>
    <row r="255" spans="1:64" s="1" customFormat="1" ht="22.5" hidden="1" x14ac:dyDescent="0.25">
      <c r="A255" s="15" t="s">
        <v>393</v>
      </c>
      <c r="B255" s="47">
        <v>292</v>
      </c>
      <c r="C255" s="27" t="s">
        <v>175</v>
      </c>
      <c r="D255" s="27" t="s">
        <v>148</v>
      </c>
      <c r="E255" s="47"/>
      <c r="F255" s="47"/>
      <c r="G255" s="47"/>
      <c r="H255" s="47"/>
      <c r="I255" s="47"/>
      <c r="J255" s="47">
        <v>58</v>
      </c>
      <c r="K255" s="47" t="s">
        <v>56</v>
      </c>
      <c r="L255" s="47" t="s">
        <v>49</v>
      </c>
      <c r="M255" s="47" t="s">
        <v>57</v>
      </c>
      <c r="N255" s="47" t="s">
        <v>51</v>
      </c>
      <c r="O255" s="47">
        <v>220</v>
      </c>
      <c r="P255" s="47">
        <v>1</v>
      </c>
      <c r="Q255" s="55">
        <v>120</v>
      </c>
      <c r="R255" s="47">
        <v>100</v>
      </c>
      <c r="S255" s="47" t="s">
        <v>313</v>
      </c>
      <c r="T255" s="47" t="s">
        <v>60</v>
      </c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57"/>
      <c r="AL255" s="47"/>
      <c r="AM255" s="47"/>
      <c r="AN255" s="55"/>
      <c r="AO255" s="86"/>
      <c r="AP255" s="97"/>
      <c r="AQ255" s="92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13"/>
      <c r="BF255" s="13"/>
      <c r="BG255" s="13"/>
      <c r="BH255" s="13"/>
      <c r="BI255" s="13"/>
      <c r="BJ255" s="13"/>
      <c r="BK255" s="13"/>
      <c r="BL255" s="13"/>
    </row>
    <row r="256" spans="1:64" s="1" customFormat="1" ht="22.5" hidden="1" x14ac:dyDescent="0.25">
      <c r="A256" s="15" t="s">
        <v>393</v>
      </c>
      <c r="B256" s="47">
        <v>301</v>
      </c>
      <c r="C256" s="27" t="s">
        <v>176</v>
      </c>
      <c r="D256" s="27" t="s">
        <v>335</v>
      </c>
      <c r="E256" s="47" t="s">
        <v>148</v>
      </c>
      <c r="F256" s="47" t="s">
        <v>316</v>
      </c>
      <c r="G256" s="47"/>
      <c r="H256" s="47" t="s">
        <v>385</v>
      </c>
      <c r="I256" s="47" t="s">
        <v>343</v>
      </c>
      <c r="J256" s="47">
        <v>59</v>
      </c>
      <c r="K256" s="47" t="s">
        <v>56</v>
      </c>
      <c r="L256" s="47" t="s">
        <v>49</v>
      </c>
      <c r="M256" s="47" t="s">
        <v>57</v>
      </c>
      <c r="N256" s="47" t="s">
        <v>51</v>
      </c>
      <c r="O256" s="47">
        <v>220</v>
      </c>
      <c r="P256" s="47">
        <v>2</v>
      </c>
      <c r="Q256" s="55">
        <v>1</v>
      </c>
      <c r="R256" s="47">
        <v>6</v>
      </c>
      <c r="S256" s="47" t="s">
        <v>313</v>
      </c>
      <c r="T256" s="47" t="s">
        <v>60</v>
      </c>
      <c r="U256" s="47" t="s">
        <v>293</v>
      </c>
      <c r="V256" s="47"/>
      <c r="W256" s="47"/>
      <c r="X256" s="47"/>
      <c r="Y256" s="47"/>
      <c r="Z256" s="47"/>
      <c r="AA256" s="47"/>
      <c r="AB256" s="47"/>
      <c r="AC256" s="47"/>
      <c r="AD256" s="47">
        <v>31</v>
      </c>
      <c r="AE256" s="28" t="s">
        <v>464</v>
      </c>
      <c r="AF256" s="28" t="s">
        <v>470</v>
      </c>
      <c r="AG256" s="28" t="s">
        <v>474</v>
      </c>
      <c r="AH256" s="28" t="s">
        <v>477</v>
      </c>
      <c r="AI256" s="28" t="s">
        <v>461</v>
      </c>
      <c r="AJ256" s="47">
        <v>24.4</v>
      </c>
      <c r="AK256" s="57">
        <v>19.68</v>
      </c>
      <c r="AL256" s="47">
        <v>905610</v>
      </c>
      <c r="AM256" s="41">
        <f>((AL256/24)/7)</f>
        <v>5390.5357142857147</v>
      </c>
      <c r="AN256" s="42">
        <f>IF(AM256&gt;52, 52,AM256)</f>
        <v>52</v>
      </c>
      <c r="AO256" s="84">
        <f>AK256/AN256</f>
        <v>0.37846153846153846</v>
      </c>
      <c r="AP256" s="95">
        <f t="shared" ref="AP256" si="180">AO256*2</f>
        <v>0.75692307692307692</v>
      </c>
      <c r="AQ256" s="43">
        <f t="shared" ref="AQ256" si="181">AO256*4</f>
        <v>1.5138461538461538</v>
      </c>
      <c r="AR256" s="41">
        <v>40</v>
      </c>
      <c r="AS256" s="41">
        <v>80</v>
      </c>
      <c r="AT256" s="28">
        <f>0.5*(AR256+AS256)</f>
        <v>60</v>
      </c>
      <c r="AU256" s="28">
        <v>480</v>
      </c>
      <c r="AV256" s="47">
        <v>450</v>
      </c>
      <c r="AW256" s="28">
        <f>AU256/AV256</f>
        <v>1.0666666666666667</v>
      </c>
      <c r="AX256" s="28" t="str">
        <f t="shared" ref="AX256" si="182">IF(AND(1&lt;=AW256,AW256&lt;=4),"Adecuada","Inadecuada")</f>
        <v>Adecuada</v>
      </c>
      <c r="AY256" s="28">
        <f>IF(AW256&lt;1,AV256*1,4*AV256)</f>
        <v>1800</v>
      </c>
      <c r="AZ256" s="28"/>
      <c r="BA256" s="28"/>
      <c r="BB256" s="28"/>
      <c r="BC256" s="28"/>
      <c r="BD256" s="45">
        <v>460</v>
      </c>
      <c r="BE256" s="15"/>
      <c r="BF256" s="13"/>
      <c r="BG256" s="13">
        <v>480</v>
      </c>
      <c r="BH256" s="22">
        <f>BG256/AV256</f>
        <v>1.0666666666666667</v>
      </c>
      <c r="BI256" s="15">
        <v>460</v>
      </c>
      <c r="BJ256" s="13"/>
      <c r="BK256" s="13"/>
      <c r="BL256" s="13"/>
    </row>
    <row r="257" spans="1:64" s="1" customFormat="1" ht="22.5" hidden="1" x14ac:dyDescent="0.25">
      <c r="A257" s="15" t="s">
        <v>393</v>
      </c>
      <c r="B257" s="47">
        <v>301</v>
      </c>
      <c r="C257" s="27"/>
      <c r="D257" s="27" t="s">
        <v>6</v>
      </c>
      <c r="E257" s="47"/>
      <c r="F257" s="47" t="s">
        <v>310</v>
      </c>
      <c r="G257" s="47">
        <v>71.3</v>
      </c>
      <c r="H257" s="47"/>
      <c r="I257" s="47"/>
      <c r="J257" s="47">
        <v>59</v>
      </c>
      <c r="K257" s="47" t="s">
        <v>48</v>
      </c>
      <c r="L257" s="47" t="s">
        <v>49</v>
      </c>
      <c r="M257" s="47" t="s">
        <v>4</v>
      </c>
      <c r="N257" s="47" t="s">
        <v>80</v>
      </c>
      <c r="O257" s="47">
        <v>320</v>
      </c>
      <c r="P257" s="47">
        <v>1</v>
      </c>
      <c r="Q257" s="55">
        <v>2</v>
      </c>
      <c r="R257" s="47" t="s">
        <v>52</v>
      </c>
      <c r="S257" s="47" t="s">
        <v>311</v>
      </c>
      <c r="T257" s="47" t="s">
        <v>337</v>
      </c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57"/>
      <c r="AL257" s="47"/>
      <c r="AM257" s="47"/>
      <c r="AN257" s="55"/>
      <c r="AO257" s="86"/>
      <c r="AP257" s="97"/>
      <c r="AQ257" s="92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13"/>
      <c r="BF257" s="13"/>
      <c r="BG257" s="13"/>
      <c r="BH257" s="13"/>
      <c r="BI257" s="13"/>
      <c r="BJ257" s="13"/>
      <c r="BK257" s="13"/>
      <c r="BL257" s="13"/>
    </row>
    <row r="258" spans="1:64" s="1" customFormat="1" ht="22.5" hidden="1" x14ac:dyDescent="0.25">
      <c r="A258" s="15" t="s">
        <v>393</v>
      </c>
      <c r="B258" s="47">
        <v>301</v>
      </c>
      <c r="C258" s="27"/>
      <c r="D258" s="27" t="s">
        <v>6</v>
      </c>
      <c r="E258" s="47"/>
      <c r="F258" s="47" t="s">
        <v>310</v>
      </c>
      <c r="G258" s="47">
        <v>71.3</v>
      </c>
      <c r="H258" s="47"/>
      <c r="I258" s="47"/>
      <c r="J258" s="47">
        <v>59</v>
      </c>
      <c r="K258" s="47" t="s">
        <v>48</v>
      </c>
      <c r="L258" s="47" t="s">
        <v>49</v>
      </c>
      <c r="M258" s="47" t="s">
        <v>4</v>
      </c>
      <c r="N258" s="47" t="s">
        <v>80</v>
      </c>
      <c r="O258" s="47">
        <v>320</v>
      </c>
      <c r="P258" s="47">
        <v>1</v>
      </c>
      <c r="Q258" s="55">
        <v>52</v>
      </c>
      <c r="R258" s="47" t="s">
        <v>314</v>
      </c>
      <c r="S258" s="47" t="s">
        <v>311</v>
      </c>
      <c r="T258" s="47" t="s">
        <v>53</v>
      </c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57"/>
      <c r="AL258" s="47"/>
      <c r="AM258" s="47"/>
      <c r="AN258" s="55"/>
      <c r="AO258" s="86"/>
      <c r="AP258" s="97"/>
      <c r="AQ258" s="92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13"/>
      <c r="BF258" s="13"/>
      <c r="BG258" s="13"/>
      <c r="BH258" s="13"/>
      <c r="BI258" s="13"/>
      <c r="BJ258" s="13"/>
      <c r="BK258" s="13"/>
      <c r="BL258" s="13"/>
    </row>
    <row r="259" spans="1:64" s="1" customFormat="1" ht="22.5" hidden="1" x14ac:dyDescent="0.25">
      <c r="A259" s="15" t="s">
        <v>393</v>
      </c>
      <c r="B259" s="47">
        <v>301</v>
      </c>
      <c r="C259" s="27" t="s">
        <v>177</v>
      </c>
      <c r="D259" s="27" t="s">
        <v>335</v>
      </c>
      <c r="E259" s="47" t="s">
        <v>148</v>
      </c>
      <c r="F259" s="47" t="s">
        <v>316</v>
      </c>
      <c r="G259" s="47"/>
      <c r="H259" s="47" t="s">
        <v>385</v>
      </c>
      <c r="I259" s="47" t="s">
        <v>343</v>
      </c>
      <c r="J259" s="47">
        <v>59</v>
      </c>
      <c r="K259" s="47" t="s">
        <v>56</v>
      </c>
      <c r="L259" s="47" t="s">
        <v>49</v>
      </c>
      <c r="M259" s="47" t="s">
        <v>57</v>
      </c>
      <c r="N259" s="47" t="s">
        <v>51</v>
      </c>
      <c r="O259" s="47">
        <v>220</v>
      </c>
      <c r="P259" s="47">
        <v>2</v>
      </c>
      <c r="Q259" s="55">
        <v>1</v>
      </c>
      <c r="R259" s="47">
        <v>6</v>
      </c>
      <c r="S259" s="47" t="s">
        <v>313</v>
      </c>
      <c r="T259" s="47" t="s">
        <v>60</v>
      </c>
      <c r="U259" s="47" t="s">
        <v>293</v>
      </c>
      <c r="V259" s="47"/>
      <c r="W259" s="47"/>
      <c r="X259" s="47"/>
      <c r="Y259" s="47"/>
      <c r="Z259" s="47"/>
      <c r="AA259" s="47"/>
      <c r="AB259" s="47"/>
      <c r="AC259" s="47"/>
      <c r="AD259" s="47">
        <v>31</v>
      </c>
      <c r="AE259" s="28" t="s">
        <v>464</v>
      </c>
      <c r="AF259" s="28" t="s">
        <v>470</v>
      </c>
      <c r="AG259" s="28" t="s">
        <v>474</v>
      </c>
      <c r="AH259" s="28" t="s">
        <v>477</v>
      </c>
      <c r="AI259" s="28" t="s">
        <v>461</v>
      </c>
      <c r="AJ259" s="47">
        <v>24.4</v>
      </c>
      <c r="AK259" s="57">
        <v>19.68</v>
      </c>
      <c r="AL259" s="47">
        <v>905610</v>
      </c>
      <c r="AM259" s="41">
        <f>((AL259/24)/7)</f>
        <v>5390.5357142857147</v>
      </c>
      <c r="AN259" s="42">
        <f>IF(AM259&gt;52, 52,AM259)</f>
        <v>52</v>
      </c>
      <c r="AO259" s="84">
        <f>AK259/AN259</f>
        <v>0.37846153846153846</v>
      </c>
      <c r="AP259" s="95">
        <f t="shared" ref="AP259" si="183">AO259*2</f>
        <v>0.75692307692307692</v>
      </c>
      <c r="AQ259" s="43">
        <f t="shared" ref="AQ259" si="184">AO259*4</f>
        <v>1.5138461538461538</v>
      </c>
      <c r="AR259" s="41">
        <v>40</v>
      </c>
      <c r="AS259" s="41">
        <v>80</v>
      </c>
      <c r="AT259" s="28">
        <f>0.5*(AR259+AS259)</f>
        <v>60</v>
      </c>
      <c r="AU259" s="28">
        <v>480</v>
      </c>
      <c r="AV259" s="47">
        <v>450</v>
      </c>
      <c r="AW259" s="28">
        <f>AU259/AV259</f>
        <v>1.0666666666666667</v>
      </c>
      <c r="AX259" s="28" t="str">
        <f t="shared" ref="AX259" si="185">IF(AND(1&lt;=AW259,AW259&lt;=4),"Adecuada","Inadecuada")</f>
        <v>Adecuada</v>
      </c>
      <c r="AY259" s="28">
        <f>IF(AW259&lt;1,AV259*1,4*AV259)</f>
        <v>1800</v>
      </c>
      <c r="AZ259" s="28"/>
      <c r="BA259" s="28"/>
      <c r="BB259" s="28"/>
      <c r="BC259" s="28"/>
      <c r="BD259" s="45">
        <v>460</v>
      </c>
      <c r="BE259" s="15"/>
      <c r="BF259" s="13"/>
      <c r="BG259" s="13">
        <v>480</v>
      </c>
      <c r="BH259" s="22">
        <f>BG259/AV259</f>
        <v>1.0666666666666667</v>
      </c>
      <c r="BI259" s="15">
        <v>460</v>
      </c>
      <c r="BJ259" s="13"/>
      <c r="BK259" s="13"/>
      <c r="BL259" s="13"/>
    </row>
    <row r="260" spans="1:64" s="1" customFormat="1" ht="22.5" hidden="1" x14ac:dyDescent="0.25">
      <c r="A260" s="15" t="s">
        <v>393</v>
      </c>
      <c r="B260" s="47">
        <v>301</v>
      </c>
      <c r="C260" s="27"/>
      <c r="D260" s="27" t="s">
        <v>6</v>
      </c>
      <c r="E260" s="47"/>
      <c r="F260" s="47" t="s">
        <v>310</v>
      </c>
      <c r="G260" s="47">
        <v>71.3</v>
      </c>
      <c r="H260" s="47"/>
      <c r="I260" s="47"/>
      <c r="J260" s="47">
        <v>59</v>
      </c>
      <c r="K260" s="47" t="s">
        <v>48</v>
      </c>
      <c r="L260" s="47" t="s">
        <v>49</v>
      </c>
      <c r="M260" s="47" t="s">
        <v>4</v>
      </c>
      <c r="N260" s="47" t="s">
        <v>80</v>
      </c>
      <c r="O260" s="47">
        <v>320</v>
      </c>
      <c r="P260" s="47">
        <v>1</v>
      </c>
      <c r="Q260" s="55">
        <v>2</v>
      </c>
      <c r="R260" s="47" t="s">
        <v>52</v>
      </c>
      <c r="S260" s="47" t="s">
        <v>311</v>
      </c>
      <c r="T260" s="47" t="s">
        <v>337</v>
      </c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57"/>
      <c r="AL260" s="47"/>
      <c r="AM260" s="47"/>
      <c r="AN260" s="55"/>
      <c r="AO260" s="86"/>
      <c r="AP260" s="97"/>
      <c r="AQ260" s="92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13"/>
      <c r="BF260" s="13"/>
      <c r="BG260" s="13"/>
      <c r="BH260" s="13"/>
      <c r="BI260" s="13"/>
      <c r="BJ260" s="13"/>
      <c r="BK260" s="13"/>
      <c r="BL260" s="13"/>
    </row>
    <row r="261" spans="1:64" s="1" customFormat="1" ht="22.5" hidden="1" x14ac:dyDescent="0.25">
      <c r="A261" s="15" t="s">
        <v>393</v>
      </c>
      <c r="B261" s="47">
        <v>301</v>
      </c>
      <c r="C261" s="27"/>
      <c r="D261" s="27" t="s">
        <v>6</v>
      </c>
      <c r="E261" s="47"/>
      <c r="F261" s="47" t="s">
        <v>310</v>
      </c>
      <c r="G261" s="47">
        <v>71.3</v>
      </c>
      <c r="H261" s="47"/>
      <c r="I261" s="47"/>
      <c r="J261" s="47">
        <v>59</v>
      </c>
      <c r="K261" s="47" t="s">
        <v>48</v>
      </c>
      <c r="L261" s="47" t="s">
        <v>49</v>
      </c>
      <c r="M261" s="47" t="s">
        <v>4</v>
      </c>
      <c r="N261" s="47" t="s">
        <v>80</v>
      </c>
      <c r="O261" s="47">
        <v>320</v>
      </c>
      <c r="P261" s="47">
        <v>1</v>
      </c>
      <c r="Q261" s="55">
        <v>52</v>
      </c>
      <c r="R261" s="47" t="s">
        <v>314</v>
      </c>
      <c r="S261" s="47" t="s">
        <v>311</v>
      </c>
      <c r="T261" s="47" t="s">
        <v>53</v>
      </c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57"/>
      <c r="AL261" s="47"/>
      <c r="AM261" s="47"/>
      <c r="AN261" s="55"/>
      <c r="AO261" s="86"/>
      <c r="AP261" s="97"/>
      <c r="AQ261" s="92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13"/>
      <c r="BF261" s="13"/>
      <c r="BG261" s="13"/>
      <c r="BH261" s="13"/>
      <c r="BI261" s="13"/>
      <c r="BJ261" s="13"/>
      <c r="BK261" s="13"/>
      <c r="BL261" s="13"/>
    </row>
    <row r="262" spans="1:64" s="1" customFormat="1" ht="22.5" hidden="1" x14ac:dyDescent="0.25">
      <c r="A262" s="15" t="s">
        <v>393</v>
      </c>
      <c r="B262" s="47">
        <v>301</v>
      </c>
      <c r="C262" s="27" t="s">
        <v>178</v>
      </c>
      <c r="D262" s="27" t="s">
        <v>335</v>
      </c>
      <c r="E262" s="47" t="s">
        <v>148</v>
      </c>
      <c r="F262" s="47" t="s">
        <v>316</v>
      </c>
      <c r="G262" s="47"/>
      <c r="H262" s="47" t="s">
        <v>385</v>
      </c>
      <c r="I262" s="47" t="s">
        <v>343</v>
      </c>
      <c r="J262" s="47">
        <v>59</v>
      </c>
      <c r="K262" s="47" t="s">
        <v>56</v>
      </c>
      <c r="L262" s="47" t="s">
        <v>49</v>
      </c>
      <c r="M262" s="47" t="s">
        <v>57</v>
      </c>
      <c r="N262" s="47" t="s">
        <v>51</v>
      </c>
      <c r="O262" s="47">
        <v>220</v>
      </c>
      <c r="P262" s="47">
        <v>2</v>
      </c>
      <c r="Q262" s="55">
        <v>1</v>
      </c>
      <c r="R262" s="47">
        <v>6</v>
      </c>
      <c r="S262" s="47" t="s">
        <v>313</v>
      </c>
      <c r="T262" s="47" t="s">
        <v>60</v>
      </c>
      <c r="U262" s="47" t="s">
        <v>293</v>
      </c>
      <c r="V262" s="47"/>
      <c r="W262" s="47"/>
      <c r="X262" s="47"/>
      <c r="Y262" s="47"/>
      <c r="Z262" s="47"/>
      <c r="AA262" s="47"/>
      <c r="AB262" s="47"/>
      <c r="AC262" s="47"/>
      <c r="AD262" s="47">
        <v>31</v>
      </c>
      <c r="AE262" s="28" t="s">
        <v>464</v>
      </c>
      <c r="AF262" s="28" t="s">
        <v>470</v>
      </c>
      <c r="AG262" s="28" t="s">
        <v>474</v>
      </c>
      <c r="AH262" s="28" t="s">
        <v>477</v>
      </c>
      <c r="AI262" s="28" t="s">
        <v>461</v>
      </c>
      <c r="AJ262" s="47">
        <v>24.4</v>
      </c>
      <c r="AK262" s="57">
        <v>19.68</v>
      </c>
      <c r="AL262" s="47">
        <v>905610</v>
      </c>
      <c r="AM262" s="41">
        <f>((AL262/24)/7)</f>
        <v>5390.5357142857147</v>
      </c>
      <c r="AN262" s="42">
        <f>IF(AM262&gt;52, 52,AM262)</f>
        <v>52</v>
      </c>
      <c r="AO262" s="84">
        <f>AK262/AN262</f>
        <v>0.37846153846153846</v>
      </c>
      <c r="AP262" s="95">
        <f t="shared" ref="AP262" si="186">AO262*2</f>
        <v>0.75692307692307692</v>
      </c>
      <c r="AQ262" s="43">
        <f t="shared" ref="AQ262" si="187">AO262*4</f>
        <v>1.5138461538461538</v>
      </c>
      <c r="AR262" s="41">
        <v>40</v>
      </c>
      <c r="AS262" s="41">
        <v>80</v>
      </c>
      <c r="AT262" s="28">
        <f>0.5*(AR262+AS262)</f>
        <v>60</v>
      </c>
      <c r="AU262" s="28">
        <v>480</v>
      </c>
      <c r="AV262" s="47">
        <v>450</v>
      </c>
      <c r="AW262" s="28">
        <f>AU262/AV262</f>
        <v>1.0666666666666667</v>
      </c>
      <c r="AX262" s="28" t="str">
        <f t="shared" ref="AX262" si="188">IF(AND(1&lt;=AW262,AW262&lt;=4),"Adecuada","Inadecuada")</f>
        <v>Adecuada</v>
      </c>
      <c r="AY262" s="28">
        <f>IF(AW262&lt;1,AV262*1,4*AV262)</f>
        <v>1800</v>
      </c>
      <c r="AZ262" s="28"/>
      <c r="BA262" s="28"/>
      <c r="BB262" s="28"/>
      <c r="BC262" s="28"/>
      <c r="BD262" s="45">
        <v>460</v>
      </c>
      <c r="BE262" s="15"/>
      <c r="BF262" s="13"/>
      <c r="BG262" s="13">
        <v>480</v>
      </c>
      <c r="BH262" s="22">
        <f>BG262/AV262</f>
        <v>1.0666666666666667</v>
      </c>
      <c r="BI262" s="15">
        <v>460</v>
      </c>
      <c r="BJ262" s="13"/>
      <c r="BK262" s="13"/>
      <c r="BL262" s="13"/>
    </row>
    <row r="263" spans="1:64" s="1" customFormat="1" ht="22.5" hidden="1" x14ac:dyDescent="0.25">
      <c r="A263" s="15" t="s">
        <v>393</v>
      </c>
      <c r="B263" s="47">
        <v>301</v>
      </c>
      <c r="C263" s="27"/>
      <c r="D263" s="27" t="s">
        <v>6</v>
      </c>
      <c r="E263" s="47"/>
      <c r="F263" s="47" t="s">
        <v>310</v>
      </c>
      <c r="G263" s="47">
        <v>71.3</v>
      </c>
      <c r="H263" s="47"/>
      <c r="I263" s="47"/>
      <c r="J263" s="47">
        <v>59</v>
      </c>
      <c r="K263" s="47" t="s">
        <v>48</v>
      </c>
      <c r="L263" s="47" t="s">
        <v>49</v>
      </c>
      <c r="M263" s="47" t="s">
        <v>4</v>
      </c>
      <c r="N263" s="47" t="s">
        <v>80</v>
      </c>
      <c r="O263" s="47">
        <v>320</v>
      </c>
      <c r="P263" s="47">
        <v>1</v>
      </c>
      <c r="Q263" s="55">
        <v>2</v>
      </c>
      <c r="R263" s="47" t="s">
        <v>52</v>
      </c>
      <c r="S263" s="47" t="s">
        <v>311</v>
      </c>
      <c r="T263" s="47" t="s">
        <v>337</v>
      </c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57"/>
      <c r="AL263" s="47"/>
      <c r="AM263" s="47"/>
      <c r="AN263" s="55"/>
      <c r="AO263" s="86"/>
      <c r="AP263" s="97"/>
      <c r="AQ263" s="92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13"/>
      <c r="BF263" s="13"/>
      <c r="BG263" s="13"/>
      <c r="BH263" s="13"/>
      <c r="BI263" s="13"/>
      <c r="BJ263" s="13"/>
      <c r="BK263" s="13"/>
      <c r="BL263" s="13"/>
    </row>
    <row r="264" spans="1:64" s="1" customFormat="1" ht="22.5" hidden="1" x14ac:dyDescent="0.25">
      <c r="A264" s="15" t="s">
        <v>393</v>
      </c>
      <c r="B264" s="47">
        <v>301</v>
      </c>
      <c r="C264" s="27"/>
      <c r="D264" s="27" t="s">
        <v>6</v>
      </c>
      <c r="E264" s="47"/>
      <c r="F264" s="47" t="s">
        <v>310</v>
      </c>
      <c r="G264" s="47">
        <v>71.3</v>
      </c>
      <c r="H264" s="47"/>
      <c r="I264" s="47"/>
      <c r="J264" s="47">
        <v>59</v>
      </c>
      <c r="K264" s="47" t="s">
        <v>48</v>
      </c>
      <c r="L264" s="47" t="s">
        <v>49</v>
      </c>
      <c r="M264" s="47" t="s">
        <v>4</v>
      </c>
      <c r="N264" s="47" t="s">
        <v>80</v>
      </c>
      <c r="O264" s="47">
        <v>320</v>
      </c>
      <c r="P264" s="47">
        <v>1</v>
      </c>
      <c r="Q264" s="55">
        <v>52</v>
      </c>
      <c r="R264" s="47" t="s">
        <v>314</v>
      </c>
      <c r="S264" s="47" t="s">
        <v>311</v>
      </c>
      <c r="T264" s="47" t="s">
        <v>53</v>
      </c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57"/>
      <c r="AL264" s="47"/>
      <c r="AM264" s="47"/>
      <c r="AN264" s="55"/>
      <c r="AO264" s="86"/>
      <c r="AP264" s="97"/>
      <c r="AQ264" s="92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13"/>
      <c r="BF264" s="13"/>
      <c r="BG264" s="13"/>
      <c r="BH264" s="13"/>
      <c r="BI264" s="13"/>
      <c r="BJ264" s="13"/>
      <c r="BK264" s="13"/>
      <c r="BL264" s="13"/>
    </row>
    <row r="265" spans="1:64" s="1" customFormat="1" ht="22.5" hidden="1" x14ac:dyDescent="0.25">
      <c r="A265" s="15" t="s">
        <v>393</v>
      </c>
      <c r="B265" s="47">
        <v>301</v>
      </c>
      <c r="C265" s="27" t="s">
        <v>179</v>
      </c>
      <c r="D265" s="27" t="s">
        <v>335</v>
      </c>
      <c r="E265" s="47" t="s">
        <v>148</v>
      </c>
      <c r="F265" s="47" t="s">
        <v>316</v>
      </c>
      <c r="G265" s="47"/>
      <c r="H265" s="47" t="s">
        <v>385</v>
      </c>
      <c r="I265" s="47" t="s">
        <v>343</v>
      </c>
      <c r="J265" s="47">
        <v>59</v>
      </c>
      <c r="K265" s="47" t="s">
        <v>56</v>
      </c>
      <c r="L265" s="47" t="s">
        <v>49</v>
      </c>
      <c r="M265" s="47" t="s">
        <v>57</v>
      </c>
      <c r="N265" s="47" t="s">
        <v>51</v>
      </c>
      <c r="O265" s="47">
        <v>220</v>
      </c>
      <c r="P265" s="47">
        <v>2</v>
      </c>
      <c r="Q265" s="55">
        <v>1</v>
      </c>
      <c r="R265" s="47">
        <v>6</v>
      </c>
      <c r="S265" s="47" t="s">
        <v>313</v>
      </c>
      <c r="T265" s="47" t="s">
        <v>60</v>
      </c>
      <c r="U265" s="47" t="s">
        <v>293</v>
      </c>
      <c r="V265" s="47"/>
      <c r="W265" s="47"/>
      <c r="X265" s="47"/>
      <c r="Y265" s="47"/>
      <c r="Z265" s="47"/>
      <c r="AA265" s="47"/>
      <c r="AB265" s="47"/>
      <c r="AC265" s="47"/>
      <c r="AD265" s="47">
        <v>31</v>
      </c>
      <c r="AE265" s="28" t="s">
        <v>464</v>
      </c>
      <c r="AF265" s="28" t="s">
        <v>470</v>
      </c>
      <c r="AG265" s="28" t="s">
        <v>474</v>
      </c>
      <c r="AH265" s="28" t="s">
        <v>477</v>
      </c>
      <c r="AI265" s="28" t="s">
        <v>461</v>
      </c>
      <c r="AJ265" s="47">
        <v>24.4</v>
      </c>
      <c r="AK265" s="57">
        <v>19.68</v>
      </c>
      <c r="AL265" s="47">
        <v>905610</v>
      </c>
      <c r="AM265" s="41">
        <f>((AL265/24)/7)</f>
        <v>5390.5357142857147</v>
      </c>
      <c r="AN265" s="42">
        <f>IF(AM265&gt;52, 52,AM265)</f>
        <v>52</v>
      </c>
      <c r="AO265" s="84">
        <f>AK265/AN265</f>
        <v>0.37846153846153846</v>
      </c>
      <c r="AP265" s="95">
        <f t="shared" ref="AP265" si="189">AO265*2</f>
        <v>0.75692307692307692</v>
      </c>
      <c r="AQ265" s="43">
        <f t="shared" ref="AQ265" si="190">AO265*4</f>
        <v>1.5138461538461538</v>
      </c>
      <c r="AR265" s="41">
        <v>40</v>
      </c>
      <c r="AS265" s="41">
        <v>80</v>
      </c>
      <c r="AT265" s="28">
        <f>0.5*(AR265+AS265)</f>
        <v>60</v>
      </c>
      <c r="AU265" s="28">
        <v>480</v>
      </c>
      <c r="AV265" s="47">
        <v>450</v>
      </c>
      <c r="AW265" s="28">
        <f>AU265/AV265</f>
        <v>1.0666666666666667</v>
      </c>
      <c r="AX265" s="28" t="str">
        <f t="shared" ref="AX265" si="191">IF(AND(1&lt;=AW265,AW265&lt;=4),"Adecuada","Inadecuada")</f>
        <v>Adecuada</v>
      </c>
      <c r="AY265" s="28">
        <f>IF(AW265&lt;1,AV265*1,4*AV265)</f>
        <v>1800</v>
      </c>
      <c r="AZ265" s="28"/>
      <c r="BA265" s="28"/>
      <c r="BB265" s="28"/>
      <c r="BC265" s="28"/>
      <c r="BD265" s="45">
        <v>460</v>
      </c>
      <c r="BE265" s="15"/>
      <c r="BF265" s="13"/>
      <c r="BG265" s="13">
        <v>480</v>
      </c>
      <c r="BH265" s="22">
        <f>BG265/AV265</f>
        <v>1.0666666666666667</v>
      </c>
      <c r="BI265" s="15">
        <v>460</v>
      </c>
      <c r="BJ265" s="13"/>
      <c r="BK265" s="13"/>
      <c r="BL265" s="13"/>
    </row>
    <row r="266" spans="1:64" s="1" customFormat="1" ht="22.5" hidden="1" x14ac:dyDescent="0.25">
      <c r="A266" s="15" t="s">
        <v>393</v>
      </c>
      <c r="B266" s="47">
        <v>301</v>
      </c>
      <c r="C266" s="27"/>
      <c r="D266" s="27" t="s">
        <v>6</v>
      </c>
      <c r="E266" s="47"/>
      <c r="F266" s="47" t="s">
        <v>310</v>
      </c>
      <c r="G266" s="47">
        <v>71.3</v>
      </c>
      <c r="H266" s="47"/>
      <c r="I266" s="47"/>
      <c r="J266" s="47">
        <v>59</v>
      </c>
      <c r="K266" s="47" t="s">
        <v>48</v>
      </c>
      <c r="L266" s="47" t="s">
        <v>49</v>
      </c>
      <c r="M266" s="47" t="s">
        <v>4</v>
      </c>
      <c r="N266" s="47" t="s">
        <v>80</v>
      </c>
      <c r="O266" s="47">
        <v>320</v>
      </c>
      <c r="P266" s="47">
        <v>1</v>
      </c>
      <c r="Q266" s="55">
        <v>2</v>
      </c>
      <c r="R266" s="47" t="s">
        <v>52</v>
      </c>
      <c r="S266" s="47" t="s">
        <v>311</v>
      </c>
      <c r="T266" s="47" t="s">
        <v>337</v>
      </c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57"/>
      <c r="AL266" s="47"/>
      <c r="AM266" s="47"/>
      <c r="AN266" s="55"/>
      <c r="AO266" s="86"/>
      <c r="AP266" s="97"/>
      <c r="AQ266" s="92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13"/>
      <c r="BF266" s="13"/>
      <c r="BG266" s="13"/>
      <c r="BH266" s="13"/>
      <c r="BI266" s="13"/>
      <c r="BJ266" s="13"/>
      <c r="BK266" s="13"/>
      <c r="BL266" s="13"/>
    </row>
    <row r="267" spans="1:64" s="1" customFormat="1" ht="22.5" hidden="1" x14ac:dyDescent="0.25">
      <c r="A267" s="15" t="s">
        <v>393</v>
      </c>
      <c r="B267" s="47">
        <v>301</v>
      </c>
      <c r="C267" s="27"/>
      <c r="D267" s="27" t="s">
        <v>6</v>
      </c>
      <c r="E267" s="47"/>
      <c r="F267" s="47" t="s">
        <v>310</v>
      </c>
      <c r="G267" s="47">
        <v>71.3</v>
      </c>
      <c r="H267" s="47"/>
      <c r="I267" s="47"/>
      <c r="J267" s="47">
        <v>59</v>
      </c>
      <c r="K267" s="47" t="s">
        <v>48</v>
      </c>
      <c r="L267" s="47" t="s">
        <v>49</v>
      </c>
      <c r="M267" s="47" t="s">
        <v>4</v>
      </c>
      <c r="N267" s="47" t="s">
        <v>80</v>
      </c>
      <c r="O267" s="47">
        <v>320</v>
      </c>
      <c r="P267" s="47">
        <v>1</v>
      </c>
      <c r="Q267" s="55">
        <v>52</v>
      </c>
      <c r="R267" s="47" t="s">
        <v>314</v>
      </c>
      <c r="S267" s="47" t="s">
        <v>311</v>
      </c>
      <c r="T267" s="47" t="s">
        <v>53</v>
      </c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57"/>
      <c r="AL267" s="47"/>
      <c r="AM267" s="47"/>
      <c r="AN267" s="55"/>
      <c r="AO267" s="86"/>
      <c r="AP267" s="97"/>
      <c r="AQ267" s="92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13"/>
      <c r="BF267" s="13"/>
      <c r="BG267" s="13"/>
      <c r="BH267" s="13"/>
      <c r="BI267" s="13"/>
      <c r="BJ267" s="13"/>
      <c r="BK267" s="13"/>
      <c r="BL267" s="13"/>
    </row>
    <row r="268" spans="1:64" s="1" customFormat="1" ht="33.75" hidden="1" x14ac:dyDescent="0.25">
      <c r="A268" s="15" t="s">
        <v>393</v>
      </c>
      <c r="B268" s="47">
        <v>306</v>
      </c>
      <c r="C268" s="27" t="s">
        <v>180</v>
      </c>
      <c r="D268" s="27" t="s">
        <v>148</v>
      </c>
      <c r="E268" s="47"/>
      <c r="F268" s="47" t="s">
        <v>181</v>
      </c>
      <c r="G268" s="47"/>
      <c r="H268" s="47" t="s">
        <v>181</v>
      </c>
      <c r="I268" s="47"/>
      <c r="J268" s="47">
        <v>58</v>
      </c>
      <c r="K268" s="47" t="s">
        <v>56</v>
      </c>
      <c r="L268" s="47" t="s">
        <v>49</v>
      </c>
      <c r="M268" s="47" t="s">
        <v>57</v>
      </c>
      <c r="N268" s="47" t="s">
        <v>51</v>
      </c>
      <c r="O268" s="47">
        <v>220</v>
      </c>
      <c r="P268" s="47">
        <v>2</v>
      </c>
      <c r="Q268" s="55">
        <v>1</v>
      </c>
      <c r="R268" s="47">
        <v>10</v>
      </c>
      <c r="S268" s="47" t="s">
        <v>313</v>
      </c>
      <c r="T268" s="47" t="s">
        <v>60</v>
      </c>
      <c r="U268" s="47" t="s">
        <v>294</v>
      </c>
      <c r="V268" s="47"/>
      <c r="W268" s="47"/>
      <c r="X268" s="47"/>
      <c r="Y268" s="47"/>
      <c r="Z268" s="47"/>
      <c r="AA268" s="47"/>
      <c r="AB268" s="47"/>
      <c r="AC268" s="47"/>
      <c r="AD268" s="47">
        <v>37</v>
      </c>
      <c r="AE268" s="28" t="s">
        <v>464</v>
      </c>
      <c r="AF268" s="28" t="s">
        <v>470</v>
      </c>
      <c r="AG268" s="28" t="s">
        <v>474</v>
      </c>
      <c r="AH268" s="28" t="s">
        <v>478</v>
      </c>
      <c r="AI268" s="28" t="s">
        <v>462</v>
      </c>
      <c r="AJ268" s="47">
        <v>182.8</v>
      </c>
      <c r="AK268" s="57">
        <v>9.7750000000000004</v>
      </c>
      <c r="AL268" s="47">
        <v>28092</v>
      </c>
      <c r="AM268" s="41">
        <f>((AL268/24)/7)</f>
        <v>167.21428571428572</v>
      </c>
      <c r="AN268" s="42">
        <f>IF(AM268&gt;52, 52,AM268)</f>
        <v>52</v>
      </c>
      <c r="AO268" s="84">
        <f>AK268/AN268</f>
        <v>0.18798076923076923</v>
      </c>
      <c r="AP268" s="95">
        <f t="shared" ref="AP268:AP269" si="192">AO268*2</f>
        <v>0.37596153846153846</v>
      </c>
      <c r="AQ268" s="43">
        <f t="shared" ref="AQ268:AQ269" si="193">AO268*4</f>
        <v>0.75192307692307692</v>
      </c>
      <c r="AR268" s="41">
        <v>45</v>
      </c>
      <c r="AS268" s="41">
        <v>85</v>
      </c>
      <c r="AT268" s="28">
        <f t="shared" ref="AT268:AT269" si="194">0.5*(AR268+AS268)</f>
        <v>65</v>
      </c>
      <c r="AU268" s="28">
        <v>220</v>
      </c>
      <c r="AV268" s="47">
        <v>70</v>
      </c>
      <c r="AW268" s="28">
        <f t="shared" ref="AW268:AW269" si="195">AU268/AV268</f>
        <v>3.1428571428571428</v>
      </c>
      <c r="AX268" s="28" t="str">
        <f t="shared" ref="AX268:AX269" si="196">IF(AND(1&lt;=AW268,AW268&lt;=4),"Adecuada","Inadecuada")</f>
        <v>Adecuada</v>
      </c>
      <c r="AY268" s="28"/>
      <c r="AZ268" s="28"/>
      <c r="BA268" s="28"/>
      <c r="BB268" s="28"/>
      <c r="BC268" s="28"/>
      <c r="BD268" s="44">
        <f>O268</f>
        <v>220</v>
      </c>
      <c r="BE268" s="15"/>
      <c r="BF268" s="13"/>
      <c r="BG268" s="13"/>
      <c r="BH268" s="13"/>
      <c r="BI268" s="13"/>
      <c r="BJ268" s="13"/>
      <c r="BK268" s="13"/>
      <c r="BL268" s="13"/>
    </row>
    <row r="269" spans="1:64" s="1" customFormat="1" hidden="1" x14ac:dyDescent="0.25">
      <c r="A269" s="15" t="s">
        <v>393</v>
      </c>
      <c r="B269" s="47">
        <v>306</v>
      </c>
      <c r="C269" s="27"/>
      <c r="D269" s="27" t="s">
        <v>334</v>
      </c>
      <c r="E269" s="47" t="s">
        <v>148</v>
      </c>
      <c r="F269" s="47" t="s">
        <v>182</v>
      </c>
      <c r="G269" s="47"/>
      <c r="H269" s="47" t="s">
        <v>385</v>
      </c>
      <c r="I269" s="47" t="s">
        <v>343</v>
      </c>
      <c r="J269" s="47">
        <v>58</v>
      </c>
      <c r="K269" s="47" t="s">
        <v>56</v>
      </c>
      <c r="L269" s="47" t="s">
        <v>49</v>
      </c>
      <c r="M269" s="47" t="s">
        <v>57</v>
      </c>
      <c r="N269" s="47" t="s">
        <v>51</v>
      </c>
      <c r="O269" s="47">
        <v>220</v>
      </c>
      <c r="P269" s="47">
        <v>1</v>
      </c>
      <c r="Q269" s="55">
        <v>1</v>
      </c>
      <c r="R269" s="47">
        <v>6</v>
      </c>
      <c r="S269" s="47" t="s">
        <v>313</v>
      </c>
      <c r="T269" s="47" t="s">
        <v>60</v>
      </c>
      <c r="U269" s="47" t="s">
        <v>293</v>
      </c>
      <c r="V269" s="47"/>
      <c r="W269" s="47"/>
      <c r="X269" s="47"/>
      <c r="Y269" s="47"/>
      <c r="Z269" s="47"/>
      <c r="AA269" s="47"/>
      <c r="AB269" s="47"/>
      <c r="AC269" s="47"/>
      <c r="AD269" s="47">
        <v>37</v>
      </c>
      <c r="AE269" s="28" t="s">
        <v>464</v>
      </c>
      <c r="AF269" s="28" t="s">
        <v>470</v>
      </c>
      <c r="AG269" s="28" t="s">
        <v>474</v>
      </c>
      <c r="AH269" s="28" t="s">
        <v>478</v>
      </c>
      <c r="AI269" s="28" t="s">
        <v>461</v>
      </c>
      <c r="AJ269" s="47">
        <v>182.8</v>
      </c>
      <c r="AK269" s="57">
        <v>19.68</v>
      </c>
      <c r="AL269" s="47">
        <v>59746</v>
      </c>
      <c r="AM269" s="41">
        <f>((AL269/24)/7)</f>
        <v>355.63095238095235</v>
      </c>
      <c r="AN269" s="42">
        <f>IF(AM269&gt;52, 52,AM269)</f>
        <v>52</v>
      </c>
      <c r="AO269" s="84">
        <f>AK269/AN269</f>
        <v>0.37846153846153846</v>
      </c>
      <c r="AP269" s="95">
        <f t="shared" si="192"/>
        <v>0.75692307692307692</v>
      </c>
      <c r="AQ269" s="43">
        <f t="shared" si="193"/>
        <v>1.5138461538461538</v>
      </c>
      <c r="AR269" s="41">
        <v>40</v>
      </c>
      <c r="AS269" s="41">
        <v>80</v>
      </c>
      <c r="AT269" s="28">
        <f t="shared" si="194"/>
        <v>60</v>
      </c>
      <c r="AU269" s="28">
        <v>220</v>
      </c>
      <c r="AV269" s="47">
        <v>80</v>
      </c>
      <c r="AW269" s="28">
        <f t="shared" si="195"/>
        <v>2.75</v>
      </c>
      <c r="AX269" s="28" t="str">
        <f t="shared" si="196"/>
        <v>Adecuada</v>
      </c>
      <c r="AY269" s="28"/>
      <c r="AZ269" s="28"/>
      <c r="BA269" s="28"/>
      <c r="BB269" s="28"/>
      <c r="BC269" s="28"/>
      <c r="BD269" s="44">
        <f>O269</f>
        <v>220</v>
      </c>
      <c r="BE269" s="15"/>
      <c r="BF269" s="13"/>
      <c r="BG269" s="13"/>
      <c r="BH269" s="13"/>
      <c r="BI269" s="13"/>
      <c r="BJ269" s="13"/>
      <c r="BK269" s="13"/>
      <c r="BL269" s="13"/>
    </row>
    <row r="270" spans="1:64" s="1" customFormat="1" ht="22.5" hidden="1" x14ac:dyDescent="0.25">
      <c r="A270" s="15" t="s">
        <v>393</v>
      </c>
      <c r="B270" s="47">
        <v>306</v>
      </c>
      <c r="C270" s="27"/>
      <c r="D270" s="27" t="s">
        <v>6</v>
      </c>
      <c r="E270" s="47"/>
      <c r="F270" s="47" t="s">
        <v>317</v>
      </c>
      <c r="G270" s="47">
        <v>9.6</v>
      </c>
      <c r="H270" s="47"/>
      <c r="I270" s="47"/>
      <c r="J270" s="47"/>
      <c r="K270" s="47" t="s">
        <v>48</v>
      </c>
      <c r="L270" s="47" t="s">
        <v>49</v>
      </c>
      <c r="M270" s="47" t="s">
        <v>4</v>
      </c>
      <c r="N270" s="47" t="s">
        <v>80</v>
      </c>
      <c r="O270" s="47">
        <v>320</v>
      </c>
      <c r="P270" s="47">
        <v>1</v>
      </c>
      <c r="Q270" s="55">
        <v>2</v>
      </c>
      <c r="R270" s="47" t="s">
        <v>52</v>
      </c>
      <c r="S270" s="47" t="s">
        <v>311</v>
      </c>
      <c r="T270" s="47" t="s">
        <v>337</v>
      </c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57"/>
      <c r="AL270" s="47"/>
      <c r="AM270" s="47"/>
      <c r="AN270" s="55"/>
      <c r="AO270" s="86"/>
      <c r="AP270" s="97"/>
      <c r="AQ270" s="92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13"/>
      <c r="BF270" s="13"/>
      <c r="BG270" s="13"/>
      <c r="BH270" s="13"/>
      <c r="BI270" s="13"/>
      <c r="BJ270" s="13"/>
      <c r="BK270" s="13"/>
      <c r="BL270" s="13"/>
    </row>
    <row r="271" spans="1:64" s="1" customFormat="1" ht="22.5" hidden="1" x14ac:dyDescent="0.25">
      <c r="A271" s="15" t="s">
        <v>393</v>
      </c>
      <c r="B271" s="47">
        <v>306</v>
      </c>
      <c r="C271" s="27"/>
      <c r="D271" s="27" t="s">
        <v>6</v>
      </c>
      <c r="E271" s="47"/>
      <c r="F271" s="47" t="s">
        <v>317</v>
      </c>
      <c r="G271" s="47">
        <v>9.6</v>
      </c>
      <c r="H271" s="47"/>
      <c r="I271" s="47"/>
      <c r="J271" s="47"/>
      <c r="K271" s="47" t="s">
        <v>48</v>
      </c>
      <c r="L271" s="47" t="s">
        <v>49</v>
      </c>
      <c r="M271" s="47" t="s">
        <v>4</v>
      </c>
      <c r="N271" s="47" t="s">
        <v>80</v>
      </c>
      <c r="O271" s="47">
        <v>320</v>
      </c>
      <c r="P271" s="47">
        <v>1</v>
      </c>
      <c r="Q271" s="55">
        <v>52</v>
      </c>
      <c r="R271" s="47" t="s">
        <v>314</v>
      </c>
      <c r="S271" s="47" t="s">
        <v>311</v>
      </c>
      <c r="T271" s="47" t="s">
        <v>53</v>
      </c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57"/>
      <c r="AL271" s="47"/>
      <c r="AM271" s="47"/>
      <c r="AN271" s="55"/>
      <c r="AO271" s="86"/>
      <c r="AP271" s="97"/>
      <c r="AQ271" s="92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13"/>
      <c r="BF271" s="13"/>
      <c r="BG271" s="13"/>
      <c r="BH271" s="13"/>
      <c r="BI271" s="13"/>
      <c r="BJ271" s="13"/>
      <c r="BK271" s="13"/>
      <c r="BL271" s="13"/>
    </row>
    <row r="272" spans="1:64" s="1" customFormat="1" ht="33.75" hidden="1" x14ac:dyDescent="0.25">
      <c r="A272" s="15" t="s">
        <v>393</v>
      </c>
      <c r="B272" s="47">
        <v>322</v>
      </c>
      <c r="C272" s="27" t="s">
        <v>183</v>
      </c>
      <c r="D272" s="27" t="s">
        <v>6</v>
      </c>
      <c r="E272" s="47"/>
      <c r="F272" s="47" t="s">
        <v>317</v>
      </c>
      <c r="G272" s="47">
        <v>9.6</v>
      </c>
      <c r="H272" s="47"/>
      <c r="I272" s="47"/>
      <c r="J272" s="47"/>
      <c r="K272" s="47" t="s">
        <v>48</v>
      </c>
      <c r="L272" s="47" t="s">
        <v>49</v>
      </c>
      <c r="M272" s="47" t="s">
        <v>4</v>
      </c>
      <c r="N272" s="47" t="s">
        <v>80</v>
      </c>
      <c r="O272" s="47">
        <v>320</v>
      </c>
      <c r="P272" s="47">
        <v>1</v>
      </c>
      <c r="Q272" s="55">
        <v>2</v>
      </c>
      <c r="R272" s="47" t="s">
        <v>52</v>
      </c>
      <c r="S272" s="47" t="s">
        <v>311</v>
      </c>
      <c r="T272" s="47" t="s">
        <v>337</v>
      </c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57"/>
      <c r="AL272" s="47"/>
      <c r="AM272" s="47"/>
      <c r="AN272" s="55"/>
      <c r="AO272" s="86"/>
      <c r="AP272" s="97"/>
      <c r="AQ272" s="92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13"/>
      <c r="BF272" s="13"/>
      <c r="BG272" s="13"/>
      <c r="BH272" s="13"/>
      <c r="BI272" s="13"/>
      <c r="BJ272" s="13"/>
      <c r="BK272" s="13"/>
      <c r="BL272" s="13"/>
    </row>
    <row r="273" spans="1:64" s="1" customFormat="1" ht="22.5" hidden="1" x14ac:dyDescent="0.25">
      <c r="A273" s="15" t="s">
        <v>393</v>
      </c>
      <c r="B273" s="47">
        <v>322</v>
      </c>
      <c r="C273" s="27"/>
      <c r="D273" s="27" t="s">
        <v>6</v>
      </c>
      <c r="E273" s="47"/>
      <c r="F273" s="47" t="s">
        <v>317</v>
      </c>
      <c r="G273" s="47">
        <v>9.6</v>
      </c>
      <c r="H273" s="47"/>
      <c r="I273" s="47"/>
      <c r="J273" s="47"/>
      <c r="K273" s="47" t="s">
        <v>48</v>
      </c>
      <c r="L273" s="47" t="s">
        <v>49</v>
      </c>
      <c r="M273" s="47" t="s">
        <v>4</v>
      </c>
      <c r="N273" s="47" t="s">
        <v>80</v>
      </c>
      <c r="O273" s="47">
        <v>320</v>
      </c>
      <c r="P273" s="47">
        <v>1</v>
      </c>
      <c r="Q273" s="55">
        <v>52</v>
      </c>
      <c r="R273" s="47" t="s">
        <v>314</v>
      </c>
      <c r="S273" s="47" t="s">
        <v>311</v>
      </c>
      <c r="T273" s="47" t="s">
        <v>53</v>
      </c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57"/>
      <c r="AL273" s="47"/>
      <c r="AM273" s="47"/>
      <c r="AN273" s="55"/>
      <c r="AO273" s="86"/>
      <c r="AP273" s="97"/>
      <c r="AQ273" s="92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13"/>
      <c r="BF273" s="13"/>
      <c r="BG273" s="13"/>
      <c r="BH273" s="13"/>
      <c r="BI273" s="13"/>
      <c r="BJ273" s="13"/>
      <c r="BK273" s="13"/>
      <c r="BL273" s="13"/>
    </row>
    <row r="274" spans="1:64" s="1" customFormat="1" ht="33.75" hidden="1" x14ac:dyDescent="0.25">
      <c r="A274" s="15" t="s">
        <v>393</v>
      </c>
      <c r="B274" s="47">
        <v>322</v>
      </c>
      <c r="C274" s="27" t="s">
        <v>183</v>
      </c>
      <c r="D274" s="27" t="s">
        <v>236</v>
      </c>
      <c r="E274" s="47"/>
      <c r="F274" s="47" t="s">
        <v>181</v>
      </c>
      <c r="G274" s="47"/>
      <c r="H274" s="47" t="s">
        <v>181</v>
      </c>
      <c r="I274" s="47"/>
      <c r="J274" s="47">
        <v>59</v>
      </c>
      <c r="K274" s="47" t="s">
        <v>56</v>
      </c>
      <c r="L274" s="47" t="s">
        <v>49</v>
      </c>
      <c r="M274" s="47" t="s">
        <v>57</v>
      </c>
      <c r="N274" s="47" t="s">
        <v>51</v>
      </c>
      <c r="O274" s="47">
        <v>220</v>
      </c>
      <c r="P274" s="47">
        <v>2</v>
      </c>
      <c r="Q274" s="55">
        <v>1</v>
      </c>
      <c r="R274" s="47">
        <v>10</v>
      </c>
      <c r="S274" s="47" t="s">
        <v>313</v>
      </c>
      <c r="T274" s="47" t="s">
        <v>60</v>
      </c>
      <c r="U274" s="47" t="s">
        <v>294</v>
      </c>
      <c r="V274" s="47"/>
      <c r="W274" s="47"/>
      <c r="X274" s="47"/>
      <c r="Y274" s="47"/>
      <c r="Z274" s="47"/>
      <c r="AA274" s="47"/>
      <c r="AB274" s="47"/>
      <c r="AC274" s="47"/>
      <c r="AD274" s="47">
        <v>40</v>
      </c>
      <c r="AE274" s="28" t="s">
        <v>464</v>
      </c>
      <c r="AF274" s="28" t="s">
        <v>470</v>
      </c>
      <c r="AG274" s="28" t="s">
        <v>474</v>
      </c>
      <c r="AH274" s="28" t="s">
        <v>478</v>
      </c>
      <c r="AI274" s="28" t="s">
        <v>462</v>
      </c>
      <c r="AJ274" s="47">
        <v>182.8</v>
      </c>
      <c r="AK274" s="57">
        <v>9.7750000000000004</v>
      </c>
      <c r="AL274" s="47">
        <v>28092</v>
      </c>
      <c r="AM274" s="41">
        <f>((AL274/24)/7)</f>
        <v>167.21428571428572</v>
      </c>
      <c r="AN274" s="42">
        <f>IF(AM274&gt;52, 52,AM274)</f>
        <v>52</v>
      </c>
      <c r="AO274" s="84">
        <f>AK274/AN274</f>
        <v>0.18798076923076923</v>
      </c>
      <c r="AP274" s="95">
        <f t="shared" ref="AP274:AP275" si="197">AO274*2</f>
        <v>0.37596153846153846</v>
      </c>
      <c r="AQ274" s="43">
        <f t="shared" ref="AQ274:AQ275" si="198">AO274*4</f>
        <v>0.75192307692307692</v>
      </c>
      <c r="AR274" s="41">
        <v>45</v>
      </c>
      <c r="AS274" s="41">
        <v>85</v>
      </c>
      <c r="AT274" s="28">
        <f t="shared" ref="AT274:AT275" si="199">0.5*(AR274+AS274)</f>
        <v>65</v>
      </c>
      <c r="AU274" s="28">
        <v>210</v>
      </c>
      <c r="AV274" s="47">
        <v>70</v>
      </c>
      <c r="AW274" s="28">
        <f t="shared" ref="AW274:AW275" si="200">AU274/AV274</f>
        <v>3</v>
      </c>
      <c r="AX274" s="28" t="str">
        <f t="shared" ref="AX274:AX275" si="201">IF(AND(1&lt;=AW274,AW274&lt;=4),"Adecuada","Inadecuada")</f>
        <v>Adecuada</v>
      </c>
      <c r="AY274" s="28"/>
      <c r="AZ274" s="28"/>
      <c r="BA274" s="28"/>
      <c r="BB274" s="28"/>
      <c r="BC274" s="28"/>
      <c r="BD274" s="44">
        <f>O274</f>
        <v>220</v>
      </c>
      <c r="BE274" s="15"/>
      <c r="BF274" s="13"/>
      <c r="BG274" s="13"/>
      <c r="BH274" s="13"/>
      <c r="BI274" s="13"/>
      <c r="BJ274" s="13"/>
      <c r="BK274" s="13"/>
      <c r="BL274" s="13"/>
    </row>
    <row r="275" spans="1:64" s="1" customFormat="1" hidden="1" x14ac:dyDescent="0.25">
      <c r="A275" s="15" t="s">
        <v>393</v>
      </c>
      <c r="B275" s="47">
        <v>322</v>
      </c>
      <c r="C275" s="27"/>
      <c r="D275" s="27" t="s">
        <v>334</v>
      </c>
      <c r="E275" s="47" t="s">
        <v>148</v>
      </c>
      <c r="F275" s="47" t="s">
        <v>182</v>
      </c>
      <c r="G275" s="47"/>
      <c r="H275" s="47" t="s">
        <v>385</v>
      </c>
      <c r="I275" s="47" t="s">
        <v>343</v>
      </c>
      <c r="J275" s="47">
        <v>59</v>
      </c>
      <c r="K275" s="47" t="s">
        <v>56</v>
      </c>
      <c r="L275" s="47" t="s">
        <v>49</v>
      </c>
      <c r="M275" s="47" t="s">
        <v>57</v>
      </c>
      <c r="N275" s="47" t="s">
        <v>51</v>
      </c>
      <c r="O275" s="47">
        <v>220</v>
      </c>
      <c r="P275" s="47">
        <v>1</v>
      </c>
      <c r="Q275" s="55">
        <v>1</v>
      </c>
      <c r="R275" s="47">
        <v>6</v>
      </c>
      <c r="S275" s="47" t="s">
        <v>313</v>
      </c>
      <c r="T275" s="47" t="s">
        <v>60</v>
      </c>
      <c r="U275" s="47" t="s">
        <v>293</v>
      </c>
      <c r="V275" s="47"/>
      <c r="W275" s="47"/>
      <c r="X275" s="47"/>
      <c r="Y275" s="47"/>
      <c r="Z275" s="47"/>
      <c r="AA275" s="47"/>
      <c r="AB275" s="47"/>
      <c r="AC275" s="47"/>
      <c r="AD275" s="47">
        <v>40</v>
      </c>
      <c r="AE275" s="28" t="s">
        <v>464</v>
      </c>
      <c r="AF275" s="28" t="s">
        <v>470</v>
      </c>
      <c r="AG275" s="28" t="s">
        <v>474</v>
      </c>
      <c r="AH275" s="28" t="s">
        <v>478</v>
      </c>
      <c r="AI275" s="28" t="s">
        <v>461</v>
      </c>
      <c r="AJ275" s="47">
        <v>182.8</v>
      </c>
      <c r="AK275" s="57">
        <v>19.68</v>
      </c>
      <c r="AL275" s="47">
        <v>59746</v>
      </c>
      <c r="AM275" s="41">
        <f>((AL275/24)/7)</f>
        <v>355.63095238095235</v>
      </c>
      <c r="AN275" s="42">
        <f>IF(AM275&gt;52, 52,AM275)</f>
        <v>52</v>
      </c>
      <c r="AO275" s="84">
        <f>AK275/AN275</f>
        <v>0.37846153846153846</v>
      </c>
      <c r="AP275" s="95">
        <f t="shared" si="197"/>
        <v>0.75692307692307692</v>
      </c>
      <c r="AQ275" s="43">
        <f t="shared" si="198"/>
        <v>1.5138461538461538</v>
      </c>
      <c r="AR275" s="41">
        <v>40</v>
      </c>
      <c r="AS275" s="41">
        <v>80</v>
      </c>
      <c r="AT275" s="28">
        <f t="shared" si="199"/>
        <v>60</v>
      </c>
      <c r="AU275" s="28">
        <v>210</v>
      </c>
      <c r="AV275" s="47">
        <v>80</v>
      </c>
      <c r="AW275" s="28">
        <f t="shared" si="200"/>
        <v>2.625</v>
      </c>
      <c r="AX275" s="28" t="str">
        <f t="shared" si="201"/>
        <v>Adecuada</v>
      </c>
      <c r="AY275" s="28"/>
      <c r="AZ275" s="28"/>
      <c r="BA275" s="28"/>
      <c r="BB275" s="28"/>
      <c r="BC275" s="28"/>
      <c r="BD275" s="44">
        <f>O275</f>
        <v>220</v>
      </c>
      <c r="BE275" s="15"/>
      <c r="BF275" s="13"/>
      <c r="BG275" s="13"/>
      <c r="BH275" s="13"/>
      <c r="BI275" s="13"/>
      <c r="BJ275" s="13"/>
      <c r="BK275" s="13"/>
      <c r="BL275" s="13"/>
    </row>
    <row r="276" spans="1:64" s="1" customFormat="1" ht="22.5" hidden="1" x14ac:dyDescent="0.25">
      <c r="A276" s="15" t="s">
        <v>393</v>
      </c>
      <c r="B276" s="47">
        <v>324</v>
      </c>
      <c r="C276" s="27" t="s">
        <v>184</v>
      </c>
      <c r="D276" s="27" t="s">
        <v>6</v>
      </c>
      <c r="E276" s="47"/>
      <c r="F276" s="47" t="s">
        <v>317</v>
      </c>
      <c r="G276" s="47">
        <v>9.6</v>
      </c>
      <c r="H276" s="47"/>
      <c r="I276" s="47"/>
      <c r="J276" s="47">
        <v>60</v>
      </c>
      <c r="K276" s="47" t="s">
        <v>48</v>
      </c>
      <c r="L276" s="47" t="s">
        <v>49</v>
      </c>
      <c r="M276" s="47" t="s">
        <v>4</v>
      </c>
      <c r="N276" s="47" t="s">
        <v>80</v>
      </c>
      <c r="O276" s="47">
        <v>320</v>
      </c>
      <c r="P276" s="47">
        <v>1</v>
      </c>
      <c r="Q276" s="55">
        <v>2</v>
      </c>
      <c r="R276" s="47" t="s">
        <v>52</v>
      </c>
      <c r="S276" s="47" t="s">
        <v>311</v>
      </c>
      <c r="T276" s="47" t="s">
        <v>337</v>
      </c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57"/>
      <c r="AL276" s="47"/>
      <c r="AM276" s="47"/>
      <c r="AN276" s="55"/>
      <c r="AO276" s="86"/>
      <c r="AP276" s="97"/>
      <c r="AQ276" s="92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13"/>
      <c r="BF276" s="13"/>
      <c r="BG276" s="13"/>
      <c r="BH276" s="13"/>
      <c r="BI276" s="13"/>
      <c r="BJ276" s="13"/>
      <c r="BK276" s="13"/>
      <c r="BL276" s="13"/>
    </row>
    <row r="277" spans="1:64" s="1" customFormat="1" ht="22.5" hidden="1" x14ac:dyDescent="0.25">
      <c r="A277" s="15" t="s">
        <v>393</v>
      </c>
      <c r="B277" s="47">
        <v>324</v>
      </c>
      <c r="C277" s="27"/>
      <c r="D277" s="27" t="s">
        <v>6</v>
      </c>
      <c r="E277" s="47"/>
      <c r="F277" s="47" t="s">
        <v>317</v>
      </c>
      <c r="G277" s="47">
        <v>9.6</v>
      </c>
      <c r="H277" s="47"/>
      <c r="I277" s="47"/>
      <c r="J277" s="47">
        <v>60</v>
      </c>
      <c r="K277" s="47" t="s">
        <v>48</v>
      </c>
      <c r="L277" s="47" t="s">
        <v>49</v>
      </c>
      <c r="M277" s="47" t="s">
        <v>4</v>
      </c>
      <c r="N277" s="47" t="s">
        <v>80</v>
      </c>
      <c r="O277" s="47">
        <v>320</v>
      </c>
      <c r="P277" s="47">
        <v>1</v>
      </c>
      <c r="Q277" s="55">
        <v>52</v>
      </c>
      <c r="R277" s="47" t="s">
        <v>314</v>
      </c>
      <c r="S277" s="47" t="s">
        <v>311</v>
      </c>
      <c r="T277" s="47" t="s">
        <v>53</v>
      </c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57"/>
      <c r="AL277" s="47"/>
      <c r="AM277" s="47"/>
      <c r="AN277" s="55"/>
      <c r="AO277" s="86"/>
      <c r="AP277" s="97"/>
      <c r="AQ277" s="92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13"/>
      <c r="BF277" s="13"/>
      <c r="BG277" s="13"/>
      <c r="BH277" s="13"/>
      <c r="BI277" s="13"/>
      <c r="BJ277" s="13"/>
      <c r="BK277" s="13"/>
      <c r="BL277" s="13"/>
    </row>
    <row r="278" spans="1:64" s="1" customFormat="1" ht="22.5" hidden="1" x14ac:dyDescent="0.25">
      <c r="A278" s="15" t="s">
        <v>393</v>
      </c>
      <c r="B278" s="47">
        <v>324</v>
      </c>
      <c r="C278" s="27" t="s">
        <v>184</v>
      </c>
      <c r="D278" s="27" t="s">
        <v>148</v>
      </c>
      <c r="E278" s="47"/>
      <c r="F278" s="47" t="s">
        <v>181</v>
      </c>
      <c r="G278" s="47"/>
      <c r="H278" s="47" t="s">
        <v>181</v>
      </c>
      <c r="I278" s="47"/>
      <c r="J278" s="47">
        <v>60</v>
      </c>
      <c r="K278" s="47" t="s">
        <v>56</v>
      </c>
      <c r="L278" s="47" t="s">
        <v>49</v>
      </c>
      <c r="M278" s="47" t="s">
        <v>57</v>
      </c>
      <c r="N278" s="47" t="s">
        <v>51</v>
      </c>
      <c r="O278" s="47">
        <v>220</v>
      </c>
      <c r="P278" s="47">
        <v>2</v>
      </c>
      <c r="Q278" s="55">
        <v>1</v>
      </c>
      <c r="R278" s="47">
        <v>10</v>
      </c>
      <c r="S278" s="47" t="s">
        <v>313</v>
      </c>
      <c r="T278" s="47" t="s">
        <v>60</v>
      </c>
      <c r="U278" s="47" t="s">
        <v>294</v>
      </c>
      <c r="V278" s="47"/>
      <c r="W278" s="47"/>
      <c r="X278" s="47"/>
      <c r="Y278" s="47"/>
      <c r="Z278" s="47"/>
      <c r="AA278" s="47"/>
      <c r="AB278" s="47"/>
      <c r="AC278" s="47"/>
      <c r="AD278" s="47">
        <v>49</v>
      </c>
      <c r="AE278" s="28" t="s">
        <v>465</v>
      </c>
      <c r="AF278" s="28" t="s">
        <v>470</v>
      </c>
      <c r="AG278" s="28" t="s">
        <v>474</v>
      </c>
      <c r="AH278" s="28" t="s">
        <v>477</v>
      </c>
      <c r="AI278" s="28" t="s">
        <v>462</v>
      </c>
      <c r="AJ278" s="47">
        <v>182.8</v>
      </c>
      <c r="AK278" s="57">
        <v>9.7750000000000004</v>
      </c>
      <c r="AL278" s="47">
        <v>39329</v>
      </c>
      <c r="AM278" s="41">
        <f>((AL278/24)/7)</f>
        <v>234.10119047619045</v>
      </c>
      <c r="AN278" s="42">
        <f>IF(AM278&gt;52, 52,AM278)</f>
        <v>52</v>
      </c>
      <c r="AO278" s="84">
        <f>AK278/AN278</f>
        <v>0.18798076923076923</v>
      </c>
      <c r="AP278" s="95">
        <f t="shared" ref="AP278:AP281" si="202">AO278*2</f>
        <v>0.37596153846153846</v>
      </c>
      <c r="AQ278" s="43">
        <f t="shared" ref="AQ278:AQ281" si="203">AO278*4</f>
        <v>0.75192307692307692</v>
      </c>
      <c r="AR278" s="41">
        <v>45</v>
      </c>
      <c r="AS278" s="41">
        <v>85</v>
      </c>
      <c r="AT278" s="28">
        <f t="shared" ref="AT278:AT281" si="204">0.5*(AR278+AS278)</f>
        <v>65</v>
      </c>
      <c r="AU278" s="28">
        <v>130</v>
      </c>
      <c r="AV278" s="47">
        <v>70</v>
      </c>
      <c r="AW278" s="28">
        <f t="shared" ref="AW278:AW281" si="205">AU278/AV278</f>
        <v>1.8571428571428572</v>
      </c>
      <c r="AX278" s="28" t="str">
        <f t="shared" ref="AX278:AX281" si="206">IF(AND(1&lt;=AW278,AW278&lt;=4),"Adecuada","Inadecuada")</f>
        <v>Adecuada</v>
      </c>
      <c r="AY278" s="28"/>
      <c r="AZ278" s="28"/>
      <c r="BA278" s="28"/>
      <c r="BB278" s="28"/>
      <c r="BC278" s="28"/>
      <c r="BD278" s="44">
        <f>O278</f>
        <v>220</v>
      </c>
      <c r="BE278" s="15"/>
      <c r="BF278" s="13"/>
      <c r="BG278" s="13"/>
      <c r="BH278" s="13"/>
      <c r="BI278" s="13"/>
      <c r="BJ278" s="13"/>
      <c r="BK278" s="13"/>
      <c r="BL278" s="13"/>
    </row>
    <row r="279" spans="1:64" s="1" customFormat="1" hidden="1" x14ac:dyDescent="0.25">
      <c r="A279" s="15" t="s">
        <v>393</v>
      </c>
      <c r="B279" s="47">
        <v>324</v>
      </c>
      <c r="C279" s="27"/>
      <c r="D279" s="27" t="s">
        <v>334</v>
      </c>
      <c r="E279" s="47" t="s">
        <v>148</v>
      </c>
      <c r="F279" s="47" t="s">
        <v>182</v>
      </c>
      <c r="G279" s="47"/>
      <c r="H279" s="47" t="s">
        <v>385</v>
      </c>
      <c r="I279" s="47" t="s">
        <v>343</v>
      </c>
      <c r="J279" s="47">
        <v>60</v>
      </c>
      <c r="K279" s="47" t="s">
        <v>56</v>
      </c>
      <c r="L279" s="47" t="s">
        <v>49</v>
      </c>
      <c r="M279" s="47" t="s">
        <v>57</v>
      </c>
      <c r="N279" s="47" t="s">
        <v>51</v>
      </c>
      <c r="O279" s="47">
        <v>220</v>
      </c>
      <c r="P279" s="47">
        <v>1</v>
      </c>
      <c r="Q279" s="55">
        <v>1</v>
      </c>
      <c r="R279" s="47">
        <v>6</v>
      </c>
      <c r="S279" s="47" t="s">
        <v>313</v>
      </c>
      <c r="T279" s="47" t="s">
        <v>60</v>
      </c>
      <c r="U279" s="47" t="s">
        <v>293</v>
      </c>
      <c r="V279" s="47"/>
      <c r="W279" s="47"/>
      <c r="X279" s="47"/>
      <c r="Y279" s="47"/>
      <c r="Z279" s="47"/>
      <c r="AA279" s="47"/>
      <c r="AB279" s="47"/>
      <c r="AC279" s="47"/>
      <c r="AD279" s="47">
        <v>49</v>
      </c>
      <c r="AE279" s="28" t="s">
        <v>465</v>
      </c>
      <c r="AF279" s="28" t="s">
        <v>470</v>
      </c>
      <c r="AG279" s="28" t="s">
        <v>474</v>
      </c>
      <c r="AH279" s="28" t="s">
        <v>477</v>
      </c>
      <c r="AI279" s="28" t="s">
        <v>461</v>
      </c>
      <c r="AJ279" s="47">
        <v>182.8</v>
      </c>
      <c r="AK279" s="57">
        <v>19.68</v>
      </c>
      <c r="AL279" s="47">
        <v>83645</v>
      </c>
      <c r="AM279" s="41">
        <f>((AL279/24)/7)</f>
        <v>497.88690476190476</v>
      </c>
      <c r="AN279" s="42">
        <f>IF(AM279&gt;52, 52,AM279)</f>
        <v>52</v>
      </c>
      <c r="AO279" s="84">
        <f>AK279/AN279</f>
        <v>0.37846153846153846</v>
      </c>
      <c r="AP279" s="95">
        <f t="shared" si="202"/>
        <v>0.75692307692307692</v>
      </c>
      <c r="AQ279" s="43">
        <f t="shared" si="203"/>
        <v>1.5138461538461538</v>
      </c>
      <c r="AR279" s="41">
        <v>40</v>
      </c>
      <c r="AS279" s="41">
        <v>80</v>
      </c>
      <c r="AT279" s="28">
        <f t="shared" si="204"/>
        <v>60</v>
      </c>
      <c r="AU279" s="28">
        <v>130</v>
      </c>
      <c r="AV279" s="47">
        <v>80</v>
      </c>
      <c r="AW279" s="28">
        <f t="shared" si="205"/>
        <v>1.625</v>
      </c>
      <c r="AX279" s="28" t="str">
        <f t="shared" si="206"/>
        <v>Adecuada</v>
      </c>
      <c r="AY279" s="28"/>
      <c r="AZ279" s="28"/>
      <c r="BA279" s="28"/>
      <c r="BB279" s="28"/>
      <c r="BC279" s="28"/>
      <c r="BD279" s="44">
        <f>O279</f>
        <v>220</v>
      </c>
      <c r="BE279" s="15"/>
      <c r="BF279" s="13"/>
      <c r="BG279" s="13"/>
      <c r="BH279" s="13"/>
      <c r="BI279" s="13"/>
      <c r="BJ279" s="13"/>
      <c r="BK279" s="13"/>
      <c r="BL279" s="13"/>
    </row>
    <row r="280" spans="1:64" s="1" customFormat="1" ht="22.5" hidden="1" x14ac:dyDescent="0.25">
      <c r="A280" s="15" t="s">
        <v>393</v>
      </c>
      <c r="B280" s="47">
        <v>330</v>
      </c>
      <c r="C280" s="27" t="s">
        <v>185</v>
      </c>
      <c r="D280" s="27" t="s">
        <v>307</v>
      </c>
      <c r="E280" s="47"/>
      <c r="F280" s="47" t="s">
        <v>186</v>
      </c>
      <c r="G280" s="47"/>
      <c r="H280" s="47" t="s">
        <v>186</v>
      </c>
      <c r="I280" s="47"/>
      <c r="J280" s="47">
        <v>61</v>
      </c>
      <c r="K280" s="47" t="s">
        <v>56</v>
      </c>
      <c r="L280" s="47" t="s">
        <v>49</v>
      </c>
      <c r="M280" s="47" t="s">
        <v>57</v>
      </c>
      <c r="N280" s="47" t="s">
        <v>51</v>
      </c>
      <c r="O280" s="47">
        <v>220</v>
      </c>
      <c r="P280" s="47">
        <v>1</v>
      </c>
      <c r="Q280" s="55">
        <v>1</v>
      </c>
      <c r="R280" s="47">
        <v>60</v>
      </c>
      <c r="S280" s="47" t="s">
        <v>313</v>
      </c>
      <c r="T280" s="47" t="s">
        <v>60</v>
      </c>
      <c r="U280" s="47" t="s">
        <v>187</v>
      </c>
      <c r="V280" s="47"/>
      <c r="W280" s="47"/>
      <c r="X280" s="47"/>
      <c r="Y280" s="47"/>
      <c r="Z280" s="47"/>
      <c r="AA280" s="47"/>
      <c r="AB280" s="47"/>
      <c r="AC280" s="47"/>
      <c r="AD280" s="47">
        <v>53</v>
      </c>
      <c r="AE280" s="28" t="s">
        <v>465</v>
      </c>
      <c r="AF280" s="28" t="s">
        <v>470</v>
      </c>
      <c r="AG280" s="28" t="s">
        <v>474</v>
      </c>
      <c r="AH280" s="28" t="s">
        <v>479</v>
      </c>
      <c r="AI280" s="28" t="s">
        <v>462</v>
      </c>
      <c r="AJ280" s="47">
        <v>300</v>
      </c>
      <c r="AK280" s="57">
        <v>50.524999999999999</v>
      </c>
      <c r="AL280" s="47">
        <v>4480</v>
      </c>
      <c r="AM280" s="41">
        <f>((AL280/24)/7)</f>
        <v>26.666666666666664</v>
      </c>
      <c r="AN280" s="42">
        <f>IF(AM280&gt;52, 52,AM280)</f>
        <v>26.666666666666664</v>
      </c>
      <c r="AO280" s="84">
        <f>AK280/AN280</f>
        <v>1.8946875000000001</v>
      </c>
      <c r="AP280" s="95">
        <f t="shared" si="202"/>
        <v>3.7893750000000002</v>
      </c>
      <c r="AQ280" s="43">
        <f t="shared" si="203"/>
        <v>7.5787500000000003</v>
      </c>
      <c r="AR280" s="41">
        <v>100</v>
      </c>
      <c r="AS280" s="41">
        <v>47</v>
      </c>
      <c r="AT280" s="28">
        <f t="shared" si="204"/>
        <v>73.5</v>
      </c>
      <c r="AU280" s="28">
        <v>100</v>
      </c>
      <c r="AV280" s="47">
        <v>45</v>
      </c>
      <c r="AW280" s="28">
        <f t="shared" si="205"/>
        <v>2.2222222222222223</v>
      </c>
      <c r="AX280" s="28" t="str">
        <f t="shared" si="206"/>
        <v>Adecuada</v>
      </c>
      <c r="AY280" s="28">
        <f t="shared" ref="AY280:AY281" si="207">IF(AW280&lt;1,AV280*1,4*AV280)</f>
        <v>180</v>
      </c>
      <c r="AZ280" s="28"/>
      <c r="BA280" s="28"/>
      <c r="BB280" s="28"/>
      <c r="BC280" s="28"/>
      <c r="BD280" s="60">
        <v>220</v>
      </c>
      <c r="BE280" s="15"/>
      <c r="BF280" s="13"/>
      <c r="BG280" s="13">
        <v>100</v>
      </c>
      <c r="BH280" s="22">
        <f>BG280/AV280</f>
        <v>2.2222222222222223</v>
      </c>
      <c r="BI280" s="13">
        <v>100</v>
      </c>
      <c r="BJ280" s="13"/>
      <c r="BK280" s="13"/>
      <c r="BL280" s="13"/>
    </row>
    <row r="281" spans="1:64" s="1" customFormat="1" ht="22.5" hidden="1" x14ac:dyDescent="0.25">
      <c r="A281" s="15" t="s">
        <v>393</v>
      </c>
      <c r="B281" s="47">
        <v>330</v>
      </c>
      <c r="C281" s="27"/>
      <c r="D281" s="27" t="s">
        <v>308</v>
      </c>
      <c r="E281" s="47"/>
      <c r="F281" s="47" t="s">
        <v>188</v>
      </c>
      <c r="G281" s="47"/>
      <c r="H281" s="47" t="s">
        <v>188</v>
      </c>
      <c r="I281" s="47"/>
      <c r="J281" s="47">
        <v>61</v>
      </c>
      <c r="K281" s="47" t="s">
        <v>56</v>
      </c>
      <c r="L281" s="47" t="s">
        <v>49</v>
      </c>
      <c r="M281" s="47" t="s">
        <v>57</v>
      </c>
      <c r="N281" s="47" t="s">
        <v>51</v>
      </c>
      <c r="O281" s="47">
        <v>220</v>
      </c>
      <c r="P281" s="47">
        <v>1</v>
      </c>
      <c r="Q281" s="55">
        <v>1</v>
      </c>
      <c r="R281" s="47">
        <v>60</v>
      </c>
      <c r="S281" s="47" t="s">
        <v>313</v>
      </c>
      <c r="T281" s="47" t="s">
        <v>60</v>
      </c>
      <c r="U281" s="47" t="s">
        <v>187</v>
      </c>
      <c r="V281" s="47"/>
      <c r="W281" s="47"/>
      <c r="X281" s="47"/>
      <c r="Y281" s="47"/>
      <c r="Z281" s="47"/>
      <c r="AA281" s="47"/>
      <c r="AB281" s="47"/>
      <c r="AC281" s="47"/>
      <c r="AD281" s="47">
        <v>53</v>
      </c>
      <c r="AE281" s="28" t="s">
        <v>465</v>
      </c>
      <c r="AF281" s="28" t="s">
        <v>470</v>
      </c>
      <c r="AG281" s="28" t="s">
        <v>474</v>
      </c>
      <c r="AH281" s="28" t="s">
        <v>479</v>
      </c>
      <c r="AI281" s="28" t="s">
        <v>462</v>
      </c>
      <c r="AJ281" s="47">
        <v>300</v>
      </c>
      <c r="AK281" s="57">
        <v>50.524999999999999</v>
      </c>
      <c r="AL281" s="47">
        <v>4480</v>
      </c>
      <c r="AM281" s="41">
        <f>((AL281/24)/7)</f>
        <v>26.666666666666664</v>
      </c>
      <c r="AN281" s="42">
        <f>IF(AM281&gt;52, 52,AM281)</f>
        <v>26.666666666666664</v>
      </c>
      <c r="AO281" s="84">
        <f>AK281/AN281</f>
        <v>1.8946875000000001</v>
      </c>
      <c r="AP281" s="95">
        <f t="shared" si="202"/>
        <v>3.7893750000000002</v>
      </c>
      <c r="AQ281" s="43">
        <f t="shared" si="203"/>
        <v>7.5787500000000003</v>
      </c>
      <c r="AR281" s="41">
        <v>100</v>
      </c>
      <c r="AS281" s="41">
        <v>47</v>
      </c>
      <c r="AT281" s="28">
        <f t="shared" si="204"/>
        <v>73.5</v>
      </c>
      <c r="AU281" s="28">
        <v>100</v>
      </c>
      <c r="AV281" s="47">
        <v>45</v>
      </c>
      <c r="AW281" s="28">
        <f t="shared" si="205"/>
        <v>2.2222222222222223</v>
      </c>
      <c r="AX281" s="28" t="str">
        <f t="shared" si="206"/>
        <v>Adecuada</v>
      </c>
      <c r="AY281" s="28">
        <f t="shared" si="207"/>
        <v>180</v>
      </c>
      <c r="AZ281" s="28"/>
      <c r="BA281" s="28"/>
      <c r="BB281" s="28"/>
      <c r="BC281" s="28"/>
      <c r="BD281" s="60">
        <v>220</v>
      </c>
      <c r="BE281" s="15"/>
      <c r="BF281" s="13"/>
      <c r="BG281" s="13">
        <v>100</v>
      </c>
      <c r="BH281" s="22">
        <f>BG281/AV281</f>
        <v>2.2222222222222223</v>
      </c>
      <c r="BI281" s="13">
        <v>100</v>
      </c>
      <c r="BJ281" s="13"/>
      <c r="BK281" s="13"/>
      <c r="BL281" s="13"/>
    </row>
    <row r="282" spans="1:64" s="1" customFormat="1" hidden="1" x14ac:dyDescent="0.25">
      <c r="A282" s="15" t="s">
        <v>393</v>
      </c>
      <c r="B282" s="47">
        <v>330</v>
      </c>
      <c r="C282" s="27"/>
      <c r="D282" s="27" t="s">
        <v>235</v>
      </c>
      <c r="E282" s="47" t="s">
        <v>236</v>
      </c>
      <c r="F282" s="47"/>
      <c r="G282" s="47"/>
      <c r="H282" s="47"/>
      <c r="I282" s="47"/>
      <c r="J282" s="47">
        <v>61</v>
      </c>
      <c r="K282" s="47" t="s">
        <v>56</v>
      </c>
      <c r="L282" s="47" t="s">
        <v>49</v>
      </c>
      <c r="M282" s="47" t="s">
        <v>31</v>
      </c>
      <c r="N282" s="47" t="s">
        <v>80</v>
      </c>
      <c r="O282" s="47">
        <v>100</v>
      </c>
      <c r="P282" s="47">
        <v>2</v>
      </c>
      <c r="Q282" s="55">
        <v>52</v>
      </c>
      <c r="R282" s="47">
        <v>40</v>
      </c>
      <c r="S282" s="47" t="s">
        <v>313</v>
      </c>
      <c r="T282" s="47" t="s">
        <v>60</v>
      </c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57"/>
      <c r="AL282" s="47"/>
      <c r="AM282" s="47"/>
      <c r="AN282" s="55"/>
      <c r="AO282" s="86"/>
      <c r="AP282" s="97"/>
      <c r="AQ282" s="92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13"/>
      <c r="BF282" s="13"/>
      <c r="BG282" s="13"/>
      <c r="BH282" s="13"/>
      <c r="BI282" s="13"/>
      <c r="BJ282" s="13"/>
      <c r="BK282" s="13"/>
      <c r="BL282" s="13"/>
    </row>
    <row r="283" spans="1:64" s="1" customFormat="1" hidden="1" x14ac:dyDescent="0.25">
      <c r="A283" s="15" t="s">
        <v>393</v>
      </c>
      <c r="B283" s="47">
        <v>330</v>
      </c>
      <c r="C283" s="27"/>
      <c r="D283" s="27" t="s">
        <v>223</v>
      </c>
      <c r="E283" s="47" t="s">
        <v>236</v>
      </c>
      <c r="F283" s="47"/>
      <c r="G283" s="47"/>
      <c r="H283" s="47"/>
      <c r="I283" s="47"/>
      <c r="J283" s="47">
        <v>61</v>
      </c>
      <c r="K283" s="47" t="s">
        <v>56</v>
      </c>
      <c r="L283" s="47" t="s">
        <v>49</v>
      </c>
      <c r="M283" s="47" t="s">
        <v>31</v>
      </c>
      <c r="N283" s="47" t="s">
        <v>80</v>
      </c>
      <c r="O283" s="47">
        <v>100</v>
      </c>
      <c r="P283" s="47">
        <v>2</v>
      </c>
      <c r="Q283" s="55">
        <v>52</v>
      </c>
      <c r="R283" s="47">
        <v>35</v>
      </c>
      <c r="S283" s="47" t="s">
        <v>313</v>
      </c>
      <c r="T283" s="47" t="s">
        <v>60</v>
      </c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57"/>
      <c r="AL283" s="47"/>
      <c r="AM283" s="47"/>
      <c r="AN283" s="55"/>
      <c r="AO283" s="86"/>
      <c r="AP283" s="97"/>
      <c r="AQ283" s="92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13"/>
      <c r="BF283" s="13"/>
      <c r="BG283" s="13"/>
      <c r="BH283" s="13"/>
      <c r="BI283" s="13"/>
      <c r="BJ283" s="13"/>
      <c r="BK283" s="13"/>
      <c r="BL283" s="13"/>
    </row>
    <row r="284" spans="1:64" s="1" customFormat="1" hidden="1" x14ac:dyDescent="0.25">
      <c r="A284" s="15" t="s">
        <v>393</v>
      </c>
      <c r="B284" s="47" t="s">
        <v>404</v>
      </c>
      <c r="C284" s="27" t="s">
        <v>174</v>
      </c>
      <c r="D284" s="27" t="s">
        <v>30</v>
      </c>
      <c r="E284" s="28"/>
      <c r="F284" s="28" t="s">
        <v>189</v>
      </c>
      <c r="G284" s="28"/>
      <c r="H284" s="28"/>
      <c r="I284" s="28"/>
      <c r="J284" s="28">
        <v>62</v>
      </c>
      <c r="K284" s="28" t="s">
        <v>48</v>
      </c>
      <c r="L284" s="28" t="s">
        <v>49</v>
      </c>
      <c r="M284" s="28" t="s">
        <v>86</v>
      </c>
      <c r="N284" s="28" t="s">
        <v>51</v>
      </c>
      <c r="O284" s="28">
        <v>68</v>
      </c>
      <c r="P284" s="28">
        <v>1</v>
      </c>
      <c r="Q284" s="29">
        <v>4</v>
      </c>
      <c r="R284" s="28" t="s">
        <v>52</v>
      </c>
      <c r="S284" s="28" t="s">
        <v>311</v>
      </c>
      <c r="T284" s="28" t="s">
        <v>337</v>
      </c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57"/>
      <c r="AL284" s="47"/>
      <c r="AM284" s="47"/>
      <c r="AN284" s="55"/>
      <c r="AO284" s="86"/>
      <c r="AP284" s="97"/>
      <c r="AQ284" s="92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13"/>
      <c r="BF284" s="13"/>
      <c r="BG284" s="13"/>
      <c r="BH284" s="13"/>
      <c r="BI284" s="13"/>
      <c r="BJ284" s="13"/>
      <c r="BK284" s="13"/>
      <c r="BL284" s="13"/>
    </row>
    <row r="285" spans="1:64" s="1" customFormat="1" hidden="1" x14ac:dyDescent="0.25">
      <c r="A285" s="15" t="s">
        <v>393</v>
      </c>
      <c r="B285" s="47" t="s">
        <v>404</v>
      </c>
      <c r="C285" s="27"/>
      <c r="D285" s="27" t="s">
        <v>30</v>
      </c>
      <c r="E285" s="28"/>
      <c r="F285" s="28" t="s">
        <v>189</v>
      </c>
      <c r="G285" s="28"/>
      <c r="H285" s="28"/>
      <c r="I285" s="28"/>
      <c r="J285" s="28">
        <v>62</v>
      </c>
      <c r="K285" s="28" t="s">
        <v>48</v>
      </c>
      <c r="L285" s="28" t="s">
        <v>49</v>
      </c>
      <c r="M285" s="28" t="s">
        <v>86</v>
      </c>
      <c r="N285" s="28" t="s">
        <v>51</v>
      </c>
      <c r="O285" s="28">
        <v>68</v>
      </c>
      <c r="P285" s="28">
        <v>1</v>
      </c>
      <c r="Q285" s="29">
        <v>52</v>
      </c>
      <c r="R285" s="28">
        <v>1.7</v>
      </c>
      <c r="S285" s="28" t="s">
        <v>311</v>
      </c>
      <c r="T285" s="28" t="s">
        <v>53</v>
      </c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57"/>
      <c r="AL285" s="47"/>
      <c r="AM285" s="47"/>
      <c r="AN285" s="55"/>
      <c r="AO285" s="86"/>
      <c r="AP285" s="97"/>
      <c r="AQ285" s="92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13"/>
      <c r="BF285" s="13"/>
      <c r="BG285" s="13"/>
      <c r="BH285" s="13"/>
      <c r="BI285" s="13"/>
      <c r="BJ285" s="13"/>
      <c r="BK285" s="13"/>
      <c r="BL285" s="13"/>
    </row>
    <row r="286" spans="1:64" s="1" customFormat="1" ht="22.5" hidden="1" x14ac:dyDescent="0.25">
      <c r="A286" s="15" t="s">
        <v>393</v>
      </c>
      <c r="B286" s="47">
        <v>332</v>
      </c>
      <c r="C286" s="27" t="s">
        <v>190</v>
      </c>
      <c r="D286" s="27" t="s">
        <v>307</v>
      </c>
      <c r="E286" s="47"/>
      <c r="F286" s="47" t="s">
        <v>186</v>
      </c>
      <c r="G286" s="47"/>
      <c r="H286" s="47" t="s">
        <v>186</v>
      </c>
      <c r="I286" s="47"/>
      <c r="J286" s="47">
        <v>61</v>
      </c>
      <c r="K286" s="47" t="s">
        <v>56</v>
      </c>
      <c r="L286" s="47" t="s">
        <v>49</v>
      </c>
      <c r="M286" s="47" t="s">
        <v>57</v>
      </c>
      <c r="N286" s="47" t="s">
        <v>51</v>
      </c>
      <c r="O286" s="47">
        <v>220</v>
      </c>
      <c r="P286" s="47">
        <v>1</v>
      </c>
      <c r="Q286" s="55">
        <v>1</v>
      </c>
      <c r="R286" s="47">
        <v>60</v>
      </c>
      <c r="S286" s="47" t="s">
        <v>313</v>
      </c>
      <c r="T286" s="47" t="s">
        <v>60</v>
      </c>
      <c r="U286" s="47" t="s">
        <v>187</v>
      </c>
      <c r="V286" s="47"/>
      <c r="W286" s="47"/>
      <c r="X286" s="47"/>
      <c r="Y286" s="47"/>
      <c r="Z286" s="47"/>
      <c r="AA286" s="47"/>
      <c r="AB286" s="47"/>
      <c r="AC286" s="47"/>
      <c r="AD286" s="47">
        <v>57</v>
      </c>
      <c r="AE286" s="28" t="s">
        <v>465</v>
      </c>
      <c r="AF286" s="28" t="s">
        <v>470</v>
      </c>
      <c r="AG286" s="28" t="s">
        <v>474</v>
      </c>
      <c r="AH286" s="28" t="s">
        <v>479</v>
      </c>
      <c r="AI286" s="28" t="s">
        <v>462</v>
      </c>
      <c r="AJ286" s="47">
        <v>300</v>
      </c>
      <c r="AK286" s="57">
        <v>50.524999999999999</v>
      </c>
      <c r="AL286" s="47">
        <v>4480</v>
      </c>
      <c r="AM286" s="41">
        <f>((AL286/24)/7)</f>
        <v>26.666666666666664</v>
      </c>
      <c r="AN286" s="42">
        <f>IF(AM286&gt;52, 52,AM286)</f>
        <v>26.666666666666664</v>
      </c>
      <c r="AO286" s="84">
        <f>AK286/AN286</f>
        <v>1.8946875000000001</v>
      </c>
      <c r="AP286" s="95">
        <f t="shared" ref="AP286:AP287" si="208">AO286*2</f>
        <v>3.7893750000000002</v>
      </c>
      <c r="AQ286" s="43">
        <f t="shared" ref="AQ286:AQ287" si="209">AO286*4</f>
        <v>7.5787500000000003</v>
      </c>
      <c r="AR286" s="41">
        <v>100</v>
      </c>
      <c r="AS286" s="41">
        <v>47</v>
      </c>
      <c r="AT286" s="28">
        <f t="shared" ref="AT286:AT287" si="210">0.5*(AR286+AS286)</f>
        <v>73.5</v>
      </c>
      <c r="AU286" s="28">
        <v>90</v>
      </c>
      <c r="AV286" s="47">
        <v>45</v>
      </c>
      <c r="AW286" s="28">
        <f t="shared" ref="AW286:AW287" si="211">AU286/AV286</f>
        <v>2</v>
      </c>
      <c r="AX286" s="28" t="str">
        <f t="shared" ref="AX286:AX287" si="212">IF(AND(1&lt;=AW286,AW286&lt;=4),"Adecuada","Inadecuada")</f>
        <v>Adecuada</v>
      </c>
      <c r="AY286" s="28">
        <f t="shared" ref="AY286:AY287" si="213">IF(AW286&lt;1,AV286*1,4*AV286)</f>
        <v>180</v>
      </c>
      <c r="AZ286" s="28"/>
      <c r="BA286" s="28"/>
      <c r="BB286" s="28"/>
      <c r="BC286" s="28"/>
      <c r="BD286" s="60">
        <v>220</v>
      </c>
      <c r="BE286" s="15"/>
      <c r="BF286" s="13"/>
      <c r="BG286" s="13">
        <v>95</v>
      </c>
      <c r="BH286" s="22">
        <f>BG286/AV286</f>
        <v>2.1111111111111112</v>
      </c>
      <c r="BI286" s="13">
        <v>100</v>
      </c>
      <c r="BJ286" s="13"/>
      <c r="BK286" s="13"/>
      <c r="BL286" s="13"/>
    </row>
    <row r="287" spans="1:64" s="1" customFormat="1" ht="22.5" hidden="1" x14ac:dyDescent="0.25">
      <c r="A287" s="15" t="s">
        <v>393</v>
      </c>
      <c r="B287" s="47">
        <v>332</v>
      </c>
      <c r="C287" s="27"/>
      <c r="D287" s="27" t="s">
        <v>308</v>
      </c>
      <c r="E287" s="47"/>
      <c r="F287" s="47" t="s">
        <v>188</v>
      </c>
      <c r="G287" s="47"/>
      <c r="H287" s="47" t="s">
        <v>188</v>
      </c>
      <c r="I287" s="47"/>
      <c r="J287" s="47">
        <v>61</v>
      </c>
      <c r="K287" s="47" t="s">
        <v>56</v>
      </c>
      <c r="L287" s="47" t="s">
        <v>49</v>
      </c>
      <c r="M287" s="47" t="s">
        <v>57</v>
      </c>
      <c r="N287" s="47" t="s">
        <v>51</v>
      </c>
      <c r="O287" s="47">
        <v>220</v>
      </c>
      <c r="P287" s="47">
        <v>1</v>
      </c>
      <c r="Q287" s="55">
        <v>1</v>
      </c>
      <c r="R287" s="47">
        <v>60</v>
      </c>
      <c r="S287" s="47" t="s">
        <v>313</v>
      </c>
      <c r="T287" s="47" t="s">
        <v>60</v>
      </c>
      <c r="U287" s="47" t="s">
        <v>187</v>
      </c>
      <c r="V287" s="47"/>
      <c r="W287" s="47"/>
      <c r="X287" s="47"/>
      <c r="Y287" s="47"/>
      <c r="Z287" s="47"/>
      <c r="AA287" s="47"/>
      <c r="AB287" s="47"/>
      <c r="AC287" s="47"/>
      <c r="AD287" s="47">
        <v>57</v>
      </c>
      <c r="AE287" s="28" t="s">
        <v>465</v>
      </c>
      <c r="AF287" s="28" t="s">
        <v>470</v>
      </c>
      <c r="AG287" s="28" t="s">
        <v>474</v>
      </c>
      <c r="AH287" s="28" t="s">
        <v>479</v>
      </c>
      <c r="AI287" s="28" t="s">
        <v>462</v>
      </c>
      <c r="AJ287" s="47">
        <v>300</v>
      </c>
      <c r="AK287" s="57">
        <v>50.524999999999999</v>
      </c>
      <c r="AL287" s="47">
        <v>4480</v>
      </c>
      <c r="AM287" s="41">
        <f>((AL287/24)/7)</f>
        <v>26.666666666666664</v>
      </c>
      <c r="AN287" s="42">
        <f>IF(AM287&gt;52, 52,AM287)</f>
        <v>26.666666666666664</v>
      </c>
      <c r="AO287" s="84">
        <f>AK287/AN287</f>
        <v>1.8946875000000001</v>
      </c>
      <c r="AP287" s="95">
        <f t="shared" si="208"/>
        <v>3.7893750000000002</v>
      </c>
      <c r="AQ287" s="43">
        <f t="shared" si="209"/>
        <v>7.5787500000000003</v>
      </c>
      <c r="AR287" s="41">
        <v>100</v>
      </c>
      <c r="AS287" s="41">
        <v>47</v>
      </c>
      <c r="AT287" s="28">
        <f t="shared" si="210"/>
        <v>73.5</v>
      </c>
      <c r="AU287" s="28">
        <v>90</v>
      </c>
      <c r="AV287" s="47">
        <v>45</v>
      </c>
      <c r="AW287" s="28">
        <f t="shared" si="211"/>
        <v>2</v>
      </c>
      <c r="AX287" s="28" t="str">
        <f t="shared" si="212"/>
        <v>Adecuada</v>
      </c>
      <c r="AY287" s="28">
        <f t="shared" si="213"/>
        <v>180</v>
      </c>
      <c r="AZ287" s="28"/>
      <c r="BA287" s="28"/>
      <c r="BB287" s="28"/>
      <c r="BC287" s="28"/>
      <c r="BD287" s="60">
        <v>220</v>
      </c>
      <c r="BE287" s="15"/>
      <c r="BF287" s="13"/>
      <c r="BG287" s="13">
        <v>95</v>
      </c>
      <c r="BH287" s="22">
        <f>BG287/AV287</f>
        <v>2.1111111111111112</v>
      </c>
      <c r="BI287" s="13">
        <v>100</v>
      </c>
      <c r="BJ287" s="13"/>
      <c r="BK287" s="13"/>
      <c r="BL287" s="13"/>
    </row>
    <row r="288" spans="1:64" s="1" customFormat="1" hidden="1" x14ac:dyDescent="0.25">
      <c r="A288" s="15" t="s">
        <v>393</v>
      </c>
      <c r="B288" s="47">
        <v>332</v>
      </c>
      <c r="C288" s="27"/>
      <c r="D288" s="27" t="s">
        <v>235</v>
      </c>
      <c r="E288" s="47" t="s">
        <v>236</v>
      </c>
      <c r="F288" s="47"/>
      <c r="G288" s="47"/>
      <c r="H288" s="47"/>
      <c r="I288" s="47"/>
      <c r="J288" s="47">
        <v>61</v>
      </c>
      <c r="K288" s="47" t="s">
        <v>56</v>
      </c>
      <c r="L288" s="47" t="s">
        <v>49</v>
      </c>
      <c r="M288" s="47" t="s">
        <v>31</v>
      </c>
      <c r="N288" s="47" t="s">
        <v>80</v>
      </c>
      <c r="O288" s="47">
        <v>100</v>
      </c>
      <c r="P288" s="47">
        <v>2</v>
      </c>
      <c r="Q288" s="55">
        <v>52</v>
      </c>
      <c r="R288" s="47">
        <v>40</v>
      </c>
      <c r="S288" s="47" t="s">
        <v>313</v>
      </c>
      <c r="T288" s="47" t="s">
        <v>60</v>
      </c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57"/>
      <c r="AL288" s="47"/>
      <c r="AM288" s="47"/>
      <c r="AN288" s="55"/>
      <c r="AO288" s="86"/>
      <c r="AP288" s="97"/>
      <c r="AQ288" s="92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13"/>
      <c r="BF288" s="13"/>
      <c r="BG288" s="13"/>
      <c r="BH288" s="13"/>
      <c r="BI288" s="13"/>
      <c r="BJ288" s="13"/>
      <c r="BK288" s="13"/>
      <c r="BL288" s="13"/>
    </row>
    <row r="289" spans="1:64" s="1" customFormat="1" hidden="1" x14ac:dyDescent="0.25">
      <c r="A289" s="15" t="s">
        <v>393</v>
      </c>
      <c r="B289" s="47">
        <v>332</v>
      </c>
      <c r="C289" s="27"/>
      <c r="D289" s="27" t="s">
        <v>223</v>
      </c>
      <c r="E289" s="47" t="s">
        <v>236</v>
      </c>
      <c r="F289" s="47"/>
      <c r="G289" s="47"/>
      <c r="H289" s="47"/>
      <c r="I289" s="47"/>
      <c r="J289" s="47">
        <v>61</v>
      </c>
      <c r="K289" s="47" t="s">
        <v>56</v>
      </c>
      <c r="L289" s="47" t="s">
        <v>49</v>
      </c>
      <c r="M289" s="47" t="s">
        <v>31</v>
      </c>
      <c r="N289" s="47" t="s">
        <v>80</v>
      </c>
      <c r="O289" s="47">
        <v>100</v>
      </c>
      <c r="P289" s="47">
        <v>2</v>
      </c>
      <c r="Q289" s="55">
        <v>52</v>
      </c>
      <c r="R289" s="47">
        <v>35</v>
      </c>
      <c r="S289" s="47" t="s">
        <v>313</v>
      </c>
      <c r="T289" s="47" t="s">
        <v>60</v>
      </c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57"/>
      <c r="AL289" s="47"/>
      <c r="AM289" s="47"/>
      <c r="AN289" s="55"/>
      <c r="AO289" s="86"/>
      <c r="AP289" s="97"/>
      <c r="AQ289" s="92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13"/>
      <c r="BF289" s="13"/>
      <c r="BG289" s="13"/>
      <c r="BH289" s="13"/>
      <c r="BI289" s="13"/>
      <c r="BJ289" s="13"/>
      <c r="BK289" s="13"/>
      <c r="BL289" s="13"/>
    </row>
    <row r="290" spans="1:64" s="1" customFormat="1" hidden="1" x14ac:dyDescent="0.25">
      <c r="A290" s="15" t="s">
        <v>393</v>
      </c>
      <c r="B290" s="47" t="s">
        <v>406</v>
      </c>
      <c r="C290" s="27" t="s">
        <v>174</v>
      </c>
      <c r="D290" s="27" t="s">
        <v>30</v>
      </c>
      <c r="E290" s="28"/>
      <c r="F290" s="28" t="s">
        <v>189</v>
      </c>
      <c r="G290" s="28"/>
      <c r="H290" s="28"/>
      <c r="I290" s="28"/>
      <c r="J290" s="28">
        <v>64</v>
      </c>
      <c r="K290" s="28" t="s">
        <v>48</v>
      </c>
      <c r="L290" s="28" t="s">
        <v>49</v>
      </c>
      <c r="M290" s="28" t="s">
        <v>86</v>
      </c>
      <c r="N290" s="28" t="s">
        <v>51</v>
      </c>
      <c r="O290" s="28">
        <v>68</v>
      </c>
      <c r="P290" s="28">
        <v>1</v>
      </c>
      <c r="Q290" s="29">
        <v>4</v>
      </c>
      <c r="R290" s="28" t="s">
        <v>52</v>
      </c>
      <c r="S290" s="28" t="s">
        <v>311</v>
      </c>
      <c r="T290" s="28" t="s">
        <v>337</v>
      </c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57"/>
      <c r="AL290" s="47"/>
      <c r="AM290" s="47"/>
      <c r="AN290" s="55"/>
      <c r="AO290" s="86"/>
      <c r="AP290" s="97"/>
      <c r="AQ290" s="92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13"/>
      <c r="BF290" s="13"/>
      <c r="BG290" s="13"/>
      <c r="BH290" s="13"/>
      <c r="BI290" s="13"/>
      <c r="BJ290" s="13"/>
      <c r="BK290" s="13"/>
      <c r="BL290" s="13"/>
    </row>
    <row r="291" spans="1:64" s="1" customFormat="1" hidden="1" x14ac:dyDescent="0.25">
      <c r="A291" s="15" t="s">
        <v>393</v>
      </c>
      <c r="B291" s="47" t="s">
        <v>406</v>
      </c>
      <c r="C291" s="27"/>
      <c r="D291" s="27" t="s">
        <v>30</v>
      </c>
      <c r="E291" s="28"/>
      <c r="F291" s="28" t="s">
        <v>189</v>
      </c>
      <c r="G291" s="28"/>
      <c r="H291" s="28"/>
      <c r="I291" s="28"/>
      <c r="J291" s="28">
        <v>64</v>
      </c>
      <c r="K291" s="28" t="s">
        <v>48</v>
      </c>
      <c r="L291" s="28" t="s">
        <v>49</v>
      </c>
      <c r="M291" s="28" t="s">
        <v>86</v>
      </c>
      <c r="N291" s="28" t="s">
        <v>51</v>
      </c>
      <c r="O291" s="28">
        <v>68</v>
      </c>
      <c r="P291" s="28">
        <v>1</v>
      </c>
      <c r="Q291" s="29">
        <v>52</v>
      </c>
      <c r="R291" s="28">
        <v>1.7</v>
      </c>
      <c r="S291" s="28" t="s">
        <v>311</v>
      </c>
      <c r="T291" s="28" t="s">
        <v>53</v>
      </c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57"/>
      <c r="AL291" s="47"/>
      <c r="AM291" s="47"/>
      <c r="AN291" s="55"/>
      <c r="AO291" s="86"/>
      <c r="AP291" s="97"/>
      <c r="AQ291" s="92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13"/>
      <c r="BF291" s="13"/>
      <c r="BG291" s="13"/>
      <c r="BH291" s="13"/>
      <c r="BI291" s="13"/>
      <c r="BJ291" s="13"/>
      <c r="BK291" s="13"/>
      <c r="BL291" s="13"/>
    </row>
    <row r="292" spans="1:64" s="1" customFormat="1" ht="22.5" hidden="1" x14ac:dyDescent="0.25">
      <c r="A292" s="15" t="s">
        <v>393</v>
      </c>
      <c r="B292" s="47">
        <v>340</v>
      </c>
      <c r="C292" s="27" t="s">
        <v>191</v>
      </c>
      <c r="D292" s="27" t="s">
        <v>307</v>
      </c>
      <c r="E292" s="47"/>
      <c r="F292" s="47" t="s">
        <v>186</v>
      </c>
      <c r="G292" s="47"/>
      <c r="H292" s="47" t="s">
        <v>186</v>
      </c>
      <c r="I292" s="47"/>
      <c r="J292" s="47">
        <v>61</v>
      </c>
      <c r="K292" s="47" t="s">
        <v>56</v>
      </c>
      <c r="L292" s="47" t="s">
        <v>49</v>
      </c>
      <c r="M292" s="47" t="s">
        <v>57</v>
      </c>
      <c r="N292" s="47" t="s">
        <v>51</v>
      </c>
      <c r="O292" s="47">
        <v>220</v>
      </c>
      <c r="P292" s="47">
        <v>1</v>
      </c>
      <c r="Q292" s="55">
        <v>1</v>
      </c>
      <c r="R292" s="47">
        <v>60</v>
      </c>
      <c r="S292" s="47" t="s">
        <v>313</v>
      </c>
      <c r="T292" s="47" t="s">
        <v>60</v>
      </c>
      <c r="U292" s="47" t="s">
        <v>187</v>
      </c>
      <c r="V292" s="47"/>
      <c r="W292" s="47"/>
      <c r="X292" s="47"/>
      <c r="Y292" s="47"/>
      <c r="Z292" s="47"/>
      <c r="AA292" s="47"/>
      <c r="AB292" s="47"/>
      <c r="AC292" s="47"/>
      <c r="AD292" s="47">
        <v>58</v>
      </c>
      <c r="AE292" s="28" t="s">
        <v>465</v>
      </c>
      <c r="AF292" s="28" t="s">
        <v>470</v>
      </c>
      <c r="AG292" s="28" t="s">
        <v>474</v>
      </c>
      <c r="AH292" s="28" t="s">
        <v>479</v>
      </c>
      <c r="AI292" s="28" t="s">
        <v>462</v>
      </c>
      <c r="AJ292" s="47">
        <v>300</v>
      </c>
      <c r="AK292" s="57">
        <v>50.524999999999999</v>
      </c>
      <c r="AL292" s="47">
        <v>4480</v>
      </c>
      <c r="AM292" s="41">
        <f>((AL292/24)/7)</f>
        <v>26.666666666666664</v>
      </c>
      <c r="AN292" s="42">
        <f>IF(AM292&gt;52, 52,AM292)</f>
        <v>26.666666666666664</v>
      </c>
      <c r="AO292" s="84">
        <f>AK292/AN292</f>
        <v>1.8946875000000001</v>
      </c>
      <c r="AP292" s="95">
        <f t="shared" ref="AP292:AP293" si="214">AO292*2</f>
        <v>3.7893750000000002</v>
      </c>
      <c r="AQ292" s="43">
        <f t="shared" ref="AQ292:AQ293" si="215">AO292*4</f>
        <v>7.5787500000000003</v>
      </c>
      <c r="AR292" s="41">
        <v>100</v>
      </c>
      <c r="AS292" s="41">
        <v>47</v>
      </c>
      <c r="AT292" s="28">
        <f t="shared" ref="AT292:AT293" si="216">0.5*(AR292+AS292)</f>
        <v>73.5</v>
      </c>
      <c r="AU292" s="28">
        <v>90</v>
      </c>
      <c r="AV292" s="47">
        <v>45</v>
      </c>
      <c r="AW292" s="28">
        <f t="shared" ref="AW292:AW293" si="217">AU292/AV292</f>
        <v>2</v>
      </c>
      <c r="AX292" s="28" t="str">
        <f t="shared" ref="AX292:AX293" si="218">IF(AND(1&lt;=AW292,AW292&lt;=4),"Adecuada","Inadecuada")</f>
        <v>Adecuada</v>
      </c>
      <c r="AY292" s="28">
        <f t="shared" ref="AY292:AY293" si="219">IF(AW292&lt;1,AV292*1,4*AV292)</f>
        <v>180</v>
      </c>
      <c r="AZ292" s="28"/>
      <c r="BA292" s="28"/>
      <c r="BB292" s="28"/>
      <c r="BC292" s="28"/>
      <c r="BD292" s="60">
        <v>220</v>
      </c>
      <c r="BE292" s="15"/>
      <c r="BF292" s="13"/>
      <c r="BG292" s="13">
        <v>95</v>
      </c>
      <c r="BH292" s="22">
        <f>BG292/AV292</f>
        <v>2.1111111111111112</v>
      </c>
      <c r="BI292" s="13">
        <v>100</v>
      </c>
      <c r="BJ292" s="13"/>
      <c r="BK292" s="13"/>
      <c r="BL292" s="13"/>
    </row>
    <row r="293" spans="1:64" s="1" customFormat="1" ht="22.5" hidden="1" x14ac:dyDescent="0.25">
      <c r="A293" s="15" t="s">
        <v>393</v>
      </c>
      <c r="B293" s="47">
        <v>340</v>
      </c>
      <c r="C293" s="27"/>
      <c r="D293" s="27" t="s">
        <v>308</v>
      </c>
      <c r="E293" s="47"/>
      <c r="F293" s="47" t="s">
        <v>188</v>
      </c>
      <c r="G293" s="47"/>
      <c r="H293" s="47" t="s">
        <v>188</v>
      </c>
      <c r="I293" s="47"/>
      <c r="J293" s="47">
        <v>61</v>
      </c>
      <c r="K293" s="47" t="s">
        <v>56</v>
      </c>
      <c r="L293" s="47" t="s">
        <v>49</v>
      </c>
      <c r="M293" s="47" t="s">
        <v>57</v>
      </c>
      <c r="N293" s="47" t="s">
        <v>51</v>
      </c>
      <c r="O293" s="47">
        <v>220</v>
      </c>
      <c r="P293" s="47">
        <v>1</v>
      </c>
      <c r="Q293" s="55">
        <v>1</v>
      </c>
      <c r="R293" s="47">
        <v>60</v>
      </c>
      <c r="S293" s="47" t="s">
        <v>313</v>
      </c>
      <c r="T293" s="47" t="s">
        <v>60</v>
      </c>
      <c r="U293" s="47" t="s">
        <v>187</v>
      </c>
      <c r="V293" s="47"/>
      <c r="W293" s="47"/>
      <c r="X293" s="47"/>
      <c r="Y293" s="47"/>
      <c r="Z293" s="47"/>
      <c r="AA293" s="47"/>
      <c r="AB293" s="47"/>
      <c r="AC293" s="47"/>
      <c r="AD293" s="47">
        <v>58</v>
      </c>
      <c r="AE293" s="28" t="s">
        <v>465</v>
      </c>
      <c r="AF293" s="28" t="s">
        <v>470</v>
      </c>
      <c r="AG293" s="28" t="s">
        <v>474</v>
      </c>
      <c r="AH293" s="28" t="s">
        <v>479</v>
      </c>
      <c r="AI293" s="28" t="s">
        <v>462</v>
      </c>
      <c r="AJ293" s="47">
        <v>300</v>
      </c>
      <c r="AK293" s="57">
        <v>50.524999999999999</v>
      </c>
      <c r="AL293" s="47">
        <v>4480</v>
      </c>
      <c r="AM293" s="41">
        <f>((AL293/24)/7)</f>
        <v>26.666666666666664</v>
      </c>
      <c r="AN293" s="42">
        <f>IF(AM293&gt;52, 52,AM293)</f>
        <v>26.666666666666664</v>
      </c>
      <c r="AO293" s="84">
        <f>AK293/AN293</f>
        <v>1.8946875000000001</v>
      </c>
      <c r="AP293" s="95">
        <f t="shared" si="214"/>
        <v>3.7893750000000002</v>
      </c>
      <c r="AQ293" s="43">
        <f t="shared" si="215"/>
        <v>7.5787500000000003</v>
      </c>
      <c r="AR293" s="41">
        <v>100</v>
      </c>
      <c r="AS293" s="41">
        <v>47</v>
      </c>
      <c r="AT293" s="28">
        <f t="shared" si="216"/>
        <v>73.5</v>
      </c>
      <c r="AU293" s="28">
        <v>90</v>
      </c>
      <c r="AV293" s="47">
        <v>45</v>
      </c>
      <c r="AW293" s="28">
        <f t="shared" si="217"/>
        <v>2</v>
      </c>
      <c r="AX293" s="28" t="str">
        <f t="shared" si="218"/>
        <v>Adecuada</v>
      </c>
      <c r="AY293" s="28">
        <f t="shared" si="219"/>
        <v>180</v>
      </c>
      <c r="AZ293" s="28"/>
      <c r="BA293" s="28"/>
      <c r="BB293" s="28"/>
      <c r="BC293" s="28"/>
      <c r="BD293" s="60">
        <v>220</v>
      </c>
      <c r="BE293" s="15"/>
      <c r="BF293" s="13"/>
      <c r="BG293" s="13">
        <v>95</v>
      </c>
      <c r="BH293" s="22">
        <f>BG293/AV293</f>
        <v>2.1111111111111112</v>
      </c>
      <c r="BI293" s="13">
        <v>100</v>
      </c>
      <c r="BJ293" s="13"/>
      <c r="BK293" s="13"/>
      <c r="BL293" s="13"/>
    </row>
    <row r="294" spans="1:64" s="1" customFormat="1" hidden="1" x14ac:dyDescent="0.25">
      <c r="A294" s="15" t="s">
        <v>393</v>
      </c>
      <c r="B294" s="47">
        <v>340</v>
      </c>
      <c r="C294" s="27"/>
      <c r="D294" s="27" t="s">
        <v>235</v>
      </c>
      <c r="E294" s="47" t="s">
        <v>236</v>
      </c>
      <c r="F294" s="47"/>
      <c r="G294" s="47"/>
      <c r="H294" s="47"/>
      <c r="I294" s="47"/>
      <c r="J294" s="47">
        <v>61</v>
      </c>
      <c r="K294" s="47" t="s">
        <v>56</v>
      </c>
      <c r="L294" s="47" t="s">
        <v>49</v>
      </c>
      <c r="M294" s="47" t="s">
        <v>31</v>
      </c>
      <c r="N294" s="47" t="s">
        <v>80</v>
      </c>
      <c r="O294" s="47">
        <v>100</v>
      </c>
      <c r="P294" s="47">
        <v>2</v>
      </c>
      <c r="Q294" s="55">
        <v>52</v>
      </c>
      <c r="R294" s="47">
        <v>40</v>
      </c>
      <c r="S294" s="47" t="s">
        <v>313</v>
      </c>
      <c r="T294" s="47" t="s">
        <v>60</v>
      </c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57"/>
      <c r="AL294" s="47"/>
      <c r="AM294" s="47"/>
      <c r="AN294" s="55"/>
      <c r="AO294" s="86"/>
      <c r="AP294" s="97"/>
      <c r="AQ294" s="92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  <c r="BB294" s="47"/>
      <c r="BC294" s="47"/>
      <c r="BD294" s="47"/>
      <c r="BE294" s="13"/>
      <c r="BF294" s="13"/>
      <c r="BG294" s="13"/>
      <c r="BH294" s="13"/>
      <c r="BI294" s="13"/>
      <c r="BJ294" s="13"/>
      <c r="BK294" s="13"/>
      <c r="BL294" s="13"/>
    </row>
    <row r="295" spans="1:64" s="1" customFormat="1" hidden="1" x14ac:dyDescent="0.25">
      <c r="A295" s="15" t="s">
        <v>393</v>
      </c>
      <c r="B295" s="47">
        <v>340</v>
      </c>
      <c r="C295" s="27"/>
      <c r="D295" s="27" t="s">
        <v>223</v>
      </c>
      <c r="E295" s="47" t="s">
        <v>236</v>
      </c>
      <c r="F295" s="47"/>
      <c r="G295" s="47"/>
      <c r="H295" s="47"/>
      <c r="I295" s="47"/>
      <c r="J295" s="47">
        <v>61</v>
      </c>
      <c r="K295" s="47" t="s">
        <v>56</v>
      </c>
      <c r="L295" s="47" t="s">
        <v>49</v>
      </c>
      <c r="M295" s="47" t="s">
        <v>31</v>
      </c>
      <c r="N295" s="47" t="s">
        <v>80</v>
      </c>
      <c r="O295" s="47">
        <v>100</v>
      </c>
      <c r="P295" s="47">
        <v>2</v>
      </c>
      <c r="Q295" s="55">
        <v>52</v>
      </c>
      <c r="R295" s="47">
        <v>35</v>
      </c>
      <c r="S295" s="47" t="s">
        <v>313</v>
      </c>
      <c r="T295" s="47" t="s">
        <v>60</v>
      </c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57"/>
      <c r="AL295" s="47"/>
      <c r="AM295" s="47"/>
      <c r="AN295" s="55"/>
      <c r="AO295" s="86"/>
      <c r="AP295" s="97"/>
      <c r="AQ295" s="92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7"/>
      <c r="BE295" s="13"/>
      <c r="BF295" s="13"/>
      <c r="BG295" s="13"/>
      <c r="BH295" s="13"/>
      <c r="BI295" s="13"/>
      <c r="BJ295" s="13"/>
      <c r="BK295" s="13"/>
      <c r="BL295" s="13"/>
    </row>
    <row r="296" spans="1:64" s="1" customFormat="1" hidden="1" x14ac:dyDescent="0.25">
      <c r="A296" s="15" t="s">
        <v>393</v>
      </c>
      <c r="B296" s="47" t="s">
        <v>405</v>
      </c>
      <c r="C296" s="27" t="s">
        <v>174</v>
      </c>
      <c r="D296" s="27" t="s">
        <v>30</v>
      </c>
      <c r="E296" s="28"/>
      <c r="F296" s="28" t="s">
        <v>189</v>
      </c>
      <c r="G296" s="28"/>
      <c r="H296" s="28"/>
      <c r="I296" s="28"/>
      <c r="J296" s="28">
        <v>66</v>
      </c>
      <c r="K296" s="28" t="s">
        <v>48</v>
      </c>
      <c r="L296" s="28" t="s">
        <v>49</v>
      </c>
      <c r="M296" s="28" t="s">
        <v>86</v>
      </c>
      <c r="N296" s="28" t="s">
        <v>51</v>
      </c>
      <c r="O296" s="28">
        <v>68</v>
      </c>
      <c r="P296" s="28">
        <v>1</v>
      </c>
      <c r="Q296" s="29">
        <v>4</v>
      </c>
      <c r="R296" s="28" t="s">
        <v>52</v>
      </c>
      <c r="S296" s="28" t="s">
        <v>311</v>
      </c>
      <c r="T296" s="28" t="s">
        <v>337</v>
      </c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57"/>
      <c r="AL296" s="47"/>
      <c r="AM296" s="47"/>
      <c r="AN296" s="55"/>
      <c r="AO296" s="86"/>
      <c r="AP296" s="97"/>
      <c r="AQ296" s="92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13"/>
      <c r="BF296" s="13"/>
      <c r="BG296" s="13"/>
      <c r="BH296" s="13"/>
      <c r="BI296" s="13"/>
      <c r="BJ296" s="13"/>
      <c r="BK296" s="13"/>
      <c r="BL296" s="13"/>
    </row>
    <row r="297" spans="1:64" s="1" customFormat="1" hidden="1" x14ac:dyDescent="0.25">
      <c r="A297" s="15" t="s">
        <v>393</v>
      </c>
      <c r="B297" s="47" t="s">
        <v>405</v>
      </c>
      <c r="C297" s="27"/>
      <c r="D297" s="27" t="s">
        <v>30</v>
      </c>
      <c r="E297" s="28"/>
      <c r="F297" s="28" t="s">
        <v>189</v>
      </c>
      <c r="G297" s="28"/>
      <c r="H297" s="28"/>
      <c r="I297" s="28"/>
      <c r="J297" s="28">
        <v>66</v>
      </c>
      <c r="K297" s="28" t="s">
        <v>48</v>
      </c>
      <c r="L297" s="28" t="s">
        <v>49</v>
      </c>
      <c r="M297" s="28" t="s">
        <v>86</v>
      </c>
      <c r="N297" s="28" t="s">
        <v>51</v>
      </c>
      <c r="O297" s="28">
        <v>68</v>
      </c>
      <c r="P297" s="28">
        <v>1</v>
      </c>
      <c r="Q297" s="29">
        <v>52</v>
      </c>
      <c r="R297" s="28">
        <v>1.7</v>
      </c>
      <c r="S297" s="28" t="s">
        <v>311</v>
      </c>
      <c r="T297" s="28" t="s">
        <v>53</v>
      </c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57"/>
      <c r="AL297" s="47"/>
      <c r="AM297" s="47"/>
      <c r="AN297" s="55"/>
      <c r="AO297" s="86"/>
      <c r="AP297" s="97"/>
      <c r="AQ297" s="92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13"/>
      <c r="BF297" s="13"/>
      <c r="BG297" s="13"/>
      <c r="BH297" s="13"/>
      <c r="BI297" s="13"/>
      <c r="BJ297" s="13"/>
      <c r="BK297" s="13"/>
      <c r="BL297" s="13"/>
    </row>
    <row r="298" spans="1:64" s="1" customFormat="1" hidden="1" x14ac:dyDescent="0.25">
      <c r="A298" s="15" t="s">
        <v>393</v>
      </c>
      <c r="B298" s="47">
        <v>350</v>
      </c>
      <c r="C298" s="27" t="s">
        <v>192</v>
      </c>
      <c r="D298" s="27" t="s">
        <v>380</v>
      </c>
      <c r="E298" s="47" t="s">
        <v>148</v>
      </c>
      <c r="F298" s="47" t="s">
        <v>381</v>
      </c>
      <c r="G298" s="47"/>
      <c r="H298" s="47" t="s">
        <v>152</v>
      </c>
      <c r="I298" s="47" t="s">
        <v>427</v>
      </c>
      <c r="J298" s="47">
        <v>67</v>
      </c>
      <c r="K298" s="47" t="s">
        <v>56</v>
      </c>
      <c r="L298" s="47" t="s">
        <v>93</v>
      </c>
      <c r="M298" s="47" t="s">
        <v>10</v>
      </c>
      <c r="N298" s="47" t="s">
        <v>51</v>
      </c>
      <c r="O298" s="47">
        <v>96</v>
      </c>
      <c r="P298" s="47">
        <v>2</v>
      </c>
      <c r="Q298" s="55">
        <v>1</v>
      </c>
      <c r="R298" s="47">
        <v>40</v>
      </c>
      <c r="S298" s="47" t="s">
        <v>313</v>
      </c>
      <c r="T298" s="47" t="s">
        <v>60</v>
      </c>
      <c r="U298" s="47" t="s">
        <v>153</v>
      </c>
      <c r="V298" s="47"/>
      <c r="W298" s="47"/>
      <c r="X298" s="47"/>
      <c r="Y298" s="47"/>
      <c r="Z298" s="47"/>
      <c r="AA298" s="47"/>
      <c r="AB298" s="47"/>
      <c r="AC298" s="47"/>
      <c r="AD298" s="47">
        <v>64</v>
      </c>
      <c r="AE298" s="28" t="s">
        <v>465</v>
      </c>
      <c r="AF298" s="28" t="s">
        <v>470</v>
      </c>
      <c r="AG298" s="28" t="s">
        <v>475</v>
      </c>
      <c r="AH298" s="28" t="s">
        <v>477</v>
      </c>
      <c r="AI298" s="28" t="s">
        <v>462</v>
      </c>
      <c r="AJ298" s="47">
        <v>944.4</v>
      </c>
      <c r="AK298" s="57">
        <v>36.549999999999997</v>
      </c>
      <c r="AL298" s="47">
        <v>2396</v>
      </c>
      <c r="AM298" s="41">
        <f>((AL298/24)/7)</f>
        <v>14.261904761904761</v>
      </c>
      <c r="AN298" s="42">
        <f>IF(AM298&gt;52, 52,AM298)</f>
        <v>14.261904761904761</v>
      </c>
      <c r="AO298" s="84">
        <f>AK298/AN298</f>
        <v>2.5627712854757929</v>
      </c>
      <c r="AP298" s="95">
        <f t="shared" ref="AP298" si="220">AO298*2</f>
        <v>5.1255425709515858</v>
      </c>
      <c r="AQ298" s="43">
        <f t="shared" ref="AQ298" si="221">AO298*4</f>
        <v>10.251085141903172</v>
      </c>
      <c r="AR298" s="41">
        <v>95</v>
      </c>
      <c r="AS298" s="41">
        <v>170</v>
      </c>
      <c r="AT298" s="28">
        <f>0.5*(AR298+AS298)</f>
        <v>132.5</v>
      </c>
      <c r="AU298" s="28">
        <v>40</v>
      </c>
      <c r="AV298" s="47">
        <v>13</v>
      </c>
      <c r="AW298" s="28">
        <f>AU298/AV298</f>
        <v>3.0769230769230771</v>
      </c>
      <c r="AX298" s="28" t="str">
        <f t="shared" ref="AX298" si="222">IF(AND(1&lt;=AW298,AW298&lt;=4),"Adecuada","Inadecuada")</f>
        <v>Adecuada</v>
      </c>
      <c r="AY298" s="28">
        <f>IF(AW298&lt;1,AV298*1,4*AV298)</f>
        <v>52</v>
      </c>
      <c r="AZ298" s="28"/>
      <c r="BA298" s="28"/>
      <c r="BB298" s="28"/>
      <c r="BC298" s="28"/>
      <c r="BD298" s="61">
        <v>46</v>
      </c>
      <c r="BE298" s="15"/>
      <c r="BF298" s="13"/>
      <c r="BG298" s="13">
        <v>40</v>
      </c>
      <c r="BH298" s="22">
        <f>BG298/AV298</f>
        <v>3.0769230769230771</v>
      </c>
      <c r="BI298" s="13">
        <v>46</v>
      </c>
      <c r="BJ298" s="13"/>
      <c r="BK298" s="13"/>
      <c r="BL298" s="13"/>
    </row>
    <row r="299" spans="1:64" s="1" customFormat="1" hidden="1" x14ac:dyDescent="0.25">
      <c r="A299" s="15" t="s">
        <v>393</v>
      </c>
      <c r="B299" s="47">
        <v>350</v>
      </c>
      <c r="C299" s="27"/>
      <c r="D299" s="27" t="s">
        <v>229</v>
      </c>
      <c r="E299" s="47" t="s">
        <v>236</v>
      </c>
      <c r="F299" s="47"/>
      <c r="G299" s="47"/>
      <c r="H299" s="47"/>
      <c r="I299" s="47"/>
      <c r="J299" s="47">
        <v>67</v>
      </c>
      <c r="K299" s="47" t="s">
        <v>56</v>
      </c>
      <c r="L299" s="47" t="s">
        <v>49</v>
      </c>
      <c r="M299" s="47" t="s">
        <v>31</v>
      </c>
      <c r="N299" s="47" t="s">
        <v>80</v>
      </c>
      <c r="O299" s="47">
        <v>100</v>
      </c>
      <c r="P299" s="47">
        <v>2</v>
      </c>
      <c r="Q299" s="55">
        <v>26</v>
      </c>
      <c r="R299" s="47">
        <v>35</v>
      </c>
      <c r="S299" s="47" t="s">
        <v>313</v>
      </c>
      <c r="T299" s="47" t="s">
        <v>60</v>
      </c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57"/>
      <c r="AL299" s="47"/>
      <c r="AM299" s="47"/>
      <c r="AN299" s="55"/>
      <c r="AO299" s="86"/>
      <c r="AP299" s="97"/>
      <c r="AQ299" s="92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13"/>
      <c r="BF299" s="13"/>
      <c r="BG299" s="13"/>
      <c r="BH299" s="13"/>
      <c r="BI299" s="13"/>
      <c r="BJ299" s="13"/>
      <c r="BK299" s="13"/>
      <c r="BL299" s="13"/>
    </row>
    <row r="300" spans="1:64" s="1" customFormat="1" ht="22.5" hidden="1" x14ac:dyDescent="0.25">
      <c r="A300" s="15" t="s">
        <v>393</v>
      </c>
      <c r="B300" s="47" t="s">
        <v>193</v>
      </c>
      <c r="C300" s="27" t="s">
        <v>85</v>
      </c>
      <c r="D300" s="27" t="s">
        <v>30</v>
      </c>
      <c r="E300" s="28"/>
      <c r="F300" s="28" t="s">
        <v>98</v>
      </c>
      <c r="G300" s="28"/>
      <c r="H300" s="28"/>
      <c r="I300" s="28"/>
      <c r="J300" s="28">
        <v>68</v>
      </c>
      <c r="K300" s="28" t="s">
        <v>48</v>
      </c>
      <c r="L300" s="28" t="s">
        <v>49</v>
      </c>
      <c r="M300" s="28" t="s">
        <v>86</v>
      </c>
      <c r="N300" s="28" t="s">
        <v>51</v>
      </c>
      <c r="O300" s="28">
        <v>68</v>
      </c>
      <c r="P300" s="28">
        <v>1</v>
      </c>
      <c r="Q300" s="29">
        <v>4</v>
      </c>
      <c r="R300" s="28" t="s">
        <v>52</v>
      </c>
      <c r="S300" s="28" t="s">
        <v>311</v>
      </c>
      <c r="T300" s="28" t="s">
        <v>337</v>
      </c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57"/>
      <c r="AL300" s="47"/>
      <c r="AM300" s="47"/>
      <c r="AN300" s="55"/>
      <c r="AO300" s="86"/>
      <c r="AP300" s="97"/>
      <c r="AQ300" s="92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13"/>
      <c r="BF300" s="13"/>
      <c r="BG300" s="13"/>
      <c r="BH300" s="13"/>
      <c r="BI300" s="13"/>
      <c r="BJ300" s="13"/>
      <c r="BK300" s="13"/>
      <c r="BL300" s="13"/>
    </row>
    <row r="301" spans="1:64" s="1" customFormat="1" hidden="1" x14ac:dyDescent="0.25">
      <c r="A301" s="15" t="s">
        <v>393</v>
      </c>
      <c r="B301" s="47" t="s">
        <v>193</v>
      </c>
      <c r="C301" s="27"/>
      <c r="D301" s="27" t="s">
        <v>30</v>
      </c>
      <c r="E301" s="28"/>
      <c r="F301" s="28" t="s">
        <v>98</v>
      </c>
      <c r="G301" s="28"/>
      <c r="H301" s="28"/>
      <c r="I301" s="28"/>
      <c r="J301" s="28">
        <v>68</v>
      </c>
      <c r="K301" s="28" t="s">
        <v>48</v>
      </c>
      <c r="L301" s="28" t="s">
        <v>49</v>
      </c>
      <c r="M301" s="28" t="s">
        <v>86</v>
      </c>
      <c r="N301" s="28" t="s">
        <v>51</v>
      </c>
      <c r="O301" s="28">
        <v>68</v>
      </c>
      <c r="P301" s="28">
        <v>1</v>
      </c>
      <c r="Q301" s="29">
        <v>52</v>
      </c>
      <c r="R301" s="28">
        <v>1.7</v>
      </c>
      <c r="S301" s="28" t="s">
        <v>311</v>
      </c>
      <c r="T301" s="28" t="s">
        <v>53</v>
      </c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57"/>
      <c r="AL301" s="47"/>
      <c r="AM301" s="47"/>
      <c r="AN301" s="55"/>
      <c r="AO301" s="86"/>
      <c r="AP301" s="97"/>
      <c r="AQ301" s="92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13"/>
      <c r="BF301" s="13"/>
      <c r="BG301" s="13"/>
      <c r="BH301" s="13"/>
      <c r="BI301" s="13"/>
      <c r="BJ301" s="13"/>
      <c r="BK301" s="13"/>
      <c r="BL301" s="13"/>
    </row>
    <row r="302" spans="1:64" s="1" customFormat="1" ht="22.5" hidden="1" x14ac:dyDescent="0.25">
      <c r="A302" s="15" t="s">
        <v>393</v>
      </c>
      <c r="B302" s="47" t="s">
        <v>194</v>
      </c>
      <c r="C302" s="27" t="s">
        <v>85</v>
      </c>
      <c r="D302" s="27" t="s">
        <v>30</v>
      </c>
      <c r="E302" s="28"/>
      <c r="F302" s="28" t="s">
        <v>98</v>
      </c>
      <c r="G302" s="28"/>
      <c r="H302" s="28"/>
      <c r="I302" s="28"/>
      <c r="J302" s="28">
        <v>69</v>
      </c>
      <c r="K302" s="28" t="s">
        <v>48</v>
      </c>
      <c r="L302" s="28" t="s">
        <v>49</v>
      </c>
      <c r="M302" s="28" t="s">
        <v>86</v>
      </c>
      <c r="N302" s="28" t="s">
        <v>51</v>
      </c>
      <c r="O302" s="28">
        <v>68</v>
      </c>
      <c r="P302" s="28">
        <v>1</v>
      </c>
      <c r="Q302" s="29">
        <v>4</v>
      </c>
      <c r="R302" s="28" t="s">
        <v>52</v>
      </c>
      <c r="S302" s="28" t="s">
        <v>311</v>
      </c>
      <c r="T302" s="28" t="s">
        <v>337</v>
      </c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57"/>
      <c r="AL302" s="47"/>
      <c r="AM302" s="47"/>
      <c r="AN302" s="55"/>
      <c r="AO302" s="86"/>
      <c r="AP302" s="97"/>
      <c r="AQ302" s="92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13"/>
      <c r="BF302" s="13"/>
      <c r="BG302" s="13"/>
      <c r="BH302" s="13"/>
      <c r="BI302" s="13"/>
      <c r="BJ302" s="13"/>
      <c r="BK302" s="13"/>
      <c r="BL302" s="13"/>
    </row>
    <row r="303" spans="1:64" s="1" customFormat="1" hidden="1" x14ac:dyDescent="0.25">
      <c r="A303" s="15" t="s">
        <v>393</v>
      </c>
      <c r="B303" s="47" t="s">
        <v>194</v>
      </c>
      <c r="C303" s="27"/>
      <c r="D303" s="27" t="s">
        <v>30</v>
      </c>
      <c r="E303" s="28"/>
      <c r="F303" s="28" t="s">
        <v>98</v>
      </c>
      <c r="G303" s="28"/>
      <c r="H303" s="28"/>
      <c r="I303" s="28"/>
      <c r="J303" s="28">
        <v>69</v>
      </c>
      <c r="K303" s="28" t="s">
        <v>48</v>
      </c>
      <c r="L303" s="28" t="s">
        <v>49</v>
      </c>
      <c r="M303" s="28" t="s">
        <v>86</v>
      </c>
      <c r="N303" s="28" t="s">
        <v>51</v>
      </c>
      <c r="O303" s="28">
        <v>68</v>
      </c>
      <c r="P303" s="28">
        <v>1</v>
      </c>
      <c r="Q303" s="29">
        <v>52</v>
      </c>
      <c r="R303" s="28">
        <v>1.7</v>
      </c>
      <c r="S303" s="28" t="s">
        <v>311</v>
      </c>
      <c r="T303" s="28" t="s">
        <v>53</v>
      </c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57"/>
      <c r="AL303" s="47"/>
      <c r="AM303" s="47"/>
      <c r="AN303" s="55"/>
      <c r="AO303" s="86"/>
      <c r="AP303" s="97"/>
      <c r="AQ303" s="92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  <c r="BB303" s="47"/>
      <c r="BC303" s="47"/>
      <c r="BD303" s="47"/>
      <c r="BE303" s="13"/>
      <c r="BF303" s="13"/>
      <c r="BG303" s="13"/>
      <c r="BH303" s="13"/>
      <c r="BI303" s="13"/>
      <c r="BJ303" s="13"/>
      <c r="BK303" s="13"/>
      <c r="BL303" s="13"/>
    </row>
    <row r="304" spans="1:64" s="1" customFormat="1" ht="33.75" hidden="1" x14ac:dyDescent="0.25">
      <c r="A304" s="15" t="s">
        <v>393</v>
      </c>
      <c r="B304" s="47" t="s">
        <v>195</v>
      </c>
      <c r="C304" s="27" t="s">
        <v>196</v>
      </c>
      <c r="D304" s="27" t="s">
        <v>30</v>
      </c>
      <c r="E304" s="28"/>
      <c r="F304" s="28" t="s">
        <v>100</v>
      </c>
      <c r="G304" s="28"/>
      <c r="H304" s="28"/>
      <c r="I304" s="28"/>
      <c r="J304" s="28">
        <v>70</v>
      </c>
      <c r="K304" s="28" t="s">
        <v>48</v>
      </c>
      <c r="L304" s="28" t="s">
        <v>49</v>
      </c>
      <c r="M304" s="28" t="s">
        <v>86</v>
      </c>
      <c r="N304" s="28" t="s">
        <v>51</v>
      </c>
      <c r="O304" s="28">
        <v>68</v>
      </c>
      <c r="P304" s="28">
        <v>1</v>
      </c>
      <c r="Q304" s="29">
        <v>4</v>
      </c>
      <c r="R304" s="28" t="s">
        <v>52</v>
      </c>
      <c r="S304" s="28" t="s">
        <v>311</v>
      </c>
      <c r="T304" s="28" t="s">
        <v>337</v>
      </c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57"/>
      <c r="AL304" s="47"/>
      <c r="AM304" s="47"/>
      <c r="AN304" s="55"/>
      <c r="AO304" s="86"/>
      <c r="AP304" s="97"/>
      <c r="AQ304" s="92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  <c r="BB304" s="47"/>
      <c r="BC304" s="47"/>
      <c r="BD304" s="47"/>
      <c r="BE304" s="13"/>
      <c r="BF304" s="13"/>
      <c r="BG304" s="13"/>
      <c r="BH304" s="13"/>
      <c r="BI304" s="13"/>
      <c r="BJ304" s="13"/>
      <c r="BK304" s="13"/>
      <c r="BL304" s="13"/>
    </row>
    <row r="305" spans="1:64" s="1" customFormat="1" hidden="1" x14ac:dyDescent="0.25">
      <c r="A305" s="15" t="s">
        <v>393</v>
      </c>
      <c r="B305" s="47" t="s">
        <v>195</v>
      </c>
      <c r="C305" s="27"/>
      <c r="D305" s="27" t="s">
        <v>30</v>
      </c>
      <c r="E305" s="28"/>
      <c r="F305" s="28" t="s">
        <v>100</v>
      </c>
      <c r="G305" s="28"/>
      <c r="H305" s="28"/>
      <c r="I305" s="28"/>
      <c r="J305" s="28">
        <v>70</v>
      </c>
      <c r="K305" s="28" t="s">
        <v>48</v>
      </c>
      <c r="L305" s="28" t="s">
        <v>49</v>
      </c>
      <c r="M305" s="28" t="s">
        <v>86</v>
      </c>
      <c r="N305" s="28" t="s">
        <v>51</v>
      </c>
      <c r="O305" s="28">
        <v>68</v>
      </c>
      <c r="P305" s="28">
        <v>1</v>
      </c>
      <c r="Q305" s="29">
        <v>52</v>
      </c>
      <c r="R305" s="28">
        <v>1.7</v>
      </c>
      <c r="S305" s="28" t="s">
        <v>311</v>
      </c>
      <c r="T305" s="28" t="s">
        <v>53</v>
      </c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57"/>
      <c r="AL305" s="47"/>
      <c r="AM305" s="47"/>
      <c r="AN305" s="55"/>
      <c r="AO305" s="86"/>
      <c r="AP305" s="97"/>
      <c r="AQ305" s="92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  <c r="BB305" s="47"/>
      <c r="BC305" s="47"/>
      <c r="BD305" s="47"/>
      <c r="BE305" s="13"/>
      <c r="BF305" s="13"/>
      <c r="BG305" s="13"/>
      <c r="BH305" s="13"/>
      <c r="BI305" s="13"/>
      <c r="BJ305" s="13"/>
      <c r="BK305" s="13"/>
      <c r="BL305" s="13"/>
    </row>
    <row r="306" spans="1:64" s="1" customFormat="1" ht="22.5" hidden="1" x14ac:dyDescent="0.25">
      <c r="A306" s="15" t="s">
        <v>393</v>
      </c>
      <c r="B306" s="47">
        <v>376</v>
      </c>
      <c r="C306" s="27" t="s">
        <v>197</v>
      </c>
      <c r="D306" s="27" t="s">
        <v>334</v>
      </c>
      <c r="E306" s="47" t="s">
        <v>148</v>
      </c>
      <c r="F306" s="47" t="s">
        <v>182</v>
      </c>
      <c r="G306" s="47"/>
      <c r="H306" s="47" t="s">
        <v>385</v>
      </c>
      <c r="I306" s="47" t="s">
        <v>343</v>
      </c>
      <c r="J306" s="47">
        <v>71</v>
      </c>
      <c r="K306" s="47" t="s">
        <v>56</v>
      </c>
      <c r="L306" s="47" t="s">
        <v>49</v>
      </c>
      <c r="M306" s="47" t="s">
        <v>57</v>
      </c>
      <c r="N306" s="47" t="s">
        <v>51</v>
      </c>
      <c r="O306" s="47">
        <v>220</v>
      </c>
      <c r="P306" s="47">
        <v>1</v>
      </c>
      <c r="Q306" s="55">
        <v>1</v>
      </c>
      <c r="R306" s="47">
        <v>6</v>
      </c>
      <c r="S306" s="47" t="s">
        <v>313</v>
      </c>
      <c r="T306" s="47" t="s">
        <v>60</v>
      </c>
      <c r="U306" s="47" t="s">
        <v>293</v>
      </c>
      <c r="V306" s="47"/>
      <c r="W306" s="47"/>
      <c r="X306" s="47"/>
      <c r="Y306" s="47"/>
      <c r="Z306" s="47"/>
      <c r="AA306" s="47"/>
      <c r="AB306" s="47"/>
      <c r="AC306" s="47"/>
      <c r="AD306" s="47">
        <v>45</v>
      </c>
      <c r="AE306" s="28" t="s">
        <v>464</v>
      </c>
      <c r="AF306" s="28" t="s">
        <v>470</v>
      </c>
      <c r="AG306" s="28" t="s">
        <v>474</v>
      </c>
      <c r="AH306" s="28" t="s">
        <v>478</v>
      </c>
      <c r="AI306" s="28" t="s">
        <v>461</v>
      </c>
      <c r="AJ306" s="47">
        <v>123.6</v>
      </c>
      <c r="AK306" s="57">
        <v>19.68</v>
      </c>
      <c r="AL306" s="47">
        <v>88747</v>
      </c>
      <c r="AM306" s="41">
        <f>((AL306/24)/7)</f>
        <v>528.25595238095241</v>
      </c>
      <c r="AN306" s="42">
        <f>IF(AM306&gt;52, 52,AM306)</f>
        <v>52</v>
      </c>
      <c r="AO306" s="84">
        <f>AK306/AN306</f>
        <v>0.37846153846153846</v>
      </c>
      <c r="AP306" s="95">
        <f t="shared" ref="AP306:AP307" si="223">AO306*2</f>
        <v>0.75692307692307692</v>
      </c>
      <c r="AQ306" s="43">
        <f t="shared" ref="AQ306:AQ307" si="224">AO306*4</f>
        <v>1.5138461538461538</v>
      </c>
      <c r="AR306" s="41">
        <v>40</v>
      </c>
      <c r="AS306" s="41">
        <v>80</v>
      </c>
      <c r="AT306" s="28">
        <f t="shared" ref="AT306:AT307" si="225">0.5*(AR306+AS306)</f>
        <v>60</v>
      </c>
      <c r="AU306" s="28">
        <v>170</v>
      </c>
      <c r="AV306" s="47">
        <v>100</v>
      </c>
      <c r="AW306" s="28">
        <f t="shared" ref="AW306:AW307" si="226">AU306/AV306</f>
        <v>1.7</v>
      </c>
      <c r="AX306" s="28" t="str">
        <f t="shared" ref="AX306:AX307" si="227">IF(AND(1&lt;=AW306,AW306&lt;=4),"Adecuada","Inadecuada")</f>
        <v>Adecuada</v>
      </c>
      <c r="AY306" s="28"/>
      <c r="AZ306" s="28"/>
      <c r="BA306" s="28"/>
      <c r="BB306" s="28"/>
      <c r="BC306" s="28"/>
      <c r="BD306" s="44">
        <f>O306</f>
        <v>220</v>
      </c>
      <c r="BE306" s="15"/>
      <c r="BF306" s="13"/>
      <c r="BG306" s="13"/>
      <c r="BH306" s="13"/>
      <c r="BI306" s="13"/>
      <c r="BJ306" s="13"/>
      <c r="BK306" s="13"/>
      <c r="BL306" s="13"/>
    </row>
    <row r="307" spans="1:64" s="1" customFormat="1" hidden="1" x14ac:dyDescent="0.25">
      <c r="A307" s="15" t="s">
        <v>393</v>
      </c>
      <c r="B307" s="47">
        <v>376</v>
      </c>
      <c r="C307" s="27"/>
      <c r="D307" s="27" t="s">
        <v>148</v>
      </c>
      <c r="E307" s="47"/>
      <c r="F307" s="47" t="s">
        <v>181</v>
      </c>
      <c r="G307" s="47"/>
      <c r="H307" s="47" t="s">
        <v>181</v>
      </c>
      <c r="I307" s="47"/>
      <c r="J307" s="47">
        <v>71</v>
      </c>
      <c r="K307" s="47" t="s">
        <v>56</v>
      </c>
      <c r="L307" s="47" t="s">
        <v>49</v>
      </c>
      <c r="M307" s="47" t="s">
        <v>57</v>
      </c>
      <c r="N307" s="47" t="s">
        <v>51</v>
      </c>
      <c r="O307" s="47">
        <v>220</v>
      </c>
      <c r="P307" s="47">
        <v>2</v>
      </c>
      <c r="Q307" s="55">
        <v>1</v>
      </c>
      <c r="R307" s="47">
        <v>10</v>
      </c>
      <c r="S307" s="47" t="s">
        <v>313</v>
      </c>
      <c r="T307" s="47" t="s">
        <v>60</v>
      </c>
      <c r="U307" s="47" t="s">
        <v>294</v>
      </c>
      <c r="V307" s="47"/>
      <c r="W307" s="47"/>
      <c r="X307" s="47"/>
      <c r="Y307" s="47"/>
      <c r="Z307" s="47"/>
      <c r="AA307" s="47"/>
      <c r="AB307" s="47"/>
      <c r="AC307" s="47"/>
      <c r="AD307" s="47">
        <v>45</v>
      </c>
      <c r="AE307" s="28" t="s">
        <v>464</v>
      </c>
      <c r="AF307" s="28" t="s">
        <v>470</v>
      </c>
      <c r="AG307" s="28" t="s">
        <v>474</v>
      </c>
      <c r="AH307" s="28" t="s">
        <v>478</v>
      </c>
      <c r="AI307" s="28" t="s">
        <v>462</v>
      </c>
      <c r="AJ307" s="47">
        <v>123.6</v>
      </c>
      <c r="AK307" s="57">
        <v>9.7750000000000004</v>
      </c>
      <c r="AL307" s="47">
        <v>41763</v>
      </c>
      <c r="AM307" s="41">
        <f>((AL307/24)/7)</f>
        <v>248.58928571428572</v>
      </c>
      <c r="AN307" s="42">
        <f>IF(AM307&gt;52, 52,AM307)</f>
        <v>52</v>
      </c>
      <c r="AO307" s="84">
        <f>AK307/AN307</f>
        <v>0.18798076923076923</v>
      </c>
      <c r="AP307" s="95">
        <f t="shared" si="223"/>
        <v>0.37596153846153846</v>
      </c>
      <c r="AQ307" s="43">
        <f t="shared" si="224"/>
        <v>0.75192307692307692</v>
      </c>
      <c r="AR307" s="41">
        <v>45</v>
      </c>
      <c r="AS307" s="41">
        <v>85</v>
      </c>
      <c r="AT307" s="28">
        <f t="shared" si="225"/>
        <v>65</v>
      </c>
      <c r="AU307" s="28">
        <v>170</v>
      </c>
      <c r="AV307" s="47">
        <v>90</v>
      </c>
      <c r="AW307" s="28">
        <f t="shared" si="226"/>
        <v>1.8888888888888888</v>
      </c>
      <c r="AX307" s="28" t="str">
        <f t="shared" si="227"/>
        <v>Adecuada</v>
      </c>
      <c r="AY307" s="28"/>
      <c r="AZ307" s="28"/>
      <c r="BA307" s="28"/>
      <c r="BB307" s="28"/>
      <c r="BC307" s="28"/>
      <c r="BD307" s="44">
        <f>O307</f>
        <v>220</v>
      </c>
      <c r="BE307" s="15"/>
      <c r="BF307" s="13"/>
      <c r="BG307" s="13"/>
      <c r="BH307" s="13"/>
      <c r="BI307" s="13"/>
      <c r="BJ307" s="13"/>
      <c r="BK307" s="13"/>
      <c r="BL307" s="13"/>
    </row>
    <row r="308" spans="1:64" s="1" customFormat="1" ht="22.5" hidden="1" x14ac:dyDescent="0.25">
      <c r="A308" s="15" t="s">
        <v>393</v>
      </c>
      <c r="B308" s="47">
        <v>376</v>
      </c>
      <c r="C308" s="27"/>
      <c r="D308" s="27" t="s">
        <v>6</v>
      </c>
      <c r="E308" s="47"/>
      <c r="F308" s="47" t="s">
        <v>317</v>
      </c>
      <c r="G308" s="47">
        <v>14.2</v>
      </c>
      <c r="H308" s="47"/>
      <c r="I308" s="47"/>
      <c r="J308" s="47"/>
      <c r="K308" s="47" t="s">
        <v>48</v>
      </c>
      <c r="L308" s="47" t="s">
        <v>49</v>
      </c>
      <c r="M308" s="47" t="s">
        <v>4</v>
      </c>
      <c r="N308" s="47" t="s">
        <v>80</v>
      </c>
      <c r="O308" s="47">
        <v>320</v>
      </c>
      <c r="P308" s="47">
        <v>1</v>
      </c>
      <c r="Q308" s="55">
        <v>2</v>
      </c>
      <c r="R308" s="47" t="s">
        <v>52</v>
      </c>
      <c r="S308" s="47" t="s">
        <v>311</v>
      </c>
      <c r="T308" s="47" t="s">
        <v>337</v>
      </c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57"/>
      <c r="AL308" s="47"/>
      <c r="AM308" s="47"/>
      <c r="AN308" s="55"/>
      <c r="AO308" s="86"/>
      <c r="AP308" s="97"/>
      <c r="AQ308" s="92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  <c r="BB308" s="47"/>
      <c r="BC308" s="47"/>
      <c r="BD308" s="47"/>
      <c r="BE308" s="13"/>
      <c r="BF308" s="13"/>
      <c r="BG308" s="13"/>
      <c r="BH308" s="13"/>
      <c r="BI308" s="13"/>
      <c r="BJ308" s="13"/>
      <c r="BK308" s="13"/>
      <c r="BL308" s="13"/>
    </row>
    <row r="309" spans="1:64" s="1" customFormat="1" ht="22.5" hidden="1" x14ac:dyDescent="0.25">
      <c r="A309" s="15" t="s">
        <v>393</v>
      </c>
      <c r="B309" s="47">
        <v>376</v>
      </c>
      <c r="C309" s="27"/>
      <c r="D309" s="27" t="s">
        <v>6</v>
      </c>
      <c r="E309" s="47"/>
      <c r="F309" s="47" t="s">
        <v>317</v>
      </c>
      <c r="G309" s="47">
        <v>14.2</v>
      </c>
      <c r="H309" s="47"/>
      <c r="I309" s="47"/>
      <c r="J309" s="47"/>
      <c r="K309" s="47" t="s">
        <v>48</v>
      </c>
      <c r="L309" s="47" t="s">
        <v>49</v>
      </c>
      <c r="M309" s="47" t="s">
        <v>4</v>
      </c>
      <c r="N309" s="47" t="s">
        <v>80</v>
      </c>
      <c r="O309" s="47">
        <v>320</v>
      </c>
      <c r="P309" s="47">
        <v>1</v>
      </c>
      <c r="Q309" s="55">
        <v>52</v>
      </c>
      <c r="R309" s="47" t="s">
        <v>314</v>
      </c>
      <c r="S309" s="47" t="s">
        <v>311</v>
      </c>
      <c r="T309" s="47" t="s">
        <v>53</v>
      </c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57"/>
      <c r="AL309" s="47"/>
      <c r="AM309" s="47"/>
      <c r="AN309" s="55"/>
      <c r="AO309" s="86"/>
      <c r="AP309" s="97"/>
      <c r="AQ309" s="92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  <c r="BB309" s="47"/>
      <c r="BC309" s="47"/>
      <c r="BD309" s="47"/>
      <c r="BE309" s="13"/>
      <c r="BF309" s="13"/>
      <c r="BG309" s="13"/>
      <c r="BH309" s="13"/>
      <c r="BI309" s="13"/>
      <c r="BJ309" s="13"/>
      <c r="BK309" s="13"/>
      <c r="BL309" s="13"/>
    </row>
    <row r="310" spans="1:64" s="1" customFormat="1" ht="22.5" hidden="1" x14ac:dyDescent="0.25">
      <c r="A310" s="15" t="s">
        <v>393</v>
      </c>
      <c r="B310" s="47">
        <v>380</v>
      </c>
      <c r="C310" s="27" t="s">
        <v>198</v>
      </c>
      <c r="D310" s="27" t="s">
        <v>9</v>
      </c>
      <c r="E310" s="47" t="s">
        <v>69</v>
      </c>
      <c r="F310" s="47"/>
      <c r="G310" s="47"/>
      <c r="H310" s="47"/>
      <c r="I310" s="47"/>
      <c r="J310" s="47">
        <v>72</v>
      </c>
      <c r="K310" s="47" t="s">
        <v>48</v>
      </c>
      <c r="L310" s="47" t="s">
        <v>54</v>
      </c>
      <c r="M310" s="47" t="s">
        <v>55</v>
      </c>
      <c r="N310" s="47" t="s">
        <v>51</v>
      </c>
      <c r="O310" s="47">
        <v>46</v>
      </c>
      <c r="P310" s="47">
        <v>1</v>
      </c>
      <c r="Q310" s="55">
        <v>4</v>
      </c>
      <c r="R310" s="47" t="s">
        <v>52</v>
      </c>
      <c r="S310" s="47" t="s">
        <v>311</v>
      </c>
      <c r="T310" s="47" t="s">
        <v>337</v>
      </c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57"/>
      <c r="AL310" s="47"/>
      <c r="AM310" s="47"/>
      <c r="AN310" s="55"/>
      <c r="AO310" s="86"/>
      <c r="AP310" s="97"/>
      <c r="AQ310" s="92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13"/>
      <c r="BF310" s="13"/>
      <c r="BG310" s="13"/>
      <c r="BH310" s="13"/>
      <c r="BI310" s="13"/>
      <c r="BJ310" s="13"/>
      <c r="BK310" s="13"/>
      <c r="BL310" s="13"/>
    </row>
    <row r="311" spans="1:64" s="1" customFormat="1" ht="22.5" hidden="1" x14ac:dyDescent="0.25">
      <c r="A311" s="15" t="s">
        <v>393</v>
      </c>
      <c r="B311" s="47">
        <v>380</v>
      </c>
      <c r="C311" s="27"/>
      <c r="D311" s="27" t="s">
        <v>9</v>
      </c>
      <c r="E311" s="47" t="s">
        <v>69</v>
      </c>
      <c r="F311" s="47"/>
      <c r="G311" s="47"/>
      <c r="H311" s="47"/>
      <c r="I311" s="47"/>
      <c r="J311" s="47">
        <v>72</v>
      </c>
      <c r="K311" s="47" t="s">
        <v>48</v>
      </c>
      <c r="L311" s="47" t="s">
        <v>54</v>
      </c>
      <c r="M311" s="47" t="s">
        <v>55</v>
      </c>
      <c r="N311" s="47" t="s">
        <v>51</v>
      </c>
      <c r="O311" s="47">
        <v>46</v>
      </c>
      <c r="P311" s="47">
        <v>1</v>
      </c>
      <c r="Q311" s="55">
        <v>26</v>
      </c>
      <c r="R311" s="47">
        <v>15</v>
      </c>
      <c r="S311" s="47" t="s">
        <v>311</v>
      </c>
      <c r="T311" s="47" t="s">
        <v>53</v>
      </c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57"/>
      <c r="AL311" s="47"/>
      <c r="AM311" s="47"/>
      <c r="AN311" s="55"/>
      <c r="AO311" s="86"/>
      <c r="AP311" s="97"/>
      <c r="AQ311" s="92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13"/>
      <c r="BF311" s="13"/>
      <c r="BG311" s="13"/>
      <c r="BH311" s="13"/>
      <c r="BI311" s="13"/>
      <c r="BJ311" s="13"/>
      <c r="BK311" s="13"/>
      <c r="BL311" s="13"/>
    </row>
    <row r="312" spans="1:64" s="1" customFormat="1" ht="68.25" x14ac:dyDescent="0.25">
      <c r="A312" s="15" t="s">
        <v>393</v>
      </c>
      <c r="B312" s="47">
        <v>380</v>
      </c>
      <c r="C312" s="27" t="s">
        <v>198</v>
      </c>
      <c r="D312" s="27" t="s">
        <v>380</v>
      </c>
      <c r="E312" s="48" t="s">
        <v>148</v>
      </c>
      <c r="F312" s="47" t="s">
        <v>387</v>
      </c>
      <c r="G312" s="47"/>
      <c r="H312" s="47" t="s">
        <v>199</v>
      </c>
      <c r="I312" s="47" t="s">
        <v>388</v>
      </c>
      <c r="J312" s="47">
        <v>72</v>
      </c>
      <c r="K312" s="47" t="s">
        <v>56</v>
      </c>
      <c r="L312" s="47" t="s">
        <v>93</v>
      </c>
      <c r="M312" s="47" t="s">
        <v>10</v>
      </c>
      <c r="N312" s="47" t="s">
        <v>51</v>
      </c>
      <c r="O312" s="47">
        <v>96</v>
      </c>
      <c r="P312" s="47">
        <v>2</v>
      </c>
      <c r="Q312" s="56">
        <v>26</v>
      </c>
      <c r="R312" s="50">
        <v>2000</v>
      </c>
      <c r="S312" s="48" t="s">
        <v>313</v>
      </c>
      <c r="T312" s="48" t="s">
        <v>337</v>
      </c>
      <c r="U312" s="48" t="s">
        <v>298</v>
      </c>
      <c r="V312" s="48"/>
      <c r="W312" s="48"/>
      <c r="X312" s="48"/>
      <c r="Y312" s="48"/>
      <c r="Z312" s="48"/>
      <c r="AA312" s="48"/>
      <c r="AB312" s="48"/>
      <c r="AC312" s="48"/>
      <c r="AD312" s="48">
        <v>56</v>
      </c>
      <c r="AE312" s="48" t="s">
        <v>465</v>
      </c>
      <c r="AF312" s="27" t="s">
        <v>470</v>
      </c>
      <c r="AG312" s="27" t="s">
        <v>475</v>
      </c>
      <c r="AH312" s="48" t="s">
        <v>477</v>
      </c>
      <c r="AI312" s="27" t="s">
        <v>462</v>
      </c>
      <c r="AJ312" s="48">
        <v>1080</v>
      </c>
      <c r="AK312" s="50">
        <v>73.599999999999994</v>
      </c>
      <c r="AL312" s="48">
        <v>1296</v>
      </c>
      <c r="AM312" s="32">
        <f>((AL312/24)/7)</f>
        <v>7.7142857142857144</v>
      </c>
      <c r="AN312" s="35">
        <f>IF(AM312&gt;52, 52,AM312)</f>
        <v>7.7142857142857144</v>
      </c>
      <c r="AO312" s="83">
        <f>AK312/AN312</f>
        <v>9.5407407407407394</v>
      </c>
      <c r="AP312" s="94">
        <f t="shared" ref="AP312" si="228">AO312*2</f>
        <v>19.081481481481479</v>
      </c>
      <c r="AQ312" s="33">
        <f t="shared" ref="AQ312" si="229">AO312*4</f>
        <v>38.162962962962958</v>
      </c>
      <c r="AR312" s="32">
        <v>130</v>
      </c>
      <c r="AS312" s="32">
        <v>230</v>
      </c>
      <c r="AT312" s="27">
        <f>0.5*(AR312+AS312)</f>
        <v>180</v>
      </c>
      <c r="AU312" s="27">
        <v>50</v>
      </c>
      <c r="AV312" s="48">
        <v>11</v>
      </c>
      <c r="AW312" s="27">
        <f>AU312/AV312</f>
        <v>4.5454545454545459</v>
      </c>
      <c r="AX312" s="27" t="str">
        <f>IF(AND(1&lt;=AW312,AW312&lt;=4),"Adecuada","Inadecuada")</f>
        <v>Inadecuada</v>
      </c>
      <c r="AY312" s="27">
        <f>IF(AND(1&lt;=AW312,AW312&lt;=4),O312,AV312)</f>
        <v>11</v>
      </c>
      <c r="AZ312" s="27">
        <f>IF(AND(1&lt;=AW312,AW312&lt;=4),O312,4*AV312)</f>
        <v>44</v>
      </c>
      <c r="BA312" s="27">
        <v>15</v>
      </c>
      <c r="BB312" s="27">
        <v>68</v>
      </c>
      <c r="BC312" s="27">
        <v>68</v>
      </c>
      <c r="BD312" s="36">
        <v>100</v>
      </c>
      <c r="BE312" s="11"/>
      <c r="BF312" s="14"/>
      <c r="BG312" s="14"/>
      <c r="BH312" s="18"/>
      <c r="BI312" s="14"/>
      <c r="BJ312" s="14"/>
      <c r="BK312" s="14"/>
      <c r="BL312" s="14"/>
    </row>
    <row r="313" spans="1:64" s="1" customFormat="1" hidden="1" x14ac:dyDescent="0.25">
      <c r="A313" s="15" t="s">
        <v>393</v>
      </c>
      <c r="B313" s="47">
        <v>380</v>
      </c>
      <c r="C313" s="27"/>
      <c r="D313" s="27" t="s">
        <v>229</v>
      </c>
      <c r="E313" s="47" t="s">
        <v>148</v>
      </c>
      <c r="F313" s="47"/>
      <c r="G313" s="47"/>
      <c r="H313" s="47"/>
      <c r="I313" s="47"/>
      <c r="J313" s="47">
        <v>72</v>
      </c>
      <c r="K313" s="47" t="s">
        <v>56</v>
      </c>
      <c r="L313" s="47" t="s">
        <v>49</v>
      </c>
      <c r="M313" s="47" t="s">
        <v>31</v>
      </c>
      <c r="N313" s="47" t="s">
        <v>80</v>
      </c>
      <c r="O313" s="47">
        <v>100</v>
      </c>
      <c r="P313" s="47">
        <v>2</v>
      </c>
      <c r="Q313" s="55">
        <v>26</v>
      </c>
      <c r="R313" s="47">
        <v>35</v>
      </c>
      <c r="S313" s="47" t="s">
        <v>313</v>
      </c>
      <c r="T313" s="47" t="s">
        <v>60</v>
      </c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57"/>
      <c r="AL313" s="47"/>
      <c r="AM313" s="47"/>
      <c r="AN313" s="55"/>
      <c r="AO313" s="86"/>
      <c r="AP313" s="97"/>
      <c r="AQ313" s="92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13"/>
      <c r="BF313" s="13"/>
      <c r="BG313" s="13"/>
      <c r="BH313" s="13"/>
      <c r="BI313" s="13"/>
      <c r="BJ313" s="13"/>
      <c r="BK313" s="13"/>
      <c r="BL313" s="13"/>
    </row>
    <row r="314" spans="1:64" s="1" customFormat="1" ht="23.25" x14ac:dyDescent="0.25">
      <c r="A314" s="15" t="s">
        <v>393</v>
      </c>
      <c r="B314" s="47">
        <v>384</v>
      </c>
      <c r="C314" s="27" t="s">
        <v>200</v>
      </c>
      <c r="D314" s="27" t="s">
        <v>155</v>
      </c>
      <c r="E314" s="48" t="s">
        <v>148</v>
      </c>
      <c r="F314" s="47" t="s">
        <v>439</v>
      </c>
      <c r="G314" s="47"/>
      <c r="H314" s="47" t="s">
        <v>442</v>
      </c>
      <c r="I314" s="47"/>
      <c r="J314" s="47">
        <v>73</v>
      </c>
      <c r="K314" s="47" t="s">
        <v>56</v>
      </c>
      <c r="L314" s="47" t="s">
        <v>49</v>
      </c>
      <c r="M314" s="47" t="s">
        <v>57</v>
      </c>
      <c r="N314" s="47" t="s">
        <v>51</v>
      </c>
      <c r="O314" s="47">
        <v>220</v>
      </c>
      <c r="P314" s="47">
        <v>2</v>
      </c>
      <c r="Q314" s="56">
        <v>1</v>
      </c>
      <c r="R314" s="50">
        <v>20</v>
      </c>
      <c r="S314" s="48" t="s">
        <v>313</v>
      </c>
      <c r="T314" s="48" t="s">
        <v>60</v>
      </c>
      <c r="U314" s="48" t="s">
        <v>436</v>
      </c>
      <c r="V314" s="48"/>
      <c r="W314" s="48"/>
      <c r="X314" s="48"/>
      <c r="Y314" s="48"/>
      <c r="Z314" s="48"/>
      <c r="AA314" s="48"/>
      <c r="AB314" s="48"/>
      <c r="AC314" s="48"/>
      <c r="AD314" s="48">
        <v>47</v>
      </c>
      <c r="AE314" s="27" t="s">
        <v>464</v>
      </c>
      <c r="AF314" s="27" t="s">
        <v>470</v>
      </c>
      <c r="AG314" s="27" t="s">
        <v>474</v>
      </c>
      <c r="AH314" s="48" t="s">
        <v>477</v>
      </c>
      <c r="AI314" s="27" t="s">
        <v>462</v>
      </c>
      <c r="AJ314" s="59">
        <v>1045</v>
      </c>
      <c r="AK314" s="50">
        <v>14.85</v>
      </c>
      <c r="AL314" s="48">
        <v>8473</v>
      </c>
      <c r="AM314" s="32">
        <f>((AL314/24)/7)</f>
        <v>50.43452380952381</v>
      </c>
      <c r="AN314" s="35">
        <f>IF(AM314&gt;52, 52,AM314)</f>
        <v>50.43452380952381</v>
      </c>
      <c r="AO314" s="83">
        <f>AK314/AN314</f>
        <v>0.29444116605688658</v>
      </c>
      <c r="AP314" s="94">
        <f t="shared" ref="AP314" si="230">AO314*2</f>
        <v>0.58888233211377317</v>
      </c>
      <c r="AQ314" s="33">
        <f t="shared" ref="AQ314" si="231">AO314*4</f>
        <v>1.1777646642275463</v>
      </c>
      <c r="AR314" s="32">
        <v>50</v>
      </c>
      <c r="AS314" s="32">
        <v>110</v>
      </c>
      <c r="AT314" s="27">
        <f>0.5*(AR314+AS314)</f>
        <v>80</v>
      </c>
      <c r="AU314" s="27">
        <v>170</v>
      </c>
      <c r="AV314" s="48">
        <v>14</v>
      </c>
      <c r="AW314" s="27">
        <f>AU314/AV314</f>
        <v>12.142857142857142</v>
      </c>
      <c r="AX314" s="27" t="str">
        <f>IF(AND(1&lt;=AW314,AW314&lt;=4),"Adecuada","Inadecuada")</f>
        <v>Inadecuada</v>
      </c>
      <c r="AY314" s="27">
        <f>IF(AND(1&lt;=AW314,AW314&lt;=4),O314,AV314)</f>
        <v>14</v>
      </c>
      <c r="AZ314" s="27">
        <f>IF(AND(1&lt;=AW314,AW314&lt;=4),O314,4*AV314)</f>
        <v>56</v>
      </c>
      <c r="BA314" s="27">
        <v>15</v>
      </c>
      <c r="BB314" s="27">
        <v>68</v>
      </c>
      <c r="BC314" s="27">
        <v>68</v>
      </c>
      <c r="BD314" s="36">
        <v>100</v>
      </c>
      <c r="BE314" s="11"/>
      <c r="BF314" s="14"/>
      <c r="BG314" s="14"/>
      <c r="BH314" s="18"/>
      <c r="BI314" s="14"/>
      <c r="BJ314" s="14"/>
      <c r="BK314" s="14"/>
      <c r="BL314" s="14"/>
    </row>
    <row r="315" spans="1:64" s="1" customFormat="1" hidden="1" x14ac:dyDescent="0.25">
      <c r="A315" s="15" t="s">
        <v>393</v>
      </c>
      <c r="B315" s="47">
        <v>384</v>
      </c>
      <c r="C315" s="27"/>
      <c r="D315" s="27" t="s">
        <v>231</v>
      </c>
      <c r="E315" s="47" t="s">
        <v>148</v>
      </c>
      <c r="F315" s="47"/>
      <c r="G315" s="47"/>
      <c r="H315" s="47"/>
      <c r="I315" s="47"/>
      <c r="J315" s="47">
        <v>73</v>
      </c>
      <c r="K315" s="47" t="s">
        <v>56</v>
      </c>
      <c r="L315" s="47" t="s">
        <v>49</v>
      </c>
      <c r="M315" s="47" t="s">
        <v>31</v>
      </c>
      <c r="N315" s="47" t="s">
        <v>80</v>
      </c>
      <c r="O315" s="47">
        <v>100</v>
      </c>
      <c r="P315" s="47">
        <v>2</v>
      </c>
      <c r="Q315" s="55">
        <v>24</v>
      </c>
      <c r="R315" s="47">
        <v>20</v>
      </c>
      <c r="S315" s="47" t="s">
        <v>313</v>
      </c>
      <c r="T315" s="47" t="s">
        <v>60</v>
      </c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57"/>
      <c r="AL315" s="47"/>
      <c r="AM315" s="47"/>
      <c r="AN315" s="55"/>
      <c r="AO315" s="86"/>
      <c r="AP315" s="97"/>
      <c r="AQ315" s="92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13"/>
      <c r="BF315" s="13"/>
      <c r="BG315" s="13"/>
      <c r="BH315" s="13"/>
      <c r="BI315" s="13"/>
      <c r="BJ315" s="13"/>
      <c r="BK315" s="13"/>
      <c r="BL315" s="13"/>
    </row>
    <row r="316" spans="1:64" s="1" customFormat="1" hidden="1" x14ac:dyDescent="0.25">
      <c r="A316" s="15" t="s">
        <v>393</v>
      </c>
      <c r="B316" s="47">
        <v>386</v>
      </c>
      <c r="C316" s="27" t="s">
        <v>201</v>
      </c>
      <c r="D316" s="27" t="s">
        <v>30</v>
      </c>
      <c r="E316" s="28"/>
      <c r="F316" s="28" t="s">
        <v>95</v>
      </c>
      <c r="G316" s="28"/>
      <c r="H316" s="28"/>
      <c r="I316" s="28"/>
      <c r="J316" s="28">
        <v>74</v>
      </c>
      <c r="K316" s="28" t="s">
        <v>48</v>
      </c>
      <c r="L316" s="28" t="s">
        <v>54</v>
      </c>
      <c r="M316" s="28" t="s">
        <v>55</v>
      </c>
      <c r="N316" s="28" t="s">
        <v>51</v>
      </c>
      <c r="O316" s="28">
        <v>46</v>
      </c>
      <c r="P316" s="28">
        <v>1</v>
      </c>
      <c r="Q316" s="29">
        <v>52</v>
      </c>
      <c r="R316" s="28">
        <v>0.75</v>
      </c>
      <c r="S316" s="28" t="s">
        <v>311</v>
      </c>
      <c r="T316" s="28" t="s">
        <v>53</v>
      </c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57"/>
      <c r="AL316" s="47"/>
      <c r="AM316" s="47"/>
      <c r="AN316" s="55"/>
      <c r="AO316" s="86"/>
      <c r="AP316" s="97"/>
      <c r="AQ316" s="92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  <c r="BB316" s="47"/>
      <c r="BC316" s="47"/>
      <c r="BD316" s="47"/>
      <c r="BE316" s="13"/>
      <c r="BF316" s="13"/>
      <c r="BG316" s="13"/>
      <c r="BH316" s="13"/>
      <c r="BI316" s="13"/>
      <c r="BJ316" s="13"/>
      <c r="BK316" s="13"/>
      <c r="BL316" s="13"/>
    </row>
    <row r="317" spans="1:64" s="1" customFormat="1" ht="22.5" hidden="1" x14ac:dyDescent="0.25">
      <c r="A317" s="15" t="s">
        <v>393</v>
      </c>
      <c r="B317" s="47">
        <v>387</v>
      </c>
      <c r="C317" s="27" t="s">
        <v>360</v>
      </c>
      <c r="D317" s="27" t="s">
        <v>6</v>
      </c>
      <c r="E317" s="28"/>
      <c r="F317" s="28" t="s">
        <v>361</v>
      </c>
      <c r="G317" s="28">
        <v>100</v>
      </c>
      <c r="H317" s="28"/>
      <c r="I317" s="28"/>
      <c r="J317" s="28"/>
      <c r="K317" s="28"/>
      <c r="L317" s="28"/>
      <c r="M317" s="28"/>
      <c r="N317" s="28"/>
      <c r="O317" s="28"/>
      <c r="P317" s="28"/>
      <c r="Q317" s="29"/>
      <c r="R317" s="28"/>
      <c r="S317" s="28"/>
      <c r="T317" s="28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57"/>
      <c r="AL317" s="47"/>
      <c r="AM317" s="47"/>
      <c r="AN317" s="55"/>
      <c r="AO317" s="86"/>
      <c r="AP317" s="97"/>
      <c r="AQ317" s="92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13"/>
      <c r="BF317" s="13"/>
      <c r="BG317" s="13"/>
      <c r="BH317" s="13"/>
      <c r="BI317" s="13"/>
      <c r="BJ317" s="13"/>
      <c r="BK317" s="13"/>
      <c r="BL317" s="13"/>
    </row>
    <row r="318" spans="1:64" s="1" customFormat="1" ht="22.5" hidden="1" x14ac:dyDescent="0.25">
      <c r="A318" s="15" t="s">
        <v>393</v>
      </c>
      <c r="B318" s="47">
        <v>420</v>
      </c>
      <c r="C318" s="27" t="s">
        <v>202</v>
      </c>
      <c r="D318" s="27" t="s">
        <v>308</v>
      </c>
      <c r="E318" s="47"/>
      <c r="F318" s="47" t="s">
        <v>203</v>
      </c>
      <c r="G318" s="47"/>
      <c r="H318" s="47" t="s">
        <v>203</v>
      </c>
      <c r="I318" s="47"/>
      <c r="J318" s="47">
        <v>75</v>
      </c>
      <c r="K318" s="47" t="s">
        <v>56</v>
      </c>
      <c r="L318" s="47" t="s">
        <v>49</v>
      </c>
      <c r="M318" s="47" t="s">
        <v>57</v>
      </c>
      <c r="N318" s="47" t="s">
        <v>51</v>
      </c>
      <c r="O318" s="47">
        <v>220</v>
      </c>
      <c r="P318" s="47">
        <v>1</v>
      </c>
      <c r="Q318" s="55">
        <v>1</v>
      </c>
      <c r="R318" s="47">
        <v>65</v>
      </c>
      <c r="S318" s="47" t="s">
        <v>313</v>
      </c>
      <c r="T318" s="47" t="s">
        <v>60</v>
      </c>
      <c r="U318" s="47" t="s">
        <v>301</v>
      </c>
      <c r="V318" s="47"/>
      <c r="W318" s="47"/>
      <c r="X318" s="47"/>
      <c r="Y318" s="47"/>
      <c r="Z318" s="47"/>
      <c r="AA318" s="47"/>
      <c r="AB318" s="47"/>
      <c r="AC318" s="47"/>
      <c r="AD318" s="47">
        <v>57</v>
      </c>
      <c r="AE318" s="47" t="s">
        <v>465</v>
      </c>
      <c r="AF318" s="28" t="s">
        <v>470</v>
      </c>
      <c r="AG318" s="28" t="s">
        <v>474</v>
      </c>
      <c r="AH318" s="47" t="s">
        <v>479</v>
      </c>
      <c r="AI318" s="28" t="s">
        <v>462</v>
      </c>
      <c r="AJ318" s="47">
        <v>310</v>
      </c>
      <c r="AK318" s="57">
        <v>32</v>
      </c>
      <c r="AL318" s="47">
        <v>4620</v>
      </c>
      <c r="AM318" s="41">
        <f>((AL318/24)/7)</f>
        <v>27.5</v>
      </c>
      <c r="AN318" s="42">
        <f>IF(AM318&gt;52, 52,AM318)</f>
        <v>27.5</v>
      </c>
      <c r="AO318" s="84">
        <f>AK318/AN318</f>
        <v>1.1636363636363636</v>
      </c>
      <c r="AP318" s="95">
        <f t="shared" ref="AP318:AP319" si="232">AO318*2</f>
        <v>2.3272727272727272</v>
      </c>
      <c r="AQ318" s="43">
        <f t="shared" ref="AQ318:AQ319" si="233">AO318*4</f>
        <v>4.6545454545454543</v>
      </c>
      <c r="AR318" s="41">
        <v>90</v>
      </c>
      <c r="AS318" s="41">
        <v>160</v>
      </c>
      <c r="AT318" s="28">
        <f t="shared" ref="AT318:AT319" si="234">0.5*(AR318+AS318)</f>
        <v>125</v>
      </c>
      <c r="AU318" s="28">
        <v>90</v>
      </c>
      <c r="AV318" s="47">
        <v>35</v>
      </c>
      <c r="AW318" s="28">
        <f t="shared" ref="AW318:AW319" si="235">AU318/AV318</f>
        <v>2.5714285714285716</v>
      </c>
      <c r="AX318" s="28" t="str">
        <f t="shared" ref="AX318:AX319" si="236">IF(AND(1&lt;=AW318,AW318&lt;=4),"Adecuada","Inadecuada")</f>
        <v>Adecuada</v>
      </c>
      <c r="AY318" s="28">
        <f t="shared" ref="AY318:AY319" si="237">IF(AW318&lt;1,AV318*1,4*AV318)</f>
        <v>140</v>
      </c>
      <c r="AZ318" s="28"/>
      <c r="BA318" s="28"/>
      <c r="BB318" s="28"/>
      <c r="BC318" s="28"/>
      <c r="BD318" s="62">
        <v>150</v>
      </c>
      <c r="BE318" s="15"/>
      <c r="BF318" s="13"/>
      <c r="BG318" s="13">
        <v>95</v>
      </c>
      <c r="BH318" s="22">
        <f>BG318/AV318</f>
        <v>2.7142857142857144</v>
      </c>
      <c r="BI318" s="13">
        <v>100</v>
      </c>
      <c r="BJ318" s="13"/>
      <c r="BK318" s="13"/>
      <c r="BL318" s="13"/>
    </row>
    <row r="319" spans="1:64" s="1" customFormat="1" ht="22.5" hidden="1" x14ac:dyDescent="0.25">
      <c r="A319" s="15" t="s">
        <v>393</v>
      </c>
      <c r="B319" s="47">
        <v>420</v>
      </c>
      <c r="C319" s="27"/>
      <c r="D319" s="27" t="s">
        <v>307</v>
      </c>
      <c r="E319" s="47"/>
      <c r="F319" s="47" t="s">
        <v>204</v>
      </c>
      <c r="G319" s="47"/>
      <c r="H319" s="47" t="s">
        <v>204</v>
      </c>
      <c r="I319" s="47"/>
      <c r="J319" s="47">
        <v>75</v>
      </c>
      <c r="K319" s="47" t="s">
        <v>56</v>
      </c>
      <c r="L319" s="47" t="s">
        <v>49</v>
      </c>
      <c r="M319" s="47" t="s">
        <v>57</v>
      </c>
      <c r="N319" s="47" t="s">
        <v>51</v>
      </c>
      <c r="O319" s="47">
        <v>220</v>
      </c>
      <c r="P319" s="47">
        <v>1</v>
      </c>
      <c r="Q319" s="55">
        <v>1</v>
      </c>
      <c r="R319" s="47">
        <v>50</v>
      </c>
      <c r="S319" s="47" t="s">
        <v>313</v>
      </c>
      <c r="T319" s="47" t="s">
        <v>60</v>
      </c>
      <c r="U319" s="47" t="s">
        <v>300</v>
      </c>
      <c r="V319" s="47"/>
      <c r="W319" s="47"/>
      <c r="X319" s="47"/>
      <c r="Y319" s="47"/>
      <c r="Z319" s="47"/>
      <c r="AA319" s="47"/>
      <c r="AB319" s="47"/>
      <c r="AC319" s="47"/>
      <c r="AD319" s="47">
        <v>57</v>
      </c>
      <c r="AE319" s="47" t="s">
        <v>465</v>
      </c>
      <c r="AF319" s="28" t="s">
        <v>470</v>
      </c>
      <c r="AG319" s="28" t="s">
        <v>474</v>
      </c>
      <c r="AH319" s="47" t="s">
        <v>479</v>
      </c>
      <c r="AI319" s="28" t="s">
        <v>462</v>
      </c>
      <c r="AJ319" s="47">
        <v>310</v>
      </c>
      <c r="AK319" s="57">
        <v>38.25</v>
      </c>
      <c r="AL319" s="47">
        <v>5374</v>
      </c>
      <c r="AM319" s="41">
        <f>((AL319/24)/7)</f>
        <v>31.988095238095237</v>
      </c>
      <c r="AN319" s="42">
        <f>IF(AM319&gt;52, 52,AM319)</f>
        <v>31.988095238095237</v>
      </c>
      <c r="AO319" s="84">
        <f>AK319/AN319</f>
        <v>1.1957573502046892</v>
      </c>
      <c r="AP319" s="95">
        <f t="shared" si="232"/>
        <v>2.3915147004093784</v>
      </c>
      <c r="AQ319" s="43">
        <f t="shared" si="233"/>
        <v>4.7830294008187568</v>
      </c>
      <c r="AR319" s="28">
        <v>75</v>
      </c>
      <c r="AS319" s="28">
        <v>150</v>
      </c>
      <c r="AT319" s="28">
        <f t="shared" si="234"/>
        <v>112.5</v>
      </c>
      <c r="AU319" s="28">
        <v>90</v>
      </c>
      <c r="AV319" s="47">
        <v>35</v>
      </c>
      <c r="AW319" s="28">
        <f t="shared" si="235"/>
        <v>2.5714285714285716</v>
      </c>
      <c r="AX319" s="28" t="str">
        <f t="shared" si="236"/>
        <v>Adecuada</v>
      </c>
      <c r="AY319" s="28">
        <f t="shared" si="237"/>
        <v>140</v>
      </c>
      <c r="AZ319" s="28"/>
      <c r="BA319" s="28"/>
      <c r="BB319" s="28"/>
      <c r="BC319" s="28"/>
      <c r="BD319" s="62">
        <v>150</v>
      </c>
      <c r="BE319" s="15"/>
      <c r="BF319" s="13"/>
      <c r="BG319" s="13">
        <v>95</v>
      </c>
      <c r="BH319" s="22">
        <f>BG319/AV319</f>
        <v>2.7142857142857144</v>
      </c>
      <c r="BI319" s="13">
        <v>100</v>
      </c>
      <c r="BJ319" s="13"/>
      <c r="BK319" s="13"/>
      <c r="BL319" s="13"/>
    </row>
    <row r="320" spans="1:64" s="1" customFormat="1" hidden="1" x14ac:dyDescent="0.25">
      <c r="A320" s="15" t="s">
        <v>393</v>
      </c>
      <c r="B320" s="47">
        <v>420</v>
      </c>
      <c r="C320" s="27"/>
      <c r="D320" s="27" t="s">
        <v>223</v>
      </c>
      <c r="E320" s="47" t="s">
        <v>236</v>
      </c>
      <c r="F320" s="47"/>
      <c r="G320" s="47"/>
      <c r="H320" s="47"/>
      <c r="I320" s="47"/>
      <c r="J320" s="47">
        <v>75</v>
      </c>
      <c r="K320" s="47" t="s">
        <v>56</v>
      </c>
      <c r="L320" s="47" t="s">
        <v>49</v>
      </c>
      <c r="M320" s="47" t="s">
        <v>31</v>
      </c>
      <c r="N320" s="47" t="s">
        <v>80</v>
      </c>
      <c r="O320" s="47">
        <v>100</v>
      </c>
      <c r="P320" s="47">
        <v>2</v>
      </c>
      <c r="Q320" s="55">
        <v>26</v>
      </c>
      <c r="R320" s="47">
        <v>50</v>
      </c>
      <c r="S320" s="47" t="s">
        <v>313</v>
      </c>
      <c r="T320" s="47" t="s">
        <v>60</v>
      </c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57"/>
      <c r="AL320" s="47"/>
      <c r="AM320" s="47"/>
      <c r="AN320" s="55"/>
      <c r="AO320" s="86"/>
      <c r="AP320" s="97"/>
      <c r="AQ320" s="92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13"/>
      <c r="BF320" s="13"/>
      <c r="BG320" s="13"/>
      <c r="BH320" s="13"/>
      <c r="BI320" s="13"/>
      <c r="BJ320" s="13"/>
      <c r="BK320" s="13"/>
      <c r="BL320" s="13"/>
    </row>
    <row r="321" spans="1:64" s="1" customFormat="1" ht="22.5" hidden="1" x14ac:dyDescent="0.25">
      <c r="A321" s="15" t="s">
        <v>393</v>
      </c>
      <c r="B321" s="47">
        <v>430</v>
      </c>
      <c r="C321" s="27" t="s">
        <v>205</v>
      </c>
      <c r="D321" s="27" t="s">
        <v>362</v>
      </c>
      <c r="E321" s="47" t="s">
        <v>6</v>
      </c>
      <c r="F321" s="47" t="s">
        <v>206</v>
      </c>
      <c r="G321" s="47">
        <v>90.9</v>
      </c>
      <c r="H321" s="47"/>
      <c r="I321" s="47"/>
      <c r="J321" s="47">
        <v>76</v>
      </c>
      <c r="K321" s="47" t="s">
        <v>48</v>
      </c>
      <c r="L321" s="47" t="s">
        <v>49</v>
      </c>
      <c r="M321" s="47" t="s">
        <v>50</v>
      </c>
      <c r="N321" s="47" t="s">
        <v>51</v>
      </c>
      <c r="O321" s="47">
        <v>320</v>
      </c>
      <c r="P321" s="47">
        <v>1</v>
      </c>
      <c r="Q321" s="55">
        <v>2</v>
      </c>
      <c r="R321" s="47" t="s">
        <v>364</v>
      </c>
      <c r="S321" s="47" t="s">
        <v>311</v>
      </c>
      <c r="T321" s="47" t="s">
        <v>337</v>
      </c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57"/>
      <c r="AL321" s="47"/>
      <c r="AM321" s="47"/>
      <c r="AN321" s="55"/>
      <c r="AO321" s="86"/>
      <c r="AP321" s="97"/>
      <c r="AQ321" s="92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13"/>
      <c r="BF321" s="13"/>
      <c r="BG321" s="13"/>
      <c r="BH321" s="13"/>
      <c r="BI321" s="13"/>
      <c r="BJ321" s="13"/>
      <c r="BK321" s="13"/>
      <c r="BL321" s="13"/>
    </row>
    <row r="322" spans="1:64" s="1" customFormat="1" hidden="1" x14ac:dyDescent="0.25">
      <c r="A322" s="15" t="s">
        <v>393</v>
      </c>
      <c r="B322" s="47">
        <v>430</v>
      </c>
      <c r="C322" s="27"/>
      <c r="D322" s="27" t="s">
        <v>362</v>
      </c>
      <c r="E322" s="47" t="s">
        <v>6</v>
      </c>
      <c r="F322" s="47" t="s">
        <v>206</v>
      </c>
      <c r="G322" s="47">
        <v>90.9</v>
      </c>
      <c r="H322" s="47"/>
      <c r="I322" s="47"/>
      <c r="J322" s="47">
        <v>76</v>
      </c>
      <c r="K322" s="47" t="s">
        <v>48</v>
      </c>
      <c r="L322" s="47" t="s">
        <v>49</v>
      </c>
      <c r="M322" s="47" t="s">
        <v>50</v>
      </c>
      <c r="N322" s="47" t="s">
        <v>51</v>
      </c>
      <c r="O322" s="47">
        <v>320</v>
      </c>
      <c r="P322" s="47">
        <v>1</v>
      </c>
      <c r="Q322" s="55">
        <v>15</v>
      </c>
      <c r="R322" s="47">
        <v>2.2999999999999998</v>
      </c>
      <c r="S322" s="47" t="s">
        <v>311</v>
      </c>
      <c r="T322" s="47" t="s">
        <v>53</v>
      </c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57"/>
      <c r="AL322" s="47"/>
      <c r="AM322" s="47"/>
      <c r="AN322" s="55"/>
      <c r="AO322" s="86"/>
      <c r="AP322" s="97"/>
      <c r="AQ322" s="92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13"/>
      <c r="BF322" s="13"/>
      <c r="BG322" s="13"/>
      <c r="BH322" s="13"/>
      <c r="BI322" s="13"/>
      <c r="BJ322" s="13"/>
      <c r="BK322" s="13"/>
      <c r="BL322" s="13"/>
    </row>
    <row r="323" spans="1:64" s="1" customFormat="1" hidden="1" x14ac:dyDescent="0.25">
      <c r="A323" s="15" t="s">
        <v>393</v>
      </c>
      <c r="B323" s="47">
        <v>430</v>
      </c>
      <c r="C323" s="27"/>
      <c r="D323" s="27" t="s">
        <v>363</v>
      </c>
      <c r="E323" s="47" t="s">
        <v>6</v>
      </c>
      <c r="F323" s="47" t="s">
        <v>357</v>
      </c>
      <c r="G323" s="47">
        <v>80</v>
      </c>
      <c r="H323" s="47"/>
      <c r="I323" s="47"/>
      <c r="J323" s="47"/>
      <c r="K323" s="47"/>
      <c r="L323" s="47"/>
      <c r="M323" s="47"/>
      <c r="N323" s="47"/>
      <c r="O323" s="47"/>
      <c r="P323" s="47">
        <v>5</v>
      </c>
      <c r="Q323" s="55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57"/>
      <c r="AL323" s="47"/>
      <c r="AM323" s="47"/>
      <c r="AN323" s="55"/>
      <c r="AO323" s="86"/>
      <c r="AP323" s="97"/>
      <c r="AQ323" s="92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  <c r="BB323" s="47"/>
      <c r="BC323" s="47"/>
      <c r="BD323" s="47"/>
      <c r="BE323" s="13"/>
      <c r="BF323" s="13"/>
      <c r="BG323" s="13"/>
      <c r="BH323" s="13"/>
      <c r="BI323" s="13"/>
      <c r="BJ323" s="13"/>
      <c r="BK323" s="13"/>
      <c r="BL323" s="13"/>
    </row>
    <row r="324" spans="1:64" s="1" customFormat="1" ht="23.25" x14ac:dyDescent="0.25">
      <c r="A324" s="15" t="s">
        <v>393</v>
      </c>
      <c r="B324" s="47">
        <v>430</v>
      </c>
      <c r="C324" s="27" t="s">
        <v>205</v>
      </c>
      <c r="D324" s="27" t="s">
        <v>362</v>
      </c>
      <c r="E324" s="48" t="s">
        <v>148</v>
      </c>
      <c r="F324" s="47" t="s">
        <v>207</v>
      </c>
      <c r="G324" s="47"/>
      <c r="H324" s="47" t="s">
        <v>386</v>
      </c>
      <c r="I324" s="47" t="s">
        <v>343</v>
      </c>
      <c r="J324" s="47">
        <v>76</v>
      </c>
      <c r="K324" s="47" t="s">
        <v>56</v>
      </c>
      <c r="L324" s="47" t="s">
        <v>49</v>
      </c>
      <c r="M324" s="47" t="s">
        <v>57</v>
      </c>
      <c r="N324" s="47" t="s">
        <v>51</v>
      </c>
      <c r="O324" s="47">
        <v>220</v>
      </c>
      <c r="P324" s="47">
        <v>1</v>
      </c>
      <c r="Q324" s="56">
        <v>1</v>
      </c>
      <c r="R324" s="50">
        <v>100</v>
      </c>
      <c r="S324" s="48" t="s">
        <v>313</v>
      </c>
      <c r="T324" s="48" t="s">
        <v>60</v>
      </c>
      <c r="U324" s="48" t="s">
        <v>303</v>
      </c>
      <c r="V324" s="48"/>
      <c r="W324" s="48"/>
      <c r="X324" s="48"/>
      <c r="Y324" s="48"/>
      <c r="Z324" s="48"/>
      <c r="AA324" s="48"/>
      <c r="AB324" s="48"/>
      <c r="AC324" s="48"/>
      <c r="AD324" s="48">
        <v>36</v>
      </c>
      <c r="AE324" s="48" t="s">
        <v>465</v>
      </c>
      <c r="AF324" s="27" t="s">
        <v>470</v>
      </c>
      <c r="AG324" s="27" t="s">
        <v>474</v>
      </c>
      <c r="AH324" s="48" t="s">
        <v>477</v>
      </c>
      <c r="AI324" s="27" t="s">
        <v>461</v>
      </c>
      <c r="AJ324" s="48">
        <v>19.5</v>
      </c>
      <c r="AK324" s="50">
        <v>62.35</v>
      </c>
      <c r="AL324" s="48">
        <v>455416</v>
      </c>
      <c r="AM324" s="32">
        <f t="shared" ref="AM324:AM329" si="238">((AL324/24)/7)</f>
        <v>2710.8095238095239</v>
      </c>
      <c r="AN324" s="35">
        <f t="shared" ref="AN324:AN329" si="239">IF(AM324&gt;52, 52,AM324)</f>
        <v>52</v>
      </c>
      <c r="AO324" s="83">
        <f t="shared" ref="AO324:AO329" si="240">AK324/AN324</f>
        <v>1.1990384615384615</v>
      </c>
      <c r="AP324" s="94">
        <f t="shared" ref="AP324:AP329" si="241">AO324*2</f>
        <v>2.398076923076923</v>
      </c>
      <c r="AQ324" s="33">
        <f t="shared" ref="AQ324:AQ329" si="242">AO324*4</f>
        <v>4.796153846153846</v>
      </c>
      <c r="AR324" s="32">
        <v>120</v>
      </c>
      <c r="AS324" s="32">
        <v>215</v>
      </c>
      <c r="AT324" s="27">
        <f t="shared" ref="AT324:AT329" si="243">0.5*(AR324+AS324)</f>
        <v>167.5</v>
      </c>
      <c r="AU324" s="49">
        <v>250</v>
      </c>
      <c r="AV324" s="48">
        <v>350</v>
      </c>
      <c r="AW324" s="27">
        <f t="shared" ref="AW324:AW329" si="244">AU324/AV324</f>
        <v>0.7142857142857143</v>
      </c>
      <c r="AX324" s="27" t="str">
        <f t="shared" ref="AX324:AX329" si="245">IF(AND(1&lt;=AW324,AW324&lt;=4),"Adecuada","Inadecuada")</f>
        <v>Inadecuada</v>
      </c>
      <c r="AY324" s="27">
        <f t="shared" ref="AY324:AY329" si="246">IF(AND(1&lt;=AW324,AW324&lt;=4),O324,AV324)</f>
        <v>350</v>
      </c>
      <c r="AZ324" s="27">
        <f t="shared" ref="AZ324:AZ329" si="247">IF(AND(1&lt;=AW324,AW324&lt;=4),O324,4*AV324)</f>
        <v>1400</v>
      </c>
      <c r="BA324" s="27">
        <v>150</v>
      </c>
      <c r="BB324" s="27">
        <v>680</v>
      </c>
      <c r="BC324" s="27">
        <v>220</v>
      </c>
      <c r="BD324" s="54">
        <v>220</v>
      </c>
      <c r="BE324" s="11"/>
      <c r="BF324" s="14"/>
      <c r="BG324" s="11"/>
      <c r="BH324" s="18"/>
      <c r="BI324" s="14"/>
      <c r="BJ324" s="14"/>
      <c r="BK324" s="14"/>
      <c r="BL324" s="14"/>
    </row>
    <row r="325" spans="1:64" s="1" customFormat="1" ht="23.25" x14ac:dyDescent="0.25">
      <c r="A325" s="15" t="s">
        <v>393</v>
      </c>
      <c r="B325" s="47">
        <v>430</v>
      </c>
      <c r="C325" s="27"/>
      <c r="D325" s="27" t="s">
        <v>318</v>
      </c>
      <c r="E325" s="48" t="s">
        <v>148</v>
      </c>
      <c r="F325" s="47" t="s">
        <v>209</v>
      </c>
      <c r="G325" s="47"/>
      <c r="H325" s="47" t="s">
        <v>386</v>
      </c>
      <c r="I325" s="47" t="s">
        <v>343</v>
      </c>
      <c r="J325" s="47">
        <v>76</v>
      </c>
      <c r="K325" s="47" t="s">
        <v>56</v>
      </c>
      <c r="L325" s="47" t="s">
        <v>49</v>
      </c>
      <c r="M325" s="47" t="s">
        <v>57</v>
      </c>
      <c r="N325" s="47" t="s">
        <v>51</v>
      </c>
      <c r="O325" s="47">
        <v>220</v>
      </c>
      <c r="P325" s="47">
        <v>2</v>
      </c>
      <c r="Q325" s="56">
        <v>3</v>
      </c>
      <c r="R325" s="50">
        <v>4</v>
      </c>
      <c r="S325" s="48" t="s">
        <v>313</v>
      </c>
      <c r="T325" s="48" t="s">
        <v>60</v>
      </c>
      <c r="U325" s="48" t="s">
        <v>302</v>
      </c>
      <c r="V325" s="48"/>
      <c r="W325" s="48"/>
      <c r="X325" s="48"/>
      <c r="Y325" s="48"/>
      <c r="Z325" s="48"/>
      <c r="AA325" s="48"/>
      <c r="AB325" s="48"/>
      <c r="AC325" s="48"/>
      <c r="AD325" s="48">
        <v>36</v>
      </c>
      <c r="AE325" s="48" t="s">
        <v>465</v>
      </c>
      <c r="AF325" s="27" t="s">
        <v>470</v>
      </c>
      <c r="AG325" s="27" t="s">
        <v>474</v>
      </c>
      <c r="AH325" s="48" t="s">
        <v>477</v>
      </c>
      <c r="AI325" s="27" t="s">
        <v>461</v>
      </c>
      <c r="AJ325" s="48">
        <v>13.6</v>
      </c>
      <c r="AK325" s="50">
        <v>11.811</v>
      </c>
      <c r="AL325" s="48">
        <v>1314768</v>
      </c>
      <c r="AM325" s="32">
        <f t="shared" si="238"/>
        <v>7826</v>
      </c>
      <c r="AN325" s="35">
        <f t="shared" si="239"/>
        <v>52</v>
      </c>
      <c r="AO325" s="83">
        <f t="shared" si="240"/>
        <v>0.22713461538461538</v>
      </c>
      <c r="AP325" s="94">
        <f t="shared" si="241"/>
        <v>0.45426923076923076</v>
      </c>
      <c r="AQ325" s="33">
        <f t="shared" si="242"/>
        <v>0.90853846153846152</v>
      </c>
      <c r="AR325" s="32">
        <v>30</v>
      </c>
      <c r="AS325" s="32">
        <v>62</v>
      </c>
      <c r="AT325" s="27">
        <f t="shared" si="243"/>
        <v>46</v>
      </c>
      <c r="AU325" s="49">
        <v>250</v>
      </c>
      <c r="AV325" s="48">
        <v>750</v>
      </c>
      <c r="AW325" s="27">
        <f t="shared" si="244"/>
        <v>0.33333333333333331</v>
      </c>
      <c r="AX325" s="27" t="str">
        <f t="shared" si="245"/>
        <v>Inadecuada</v>
      </c>
      <c r="AY325" s="27">
        <f t="shared" si="246"/>
        <v>750</v>
      </c>
      <c r="AZ325" s="27">
        <f t="shared" si="247"/>
        <v>3000</v>
      </c>
      <c r="BA325" s="27">
        <v>460</v>
      </c>
      <c r="BB325" s="27">
        <v>1000</v>
      </c>
      <c r="BC325" s="27">
        <v>460</v>
      </c>
      <c r="BD325" s="34">
        <v>460</v>
      </c>
      <c r="BE325" s="11"/>
      <c r="BF325" s="14"/>
      <c r="BG325" s="11"/>
      <c r="BH325" s="18"/>
      <c r="BI325" s="14"/>
      <c r="BJ325" s="14"/>
      <c r="BK325" s="14"/>
      <c r="BL325" s="14"/>
    </row>
    <row r="326" spans="1:64" s="1" customFormat="1" ht="23.25" x14ac:dyDescent="0.25">
      <c r="A326" s="15" t="s">
        <v>393</v>
      </c>
      <c r="B326" s="47">
        <v>430</v>
      </c>
      <c r="C326" s="27"/>
      <c r="D326" s="27" t="s">
        <v>319</v>
      </c>
      <c r="E326" s="48" t="s">
        <v>148</v>
      </c>
      <c r="F326" s="47" t="s">
        <v>209</v>
      </c>
      <c r="G326" s="47"/>
      <c r="H326" s="47" t="s">
        <v>386</v>
      </c>
      <c r="I326" s="47" t="s">
        <v>343</v>
      </c>
      <c r="J326" s="47">
        <v>76</v>
      </c>
      <c r="K326" s="47" t="s">
        <v>56</v>
      </c>
      <c r="L326" s="47" t="s">
        <v>49</v>
      </c>
      <c r="M326" s="47" t="s">
        <v>57</v>
      </c>
      <c r="N326" s="47" t="s">
        <v>51</v>
      </c>
      <c r="O326" s="47">
        <v>220</v>
      </c>
      <c r="P326" s="47">
        <v>2</v>
      </c>
      <c r="Q326" s="56">
        <v>3</v>
      </c>
      <c r="R326" s="50">
        <v>4</v>
      </c>
      <c r="S326" s="48" t="s">
        <v>313</v>
      </c>
      <c r="T326" s="48" t="s">
        <v>60</v>
      </c>
      <c r="U326" s="48" t="s">
        <v>302</v>
      </c>
      <c r="V326" s="48"/>
      <c r="W326" s="48"/>
      <c r="X326" s="48"/>
      <c r="Y326" s="48"/>
      <c r="Z326" s="48"/>
      <c r="AA326" s="48"/>
      <c r="AB326" s="48"/>
      <c r="AC326" s="48"/>
      <c r="AD326" s="48">
        <v>36</v>
      </c>
      <c r="AE326" s="48" t="s">
        <v>465</v>
      </c>
      <c r="AF326" s="27" t="s">
        <v>470</v>
      </c>
      <c r="AG326" s="27" t="s">
        <v>474</v>
      </c>
      <c r="AH326" s="48" t="s">
        <v>477</v>
      </c>
      <c r="AI326" s="27" t="s">
        <v>461</v>
      </c>
      <c r="AJ326" s="48">
        <v>13.6</v>
      </c>
      <c r="AK326" s="50">
        <v>11.811</v>
      </c>
      <c r="AL326" s="48">
        <v>1314768</v>
      </c>
      <c r="AM326" s="32">
        <f t="shared" si="238"/>
        <v>7826</v>
      </c>
      <c r="AN326" s="35">
        <f t="shared" si="239"/>
        <v>52</v>
      </c>
      <c r="AO326" s="83">
        <f t="shared" si="240"/>
        <v>0.22713461538461538</v>
      </c>
      <c r="AP326" s="94">
        <f t="shared" si="241"/>
        <v>0.45426923076923076</v>
      </c>
      <c r="AQ326" s="33">
        <f t="shared" si="242"/>
        <v>0.90853846153846152</v>
      </c>
      <c r="AR326" s="32">
        <v>30</v>
      </c>
      <c r="AS326" s="32">
        <v>62</v>
      </c>
      <c r="AT326" s="27">
        <f t="shared" si="243"/>
        <v>46</v>
      </c>
      <c r="AU326" s="49">
        <v>250</v>
      </c>
      <c r="AV326" s="48">
        <v>750</v>
      </c>
      <c r="AW326" s="27">
        <f t="shared" si="244"/>
        <v>0.33333333333333331</v>
      </c>
      <c r="AX326" s="27" t="str">
        <f t="shared" si="245"/>
        <v>Inadecuada</v>
      </c>
      <c r="AY326" s="27">
        <f t="shared" si="246"/>
        <v>750</v>
      </c>
      <c r="AZ326" s="27">
        <f t="shared" si="247"/>
        <v>3000</v>
      </c>
      <c r="BA326" s="27">
        <v>460</v>
      </c>
      <c r="BB326" s="27">
        <v>1000</v>
      </c>
      <c r="BC326" s="27">
        <v>460</v>
      </c>
      <c r="BD326" s="34">
        <v>460</v>
      </c>
      <c r="BE326" s="11"/>
      <c r="BF326" s="14"/>
      <c r="BG326" s="11"/>
      <c r="BH326" s="18"/>
      <c r="BI326" s="14"/>
      <c r="BJ326" s="14"/>
      <c r="BK326" s="14"/>
      <c r="BL326" s="14"/>
    </row>
    <row r="327" spans="1:64" s="1" customFormat="1" ht="23.25" x14ac:dyDescent="0.25">
      <c r="A327" s="15" t="s">
        <v>393</v>
      </c>
      <c r="B327" s="47">
        <v>430</v>
      </c>
      <c r="C327" s="27"/>
      <c r="D327" s="27" t="s">
        <v>320</v>
      </c>
      <c r="E327" s="48" t="s">
        <v>148</v>
      </c>
      <c r="F327" s="47" t="s">
        <v>209</v>
      </c>
      <c r="G327" s="47"/>
      <c r="H327" s="47" t="s">
        <v>386</v>
      </c>
      <c r="I327" s="47" t="s">
        <v>343</v>
      </c>
      <c r="J327" s="47">
        <v>76</v>
      </c>
      <c r="K327" s="47" t="s">
        <v>56</v>
      </c>
      <c r="L327" s="47" t="s">
        <v>49</v>
      </c>
      <c r="M327" s="47" t="s">
        <v>57</v>
      </c>
      <c r="N327" s="47" t="s">
        <v>51</v>
      </c>
      <c r="O327" s="47">
        <v>220</v>
      </c>
      <c r="P327" s="47">
        <v>2</v>
      </c>
      <c r="Q327" s="56">
        <v>3</v>
      </c>
      <c r="R327" s="50">
        <v>4</v>
      </c>
      <c r="S327" s="48" t="s">
        <v>313</v>
      </c>
      <c r="T327" s="48" t="s">
        <v>60</v>
      </c>
      <c r="U327" s="48" t="s">
        <v>302</v>
      </c>
      <c r="V327" s="48"/>
      <c r="W327" s="48"/>
      <c r="X327" s="48"/>
      <c r="Y327" s="48"/>
      <c r="Z327" s="48"/>
      <c r="AA327" s="48"/>
      <c r="AB327" s="48"/>
      <c r="AC327" s="48"/>
      <c r="AD327" s="48">
        <v>36</v>
      </c>
      <c r="AE327" s="48" t="s">
        <v>465</v>
      </c>
      <c r="AF327" s="27" t="s">
        <v>470</v>
      </c>
      <c r="AG327" s="27" t="s">
        <v>474</v>
      </c>
      <c r="AH327" s="48" t="s">
        <v>477</v>
      </c>
      <c r="AI327" s="27" t="s">
        <v>461</v>
      </c>
      <c r="AJ327" s="48">
        <v>13.6</v>
      </c>
      <c r="AK327" s="50">
        <v>11.811</v>
      </c>
      <c r="AL327" s="48">
        <v>1314768</v>
      </c>
      <c r="AM327" s="32">
        <f t="shared" si="238"/>
        <v>7826</v>
      </c>
      <c r="AN327" s="35">
        <f t="shared" si="239"/>
        <v>52</v>
      </c>
      <c r="AO327" s="83">
        <f t="shared" si="240"/>
        <v>0.22713461538461538</v>
      </c>
      <c r="AP327" s="94">
        <f t="shared" si="241"/>
        <v>0.45426923076923076</v>
      </c>
      <c r="AQ327" s="33">
        <f t="shared" si="242"/>
        <v>0.90853846153846152</v>
      </c>
      <c r="AR327" s="32">
        <v>30</v>
      </c>
      <c r="AS327" s="32">
        <v>62</v>
      </c>
      <c r="AT327" s="27">
        <f t="shared" si="243"/>
        <v>46</v>
      </c>
      <c r="AU327" s="49">
        <v>250</v>
      </c>
      <c r="AV327" s="48">
        <v>750</v>
      </c>
      <c r="AW327" s="27">
        <f t="shared" si="244"/>
        <v>0.33333333333333331</v>
      </c>
      <c r="AX327" s="27" t="str">
        <f t="shared" si="245"/>
        <v>Inadecuada</v>
      </c>
      <c r="AY327" s="27">
        <f t="shared" si="246"/>
        <v>750</v>
      </c>
      <c r="AZ327" s="27">
        <f t="shared" si="247"/>
        <v>3000</v>
      </c>
      <c r="BA327" s="27">
        <v>460</v>
      </c>
      <c r="BB327" s="27">
        <v>1000</v>
      </c>
      <c r="BC327" s="27">
        <v>460</v>
      </c>
      <c r="BD327" s="34">
        <v>460</v>
      </c>
      <c r="BE327" s="11"/>
      <c r="BF327" s="14"/>
      <c r="BG327" s="11"/>
      <c r="BH327" s="18"/>
      <c r="BI327" s="14"/>
      <c r="BJ327" s="14"/>
      <c r="BK327" s="14"/>
      <c r="BL327" s="14"/>
    </row>
    <row r="328" spans="1:64" s="1" customFormat="1" ht="23.25" x14ac:dyDescent="0.25">
      <c r="A328" s="15" t="s">
        <v>393</v>
      </c>
      <c r="B328" s="47">
        <v>430</v>
      </c>
      <c r="C328" s="27"/>
      <c r="D328" s="27" t="s">
        <v>321</v>
      </c>
      <c r="E328" s="48" t="s">
        <v>148</v>
      </c>
      <c r="F328" s="47" t="s">
        <v>209</v>
      </c>
      <c r="G328" s="47"/>
      <c r="H328" s="47" t="s">
        <v>386</v>
      </c>
      <c r="I328" s="47" t="s">
        <v>343</v>
      </c>
      <c r="J328" s="47">
        <v>76</v>
      </c>
      <c r="K328" s="47" t="s">
        <v>56</v>
      </c>
      <c r="L328" s="47" t="s">
        <v>49</v>
      </c>
      <c r="M328" s="47" t="s">
        <v>57</v>
      </c>
      <c r="N328" s="47" t="s">
        <v>51</v>
      </c>
      <c r="O328" s="47">
        <v>220</v>
      </c>
      <c r="P328" s="47">
        <v>2</v>
      </c>
      <c r="Q328" s="56">
        <v>3</v>
      </c>
      <c r="R328" s="50">
        <v>4</v>
      </c>
      <c r="S328" s="48" t="s">
        <v>313</v>
      </c>
      <c r="T328" s="48" t="s">
        <v>60</v>
      </c>
      <c r="U328" s="48" t="s">
        <v>302</v>
      </c>
      <c r="V328" s="48"/>
      <c r="W328" s="48"/>
      <c r="X328" s="48"/>
      <c r="Y328" s="48"/>
      <c r="Z328" s="48"/>
      <c r="AA328" s="48"/>
      <c r="AB328" s="48"/>
      <c r="AC328" s="48"/>
      <c r="AD328" s="48">
        <v>36</v>
      </c>
      <c r="AE328" s="48" t="s">
        <v>465</v>
      </c>
      <c r="AF328" s="27" t="s">
        <v>470</v>
      </c>
      <c r="AG328" s="27" t="s">
        <v>474</v>
      </c>
      <c r="AH328" s="48" t="s">
        <v>477</v>
      </c>
      <c r="AI328" s="27" t="s">
        <v>461</v>
      </c>
      <c r="AJ328" s="48">
        <v>13.6</v>
      </c>
      <c r="AK328" s="50">
        <v>11.811</v>
      </c>
      <c r="AL328" s="48">
        <v>1314768</v>
      </c>
      <c r="AM328" s="32">
        <f t="shared" si="238"/>
        <v>7826</v>
      </c>
      <c r="AN328" s="35">
        <f t="shared" si="239"/>
        <v>52</v>
      </c>
      <c r="AO328" s="83">
        <f t="shared" si="240"/>
        <v>0.22713461538461538</v>
      </c>
      <c r="AP328" s="94">
        <f t="shared" si="241"/>
        <v>0.45426923076923076</v>
      </c>
      <c r="AQ328" s="33">
        <f t="shared" si="242"/>
        <v>0.90853846153846152</v>
      </c>
      <c r="AR328" s="32">
        <v>30</v>
      </c>
      <c r="AS328" s="32">
        <v>62</v>
      </c>
      <c r="AT328" s="27">
        <f t="shared" si="243"/>
        <v>46</v>
      </c>
      <c r="AU328" s="49">
        <v>250</v>
      </c>
      <c r="AV328" s="48">
        <v>750</v>
      </c>
      <c r="AW328" s="27">
        <f t="shared" si="244"/>
        <v>0.33333333333333331</v>
      </c>
      <c r="AX328" s="27" t="str">
        <f t="shared" si="245"/>
        <v>Inadecuada</v>
      </c>
      <c r="AY328" s="27">
        <f t="shared" si="246"/>
        <v>750</v>
      </c>
      <c r="AZ328" s="27">
        <f t="shared" si="247"/>
        <v>3000</v>
      </c>
      <c r="BA328" s="27">
        <v>460</v>
      </c>
      <c r="BB328" s="27">
        <v>1000</v>
      </c>
      <c r="BC328" s="27">
        <v>460</v>
      </c>
      <c r="BD328" s="34">
        <v>460</v>
      </c>
      <c r="BE328" s="11"/>
      <c r="BF328" s="14"/>
      <c r="BG328" s="11"/>
      <c r="BH328" s="18"/>
      <c r="BI328" s="14"/>
      <c r="BJ328" s="14"/>
      <c r="BK328" s="14"/>
      <c r="BL328" s="14"/>
    </row>
    <row r="329" spans="1:64" s="1" customFormat="1" ht="23.25" x14ac:dyDescent="0.25">
      <c r="A329" s="15" t="s">
        <v>393</v>
      </c>
      <c r="B329" s="47">
        <v>430</v>
      </c>
      <c r="C329" s="27"/>
      <c r="D329" s="27" t="s">
        <v>322</v>
      </c>
      <c r="E329" s="48" t="s">
        <v>148</v>
      </c>
      <c r="F329" s="47" t="s">
        <v>209</v>
      </c>
      <c r="G329" s="47"/>
      <c r="H329" s="47" t="s">
        <v>386</v>
      </c>
      <c r="I329" s="47" t="s">
        <v>343</v>
      </c>
      <c r="J329" s="47">
        <v>76</v>
      </c>
      <c r="K329" s="47" t="s">
        <v>56</v>
      </c>
      <c r="L329" s="47" t="s">
        <v>49</v>
      </c>
      <c r="M329" s="47" t="s">
        <v>57</v>
      </c>
      <c r="N329" s="47" t="s">
        <v>51</v>
      </c>
      <c r="O329" s="47">
        <v>220</v>
      </c>
      <c r="P329" s="47">
        <v>2</v>
      </c>
      <c r="Q329" s="56">
        <v>3</v>
      </c>
      <c r="R329" s="50">
        <v>4</v>
      </c>
      <c r="S329" s="48" t="s">
        <v>313</v>
      </c>
      <c r="T329" s="48" t="s">
        <v>60</v>
      </c>
      <c r="U329" s="48" t="s">
        <v>302</v>
      </c>
      <c r="V329" s="48"/>
      <c r="W329" s="48"/>
      <c r="X329" s="48"/>
      <c r="Y329" s="48"/>
      <c r="Z329" s="48"/>
      <c r="AA329" s="48"/>
      <c r="AB329" s="48"/>
      <c r="AC329" s="48"/>
      <c r="AD329" s="48">
        <v>36</v>
      </c>
      <c r="AE329" s="48" t="s">
        <v>465</v>
      </c>
      <c r="AF329" s="27" t="s">
        <v>470</v>
      </c>
      <c r="AG329" s="27" t="s">
        <v>474</v>
      </c>
      <c r="AH329" s="48" t="s">
        <v>477</v>
      </c>
      <c r="AI329" s="27" t="s">
        <v>461</v>
      </c>
      <c r="AJ329" s="48">
        <v>13.6</v>
      </c>
      <c r="AK329" s="50">
        <v>11.811</v>
      </c>
      <c r="AL329" s="48">
        <v>1314768</v>
      </c>
      <c r="AM329" s="32">
        <f t="shared" si="238"/>
        <v>7826</v>
      </c>
      <c r="AN329" s="35">
        <f t="shared" si="239"/>
        <v>52</v>
      </c>
      <c r="AO329" s="83">
        <f t="shared" si="240"/>
        <v>0.22713461538461538</v>
      </c>
      <c r="AP329" s="94">
        <f t="shared" si="241"/>
        <v>0.45426923076923076</v>
      </c>
      <c r="AQ329" s="33">
        <f t="shared" si="242"/>
        <v>0.90853846153846152</v>
      </c>
      <c r="AR329" s="32">
        <v>30</v>
      </c>
      <c r="AS329" s="32">
        <v>62</v>
      </c>
      <c r="AT329" s="27">
        <f t="shared" si="243"/>
        <v>46</v>
      </c>
      <c r="AU329" s="49">
        <v>250</v>
      </c>
      <c r="AV329" s="48">
        <v>750</v>
      </c>
      <c r="AW329" s="27">
        <f t="shared" si="244"/>
        <v>0.33333333333333331</v>
      </c>
      <c r="AX329" s="27" t="str">
        <f t="shared" si="245"/>
        <v>Inadecuada</v>
      </c>
      <c r="AY329" s="27">
        <f t="shared" si="246"/>
        <v>750</v>
      </c>
      <c r="AZ329" s="27">
        <f t="shared" si="247"/>
        <v>3000</v>
      </c>
      <c r="BA329" s="27">
        <v>460</v>
      </c>
      <c r="BB329" s="27">
        <v>1000</v>
      </c>
      <c r="BC329" s="27">
        <v>460</v>
      </c>
      <c r="BD329" s="34">
        <v>460</v>
      </c>
      <c r="BE329" s="11"/>
      <c r="BF329" s="14"/>
      <c r="BG329" s="11"/>
      <c r="BH329" s="18"/>
      <c r="BI329" s="14"/>
      <c r="BJ329" s="14"/>
      <c r="BK329" s="14"/>
      <c r="BL329" s="14"/>
    </row>
    <row r="330" spans="1:64" s="1" customFormat="1" hidden="1" x14ac:dyDescent="0.25">
      <c r="A330" s="15" t="s">
        <v>393</v>
      </c>
      <c r="B330" s="47" t="s">
        <v>210</v>
      </c>
      <c r="C330" s="27" t="s">
        <v>174</v>
      </c>
      <c r="D330" s="27" t="s">
        <v>30</v>
      </c>
      <c r="E330" s="28"/>
      <c r="F330" s="28" t="s">
        <v>189</v>
      </c>
      <c r="G330" s="28"/>
      <c r="H330" s="28"/>
      <c r="I330" s="28"/>
      <c r="J330" s="28">
        <v>77</v>
      </c>
      <c r="K330" s="28" t="s">
        <v>48</v>
      </c>
      <c r="L330" s="28" t="s">
        <v>49</v>
      </c>
      <c r="M330" s="28" t="s">
        <v>86</v>
      </c>
      <c r="N330" s="28" t="s">
        <v>51</v>
      </c>
      <c r="O330" s="28">
        <v>68</v>
      </c>
      <c r="P330" s="28">
        <v>1</v>
      </c>
      <c r="Q330" s="29">
        <v>4</v>
      </c>
      <c r="R330" s="28" t="s">
        <v>52</v>
      </c>
      <c r="S330" s="28" t="s">
        <v>311</v>
      </c>
      <c r="T330" s="28" t="s">
        <v>337</v>
      </c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57"/>
      <c r="AL330" s="47"/>
      <c r="AM330" s="47"/>
      <c r="AN330" s="55"/>
      <c r="AO330" s="86"/>
      <c r="AP330" s="97"/>
      <c r="AQ330" s="92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13"/>
      <c r="BF330" s="13"/>
      <c r="BG330" s="13"/>
      <c r="BH330" s="13"/>
      <c r="BI330" s="13"/>
      <c r="BJ330" s="13"/>
      <c r="BK330" s="13"/>
      <c r="BL330" s="13"/>
    </row>
    <row r="331" spans="1:64" s="1" customFormat="1" hidden="1" x14ac:dyDescent="0.25">
      <c r="A331" s="15" t="s">
        <v>393</v>
      </c>
      <c r="B331" s="47" t="s">
        <v>210</v>
      </c>
      <c r="C331" s="27"/>
      <c r="D331" s="27" t="s">
        <v>30</v>
      </c>
      <c r="E331" s="28"/>
      <c r="F331" s="28" t="s">
        <v>189</v>
      </c>
      <c r="G331" s="28"/>
      <c r="H331" s="28"/>
      <c r="I331" s="28"/>
      <c r="J331" s="28">
        <v>77</v>
      </c>
      <c r="K331" s="28" t="s">
        <v>48</v>
      </c>
      <c r="L331" s="28" t="s">
        <v>49</v>
      </c>
      <c r="M331" s="28" t="s">
        <v>86</v>
      </c>
      <c r="N331" s="28" t="s">
        <v>51</v>
      </c>
      <c r="O331" s="28">
        <v>68</v>
      </c>
      <c r="P331" s="28">
        <v>1</v>
      </c>
      <c r="Q331" s="29">
        <v>52</v>
      </c>
      <c r="R331" s="28">
        <v>1.7</v>
      </c>
      <c r="S331" s="28" t="s">
        <v>311</v>
      </c>
      <c r="T331" s="28" t="s">
        <v>53</v>
      </c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57"/>
      <c r="AL331" s="47"/>
      <c r="AM331" s="47"/>
      <c r="AN331" s="55"/>
      <c r="AO331" s="86"/>
      <c r="AP331" s="97"/>
      <c r="AQ331" s="92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47"/>
      <c r="BE331" s="13"/>
      <c r="BF331" s="13"/>
      <c r="BG331" s="13"/>
      <c r="BH331" s="13"/>
      <c r="BI331" s="13"/>
      <c r="BJ331" s="13"/>
      <c r="BK331" s="13"/>
      <c r="BL331" s="13"/>
    </row>
    <row r="332" spans="1:64" s="1" customFormat="1" ht="22.5" hidden="1" x14ac:dyDescent="0.25">
      <c r="A332" s="15" t="s">
        <v>393</v>
      </c>
      <c r="B332" s="47">
        <v>442</v>
      </c>
      <c r="C332" s="27" t="s">
        <v>365</v>
      </c>
      <c r="D332" s="27" t="s">
        <v>6</v>
      </c>
      <c r="E332" s="28"/>
      <c r="F332" s="28" t="s">
        <v>357</v>
      </c>
      <c r="G332" s="28">
        <v>15</v>
      </c>
      <c r="H332" s="28"/>
      <c r="I332" s="28"/>
      <c r="J332" s="28"/>
      <c r="K332" s="28"/>
      <c r="L332" s="28"/>
      <c r="M332" s="28"/>
      <c r="N332" s="28"/>
      <c r="O332" s="28"/>
      <c r="P332" s="28"/>
      <c r="Q332" s="29"/>
      <c r="R332" s="28"/>
      <c r="S332" s="28"/>
      <c r="T332" s="28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57"/>
      <c r="AL332" s="47"/>
      <c r="AM332" s="47"/>
      <c r="AN332" s="55"/>
      <c r="AO332" s="86"/>
      <c r="AP332" s="97"/>
      <c r="AQ332" s="92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13"/>
      <c r="BF332" s="13"/>
      <c r="BG332" s="13"/>
      <c r="BH332" s="13"/>
      <c r="BI332" s="13"/>
      <c r="BJ332" s="13"/>
      <c r="BK332" s="13"/>
      <c r="BL332" s="13"/>
    </row>
    <row r="333" spans="1:64" s="1" customFormat="1" ht="23.25" x14ac:dyDescent="0.25">
      <c r="A333" s="15" t="s">
        <v>393</v>
      </c>
      <c r="B333" s="47">
        <v>443</v>
      </c>
      <c r="C333" s="27" t="s">
        <v>211</v>
      </c>
      <c r="D333" s="27" t="s">
        <v>329</v>
      </c>
      <c r="E333" s="48" t="s">
        <v>148</v>
      </c>
      <c r="F333" s="47" t="s">
        <v>212</v>
      </c>
      <c r="G333" s="47"/>
      <c r="H333" s="47" t="s">
        <v>378</v>
      </c>
      <c r="I333" s="47" t="s">
        <v>343</v>
      </c>
      <c r="J333" s="47">
        <v>78</v>
      </c>
      <c r="K333" s="47" t="s">
        <v>56</v>
      </c>
      <c r="L333" s="47" t="s">
        <v>49</v>
      </c>
      <c r="M333" s="47" t="s">
        <v>57</v>
      </c>
      <c r="N333" s="47" t="s">
        <v>51</v>
      </c>
      <c r="O333" s="47">
        <v>220</v>
      </c>
      <c r="P333" s="47">
        <v>1</v>
      </c>
      <c r="Q333" s="56">
        <v>3</v>
      </c>
      <c r="R333" s="50">
        <v>11</v>
      </c>
      <c r="S333" s="48" t="s">
        <v>313</v>
      </c>
      <c r="T333" s="48" t="s">
        <v>60</v>
      </c>
      <c r="U333" s="48" t="s">
        <v>289</v>
      </c>
      <c r="V333" s="48"/>
      <c r="W333" s="48"/>
      <c r="X333" s="48"/>
      <c r="Y333" s="48"/>
      <c r="Z333" s="48"/>
      <c r="AA333" s="48"/>
      <c r="AB333" s="48"/>
      <c r="AC333" s="48"/>
      <c r="AD333" s="48">
        <v>32</v>
      </c>
      <c r="AE333" s="48" t="s">
        <v>465</v>
      </c>
      <c r="AF333" s="27" t="s">
        <v>470</v>
      </c>
      <c r="AG333" s="27" t="s">
        <v>474</v>
      </c>
      <c r="AH333" s="48" t="s">
        <v>479</v>
      </c>
      <c r="AI333" s="27" t="s">
        <v>461</v>
      </c>
      <c r="AJ333" s="59">
        <v>1045</v>
      </c>
      <c r="AK333" s="50">
        <v>27.8</v>
      </c>
      <c r="AL333" s="48">
        <v>3332</v>
      </c>
      <c r="AM333" s="32">
        <f>((AL333/24)/7)</f>
        <v>19.833333333333336</v>
      </c>
      <c r="AN333" s="35">
        <f>IF(AM333&gt;52, 52,AM333)</f>
        <v>19.833333333333336</v>
      </c>
      <c r="AO333" s="83">
        <f>AK333/AN333</f>
        <v>1.4016806722689075</v>
      </c>
      <c r="AP333" s="94">
        <f t="shared" ref="AP333:AP335" si="248">AO333*2</f>
        <v>2.8033613445378149</v>
      </c>
      <c r="AQ333" s="33">
        <f t="shared" ref="AQ333:AQ335" si="249">AO333*4</f>
        <v>5.6067226890756299</v>
      </c>
      <c r="AR333" s="48">
        <v>55</v>
      </c>
      <c r="AS333" s="48">
        <v>100</v>
      </c>
      <c r="AT333" s="27">
        <f t="shared" ref="AT333:AT335" si="250">0.5*(AR333+AS333)</f>
        <v>77.5</v>
      </c>
      <c r="AU333" s="27">
        <v>400</v>
      </c>
      <c r="AV333" s="48">
        <v>14</v>
      </c>
      <c r="AW333" s="27">
        <f t="shared" ref="AW333:AW335" si="251">AU333/AV333</f>
        <v>28.571428571428573</v>
      </c>
      <c r="AX333" s="27" t="str">
        <f t="shared" ref="AX333:AX335" si="252">IF(AND(1&lt;=AW333,AW333&lt;=4),"Adecuada","Inadecuada")</f>
        <v>Inadecuada</v>
      </c>
      <c r="AY333" s="27">
        <f>IF(AND(1&lt;=AW333,AW333&lt;=4),O333,AV333)</f>
        <v>14</v>
      </c>
      <c r="AZ333" s="27">
        <f>IF(AND(1&lt;=AW333,AW333&lt;=4),O333,4*AV333)</f>
        <v>56</v>
      </c>
      <c r="BA333" s="27">
        <v>10</v>
      </c>
      <c r="BB333" s="27">
        <v>46</v>
      </c>
      <c r="BC333" s="27">
        <v>46</v>
      </c>
      <c r="BD333" s="36">
        <v>100</v>
      </c>
      <c r="BE333" s="11"/>
      <c r="BF333" s="14"/>
      <c r="BG333" s="23"/>
      <c r="BH333" s="18"/>
      <c r="BI333" s="14"/>
      <c r="BJ333" s="14"/>
      <c r="BK333" s="14"/>
      <c r="BL333" s="14"/>
    </row>
    <row r="334" spans="1:64" s="1" customFormat="1" ht="23.25" x14ac:dyDescent="0.25">
      <c r="A334" s="15" t="s">
        <v>393</v>
      </c>
      <c r="B334" s="47">
        <v>443</v>
      </c>
      <c r="C334" s="27"/>
      <c r="D334" s="27" t="s">
        <v>308</v>
      </c>
      <c r="E334" s="48"/>
      <c r="F334" s="47" t="s">
        <v>213</v>
      </c>
      <c r="G334" s="47"/>
      <c r="H334" s="47" t="s">
        <v>213</v>
      </c>
      <c r="I334" s="47"/>
      <c r="J334" s="47">
        <v>78</v>
      </c>
      <c r="K334" s="47" t="s">
        <v>56</v>
      </c>
      <c r="L334" s="47" t="s">
        <v>49</v>
      </c>
      <c r="M334" s="47" t="s">
        <v>57</v>
      </c>
      <c r="N334" s="47" t="s">
        <v>51</v>
      </c>
      <c r="O334" s="47">
        <v>220</v>
      </c>
      <c r="P334" s="47">
        <v>1</v>
      </c>
      <c r="Q334" s="56">
        <v>1</v>
      </c>
      <c r="R334" s="50">
        <v>30</v>
      </c>
      <c r="S334" s="48" t="s">
        <v>313</v>
      </c>
      <c r="T334" s="48" t="s">
        <v>60</v>
      </c>
      <c r="U334" s="48" t="s">
        <v>304</v>
      </c>
      <c r="V334" s="48"/>
      <c r="W334" s="48"/>
      <c r="X334" s="48"/>
      <c r="Y334" s="48"/>
      <c r="Z334" s="48"/>
      <c r="AA334" s="48"/>
      <c r="AB334" s="48"/>
      <c r="AC334" s="48"/>
      <c r="AD334" s="48">
        <v>32</v>
      </c>
      <c r="AE334" s="48" t="s">
        <v>465</v>
      </c>
      <c r="AF334" s="27" t="s">
        <v>470</v>
      </c>
      <c r="AG334" s="27" t="s">
        <v>474</v>
      </c>
      <c r="AH334" s="48" t="s">
        <v>479</v>
      </c>
      <c r="AI334" s="27" t="s">
        <v>462</v>
      </c>
      <c r="AJ334" s="59">
        <v>1045</v>
      </c>
      <c r="AK334" s="50">
        <v>25.8</v>
      </c>
      <c r="AL334" s="48">
        <v>1666</v>
      </c>
      <c r="AM334" s="32">
        <f>((AL334/24)/7)</f>
        <v>9.9166666666666679</v>
      </c>
      <c r="AN334" s="35">
        <f>IF(AM334&gt;52, 52,AM334)</f>
        <v>9.9166666666666679</v>
      </c>
      <c r="AO334" s="83">
        <f>AK334/AN334</f>
        <v>2.6016806722689072</v>
      </c>
      <c r="AP334" s="94">
        <f t="shared" si="248"/>
        <v>5.2033613445378144</v>
      </c>
      <c r="AQ334" s="33">
        <f t="shared" si="249"/>
        <v>10.406722689075629</v>
      </c>
      <c r="AR334" s="32">
        <v>55</v>
      </c>
      <c r="AS334" s="32">
        <v>120</v>
      </c>
      <c r="AT334" s="27">
        <f t="shared" si="250"/>
        <v>87.5</v>
      </c>
      <c r="AU334" s="27">
        <v>400</v>
      </c>
      <c r="AV334" s="48">
        <v>12</v>
      </c>
      <c r="AW334" s="27">
        <f t="shared" si="251"/>
        <v>33.333333333333336</v>
      </c>
      <c r="AX334" s="27" t="str">
        <f t="shared" si="252"/>
        <v>Inadecuada</v>
      </c>
      <c r="AY334" s="27">
        <f>IF(AND(1&lt;=AW334,AW334&lt;=4),O334,AV334)</f>
        <v>12</v>
      </c>
      <c r="AZ334" s="27">
        <f>IF(AND(1&lt;=AW334,AW334&lt;=4),O334,4*AV334)</f>
        <v>48</v>
      </c>
      <c r="BA334" s="27">
        <v>10</v>
      </c>
      <c r="BB334" s="27">
        <v>32</v>
      </c>
      <c r="BC334" s="27">
        <v>32</v>
      </c>
      <c r="BD334" s="36">
        <v>100</v>
      </c>
      <c r="BE334" s="11"/>
      <c r="BF334" s="14"/>
      <c r="BG334" s="23"/>
      <c r="BH334" s="18"/>
      <c r="BI334" s="14"/>
      <c r="BJ334" s="14"/>
      <c r="BK334" s="14"/>
      <c r="BL334" s="14"/>
    </row>
    <row r="335" spans="1:64" s="1" customFormat="1" ht="23.25" x14ac:dyDescent="0.25">
      <c r="A335" s="15" t="s">
        <v>393</v>
      </c>
      <c r="B335" s="47">
        <v>446</v>
      </c>
      <c r="C335" s="27" t="s">
        <v>214</v>
      </c>
      <c r="D335" s="27" t="s">
        <v>215</v>
      </c>
      <c r="E335" s="48" t="s">
        <v>148</v>
      </c>
      <c r="F335" s="47" t="s">
        <v>441</v>
      </c>
      <c r="G335" s="47"/>
      <c r="H335" s="47" t="s">
        <v>444</v>
      </c>
      <c r="I335" s="47"/>
      <c r="J335" s="47">
        <v>79</v>
      </c>
      <c r="K335" s="47" t="s">
        <v>56</v>
      </c>
      <c r="L335" s="47" t="s">
        <v>49</v>
      </c>
      <c r="M335" s="47" t="s">
        <v>57</v>
      </c>
      <c r="N335" s="47" t="s">
        <v>51</v>
      </c>
      <c r="O335" s="47">
        <v>220</v>
      </c>
      <c r="P335" s="47">
        <v>2</v>
      </c>
      <c r="Q335" s="56">
        <v>1</v>
      </c>
      <c r="R335" s="50">
        <v>30</v>
      </c>
      <c r="S335" s="48" t="s">
        <v>313</v>
      </c>
      <c r="T335" s="48" t="s">
        <v>60</v>
      </c>
      <c r="U335" s="48" t="s">
        <v>438</v>
      </c>
      <c r="V335" s="48"/>
      <c r="W335" s="48"/>
      <c r="X335" s="48"/>
      <c r="Y335" s="48"/>
      <c r="Z335" s="48"/>
      <c r="AA335" s="48"/>
      <c r="AB335" s="48"/>
      <c r="AC335" s="48"/>
      <c r="AD335" s="48">
        <v>46</v>
      </c>
      <c r="AE335" s="27" t="s">
        <v>464</v>
      </c>
      <c r="AF335" s="27" t="s">
        <v>470</v>
      </c>
      <c r="AG335" s="27" t="s">
        <v>474</v>
      </c>
      <c r="AH335" s="27" t="s">
        <v>477</v>
      </c>
      <c r="AI335" s="27" t="s">
        <v>462</v>
      </c>
      <c r="AJ335" s="48">
        <v>1045</v>
      </c>
      <c r="AK335" s="50">
        <v>12.5</v>
      </c>
      <c r="AL335" s="48">
        <v>9086</v>
      </c>
      <c r="AM335" s="32">
        <f>((AL335/24)/7)</f>
        <v>54.083333333333329</v>
      </c>
      <c r="AN335" s="35">
        <f>IF(AM335&gt;52, 52,AM335)</f>
        <v>52</v>
      </c>
      <c r="AO335" s="83">
        <f>AK335/AN335</f>
        <v>0.24038461538461539</v>
      </c>
      <c r="AP335" s="94">
        <f t="shared" si="248"/>
        <v>0.48076923076923078</v>
      </c>
      <c r="AQ335" s="33">
        <f t="shared" si="249"/>
        <v>0.96153846153846156</v>
      </c>
      <c r="AR335" s="32">
        <v>45</v>
      </c>
      <c r="AS335" s="32">
        <v>100</v>
      </c>
      <c r="AT335" s="27">
        <f t="shared" si="250"/>
        <v>72.5</v>
      </c>
      <c r="AU335" s="27">
        <v>170</v>
      </c>
      <c r="AV335" s="48">
        <v>15</v>
      </c>
      <c r="AW335" s="27">
        <f t="shared" si="251"/>
        <v>11.333333333333334</v>
      </c>
      <c r="AX335" s="27" t="str">
        <f t="shared" si="252"/>
        <v>Inadecuada</v>
      </c>
      <c r="AY335" s="27">
        <f>IF(AND(1&lt;=AW335,AW335&lt;=4),O335,AV335)</f>
        <v>15</v>
      </c>
      <c r="AZ335" s="27">
        <f>IF(AND(1&lt;=AW335,AW335&lt;=4),O335,4*AV335)</f>
        <v>60</v>
      </c>
      <c r="BA335" s="27">
        <v>15</v>
      </c>
      <c r="BB335" s="27">
        <v>100</v>
      </c>
      <c r="BC335" s="27">
        <v>100</v>
      </c>
      <c r="BD335" s="36">
        <v>100</v>
      </c>
      <c r="BE335" s="11"/>
      <c r="BF335" s="14"/>
      <c r="BG335" s="14"/>
      <c r="BH335" s="18"/>
      <c r="BI335" s="14"/>
      <c r="BJ335" s="14"/>
      <c r="BK335" s="14"/>
      <c r="BL335" s="14"/>
    </row>
    <row r="336" spans="1:64" s="1" customFormat="1" hidden="1" x14ac:dyDescent="0.25">
      <c r="A336" s="15" t="s">
        <v>393</v>
      </c>
      <c r="B336" s="47">
        <v>446</v>
      </c>
      <c r="C336" s="27"/>
      <c r="D336" s="27" t="s">
        <v>216</v>
      </c>
      <c r="E336" s="47" t="s">
        <v>148</v>
      </c>
      <c r="F336" s="47"/>
      <c r="G336" s="47"/>
      <c r="H336" s="47"/>
      <c r="I336" s="47"/>
      <c r="J336" s="47">
        <v>79</v>
      </c>
      <c r="K336" s="47" t="s">
        <v>56</v>
      </c>
      <c r="L336" s="47" t="s">
        <v>49</v>
      </c>
      <c r="M336" s="47" t="s">
        <v>31</v>
      </c>
      <c r="N336" s="47" t="s">
        <v>80</v>
      </c>
      <c r="O336" s="47">
        <v>100</v>
      </c>
      <c r="P336" s="47">
        <v>2</v>
      </c>
      <c r="Q336" s="55">
        <v>52</v>
      </c>
      <c r="R336" s="47">
        <v>15</v>
      </c>
      <c r="S336" s="47" t="s">
        <v>313</v>
      </c>
      <c r="T336" s="47" t="s">
        <v>60</v>
      </c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57"/>
      <c r="AL336" s="47"/>
      <c r="AM336" s="47"/>
      <c r="AN336" s="55"/>
      <c r="AO336" s="86"/>
      <c r="AP336" s="97"/>
      <c r="AQ336" s="92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  <c r="BB336" s="47"/>
      <c r="BC336" s="47"/>
      <c r="BD336" s="47"/>
      <c r="BE336" s="13"/>
      <c r="BF336" s="13"/>
      <c r="BG336" s="13"/>
      <c r="BH336" s="13"/>
      <c r="BI336" s="13"/>
      <c r="BJ336" s="13"/>
      <c r="BK336" s="13"/>
      <c r="BL336" s="13"/>
    </row>
    <row r="337" spans="1:64" s="1" customFormat="1" ht="22.5" hidden="1" x14ac:dyDescent="0.25">
      <c r="A337" s="15" t="s">
        <v>393</v>
      </c>
      <c r="B337" s="47" t="s">
        <v>217</v>
      </c>
      <c r="C337" s="27" t="s">
        <v>85</v>
      </c>
      <c r="D337" s="27" t="s">
        <v>30</v>
      </c>
      <c r="E337" s="28"/>
      <c r="F337" s="28" t="s">
        <v>98</v>
      </c>
      <c r="G337" s="28"/>
      <c r="H337" s="28"/>
      <c r="I337" s="28"/>
      <c r="J337" s="28">
        <v>80</v>
      </c>
      <c r="K337" s="28" t="s">
        <v>48</v>
      </c>
      <c r="L337" s="28" t="s">
        <v>49</v>
      </c>
      <c r="M337" s="28" t="s">
        <v>86</v>
      </c>
      <c r="N337" s="28" t="s">
        <v>51</v>
      </c>
      <c r="O337" s="28">
        <v>68</v>
      </c>
      <c r="P337" s="28">
        <v>1</v>
      </c>
      <c r="Q337" s="29">
        <v>4</v>
      </c>
      <c r="R337" s="28" t="s">
        <v>52</v>
      </c>
      <c r="S337" s="28" t="s">
        <v>311</v>
      </c>
      <c r="T337" s="28" t="s">
        <v>337</v>
      </c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57"/>
      <c r="AL337" s="47"/>
      <c r="AM337" s="47"/>
      <c r="AN337" s="55"/>
      <c r="AO337" s="86"/>
      <c r="AP337" s="97"/>
      <c r="AQ337" s="92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  <c r="BB337" s="47"/>
      <c r="BC337" s="47"/>
      <c r="BD337" s="47"/>
      <c r="BE337" s="13"/>
      <c r="BF337" s="13"/>
      <c r="BG337" s="13"/>
      <c r="BH337" s="13"/>
      <c r="BI337" s="13"/>
      <c r="BJ337" s="13"/>
      <c r="BK337" s="13"/>
      <c r="BL337" s="13"/>
    </row>
    <row r="338" spans="1:64" s="1" customFormat="1" hidden="1" x14ac:dyDescent="0.25">
      <c r="A338" s="15" t="s">
        <v>393</v>
      </c>
      <c r="B338" s="47" t="s">
        <v>217</v>
      </c>
      <c r="C338" s="27"/>
      <c r="D338" s="27" t="s">
        <v>30</v>
      </c>
      <c r="E338" s="28"/>
      <c r="F338" s="28" t="s">
        <v>98</v>
      </c>
      <c r="G338" s="28"/>
      <c r="H338" s="28"/>
      <c r="I338" s="28"/>
      <c r="J338" s="28">
        <v>80</v>
      </c>
      <c r="K338" s="28" t="s">
        <v>48</v>
      </c>
      <c r="L338" s="28" t="s">
        <v>49</v>
      </c>
      <c r="M338" s="28" t="s">
        <v>86</v>
      </c>
      <c r="N338" s="28" t="s">
        <v>51</v>
      </c>
      <c r="O338" s="28">
        <v>68</v>
      </c>
      <c r="P338" s="28">
        <v>1</v>
      </c>
      <c r="Q338" s="29">
        <v>52</v>
      </c>
      <c r="R338" s="28">
        <v>1.7</v>
      </c>
      <c r="S338" s="28" t="s">
        <v>311</v>
      </c>
      <c r="T338" s="28" t="s">
        <v>53</v>
      </c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57"/>
      <c r="AL338" s="47"/>
      <c r="AM338" s="47"/>
      <c r="AN338" s="55"/>
      <c r="AO338" s="86"/>
      <c r="AP338" s="97"/>
      <c r="AQ338" s="92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  <c r="BB338" s="47"/>
      <c r="BC338" s="47"/>
      <c r="BD338" s="47"/>
      <c r="BE338" s="13"/>
      <c r="BF338" s="13"/>
      <c r="BG338" s="13"/>
      <c r="BH338" s="13"/>
      <c r="BI338" s="13"/>
      <c r="BJ338" s="13"/>
      <c r="BK338" s="13"/>
      <c r="BL338" s="13"/>
    </row>
    <row r="339" spans="1:64" s="1" customFormat="1" ht="22.5" hidden="1" x14ac:dyDescent="0.25">
      <c r="A339" s="15" t="s">
        <v>393</v>
      </c>
      <c r="B339" s="47" t="s">
        <v>218</v>
      </c>
      <c r="C339" s="27" t="s">
        <v>85</v>
      </c>
      <c r="D339" s="27" t="s">
        <v>30</v>
      </c>
      <c r="E339" s="28"/>
      <c r="F339" s="28" t="s">
        <v>100</v>
      </c>
      <c r="G339" s="28"/>
      <c r="H339" s="28"/>
      <c r="I339" s="28"/>
      <c r="J339" s="28">
        <v>81</v>
      </c>
      <c r="K339" s="28" t="s">
        <v>48</v>
      </c>
      <c r="L339" s="28" t="s">
        <v>49</v>
      </c>
      <c r="M339" s="28" t="s">
        <v>86</v>
      </c>
      <c r="N339" s="28" t="s">
        <v>51</v>
      </c>
      <c r="O339" s="28">
        <v>68</v>
      </c>
      <c r="P339" s="28">
        <v>1</v>
      </c>
      <c r="Q339" s="29">
        <v>4</v>
      </c>
      <c r="R339" s="28" t="s">
        <v>52</v>
      </c>
      <c r="S339" s="28" t="s">
        <v>311</v>
      </c>
      <c r="T339" s="28" t="s">
        <v>337</v>
      </c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57"/>
      <c r="AL339" s="47"/>
      <c r="AM339" s="47"/>
      <c r="AN339" s="55"/>
      <c r="AO339" s="86"/>
      <c r="AP339" s="97"/>
      <c r="AQ339" s="92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  <c r="BB339" s="47"/>
      <c r="BC339" s="47"/>
      <c r="BD339" s="47"/>
      <c r="BE339" s="13"/>
      <c r="BF339" s="13"/>
      <c r="BG339" s="13"/>
      <c r="BH339" s="13"/>
      <c r="BI339" s="13"/>
      <c r="BJ339" s="13"/>
      <c r="BK339" s="13"/>
      <c r="BL339" s="13"/>
    </row>
    <row r="340" spans="1:64" s="1" customFormat="1" hidden="1" x14ac:dyDescent="0.25">
      <c r="A340" s="15" t="s">
        <v>393</v>
      </c>
      <c r="B340" s="47" t="s">
        <v>218</v>
      </c>
      <c r="C340" s="27"/>
      <c r="D340" s="27" t="s">
        <v>30</v>
      </c>
      <c r="E340" s="28"/>
      <c r="F340" s="28" t="s">
        <v>100</v>
      </c>
      <c r="G340" s="28"/>
      <c r="H340" s="28"/>
      <c r="I340" s="28"/>
      <c r="J340" s="28">
        <v>81</v>
      </c>
      <c r="K340" s="28" t="s">
        <v>48</v>
      </c>
      <c r="L340" s="28" t="s">
        <v>49</v>
      </c>
      <c r="M340" s="28" t="s">
        <v>86</v>
      </c>
      <c r="N340" s="28" t="s">
        <v>51</v>
      </c>
      <c r="O340" s="28">
        <v>68</v>
      </c>
      <c r="P340" s="28">
        <v>1</v>
      </c>
      <c r="Q340" s="29">
        <v>52</v>
      </c>
      <c r="R340" s="28">
        <v>1.7</v>
      </c>
      <c r="S340" s="28" t="s">
        <v>311</v>
      </c>
      <c r="T340" s="28" t="s">
        <v>53</v>
      </c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57"/>
      <c r="AL340" s="47"/>
      <c r="AM340" s="47"/>
      <c r="AN340" s="55"/>
      <c r="AO340" s="86"/>
      <c r="AP340" s="97"/>
      <c r="AQ340" s="92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  <c r="BB340" s="47"/>
      <c r="BC340" s="47"/>
      <c r="BD340" s="47"/>
      <c r="BE340" s="13"/>
      <c r="BF340" s="13"/>
      <c r="BG340" s="13"/>
      <c r="BH340" s="13"/>
      <c r="BI340" s="13"/>
      <c r="BJ340" s="13"/>
      <c r="BK340" s="13"/>
      <c r="BL340" s="13"/>
    </row>
    <row r="341" spans="1:64" s="1" customFormat="1" ht="23.25" x14ac:dyDescent="0.25">
      <c r="A341" s="15" t="s">
        <v>393</v>
      </c>
      <c r="B341" s="47">
        <v>455</v>
      </c>
      <c r="C341" s="27" t="s">
        <v>219</v>
      </c>
      <c r="D341" s="27" t="s">
        <v>380</v>
      </c>
      <c r="E341" s="48" t="s">
        <v>148</v>
      </c>
      <c r="F341" s="47" t="s">
        <v>381</v>
      </c>
      <c r="G341" s="47"/>
      <c r="H341" s="47">
        <v>22219</v>
      </c>
      <c r="I341" s="47" t="s">
        <v>427</v>
      </c>
      <c r="J341" s="47">
        <v>82</v>
      </c>
      <c r="K341" s="47" t="s">
        <v>56</v>
      </c>
      <c r="L341" s="47" t="s">
        <v>93</v>
      </c>
      <c r="M341" s="47" t="s">
        <v>10</v>
      </c>
      <c r="N341" s="47" t="s">
        <v>51</v>
      </c>
      <c r="O341" s="47">
        <v>96</v>
      </c>
      <c r="P341" s="47">
        <v>2</v>
      </c>
      <c r="Q341" s="56">
        <v>1</v>
      </c>
      <c r="R341" s="50">
        <v>40</v>
      </c>
      <c r="S341" s="48" t="s">
        <v>313</v>
      </c>
      <c r="T341" s="48" t="s">
        <v>60</v>
      </c>
      <c r="U341" s="48" t="s">
        <v>153</v>
      </c>
      <c r="V341" s="48"/>
      <c r="W341" s="48"/>
      <c r="X341" s="48"/>
      <c r="Y341" s="48"/>
      <c r="Z341" s="48"/>
      <c r="AA341" s="48"/>
      <c r="AB341" s="48"/>
      <c r="AC341" s="48"/>
      <c r="AD341" s="48">
        <v>46</v>
      </c>
      <c r="AE341" s="48" t="s">
        <v>465</v>
      </c>
      <c r="AF341" s="27" t="s">
        <v>470</v>
      </c>
      <c r="AG341" s="27" t="s">
        <v>474</v>
      </c>
      <c r="AH341" s="48" t="s">
        <v>477</v>
      </c>
      <c r="AI341" s="27" t="s">
        <v>462</v>
      </c>
      <c r="AJ341" s="48">
        <v>1050</v>
      </c>
      <c r="AK341" s="50">
        <v>36.549999999999997</v>
      </c>
      <c r="AL341" s="48">
        <v>3458</v>
      </c>
      <c r="AM341" s="32">
        <f>((AL341/24)/7)</f>
        <v>20.583333333333336</v>
      </c>
      <c r="AN341" s="35">
        <f>IF(AM341&gt;52, 52,AM341)</f>
        <v>20.583333333333336</v>
      </c>
      <c r="AO341" s="83">
        <f>AK341/AN341</f>
        <v>1.7757085020242911</v>
      </c>
      <c r="AP341" s="94">
        <f t="shared" ref="AP341" si="253">AO341*2</f>
        <v>3.5514170040485822</v>
      </c>
      <c r="AQ341" s="33">
        <f t="shared" ref="AQ341" si="254">AO341*4</f>
        <v>7.1028340080971644</v>
      </c>
      <c r="AR341" s="32">
        <v>95</v>
      </c>
      <c r="AS341" s="32">
        <v>170</v>
      </c>
      <c r="AT341" s="27">
        <f>0.5*(AR341+AS341)</f>
        <v>132.5</v>
      </c>
      <c r="AU341" s="27">
        <v>80</v>
      </c>
      <c r="AV341" s="48">
        <v>10</v>
      </c>
      <c r="AW341" s="27">
        <f>AU341/AV341</f>
        <v>8</v>
      </c>
      <c r="AX341" s="27" t="str">
        <f>IF(AND(1&lt;=AW341,AW341&lt;=4),"Adecuada","Inadecuada")</f>
        <v>Inadecuada</v>
      </c>
      <c r="AY341" s="27">
        <f>IF(AND(1&lt;=AW341,AW341&lt;=4),O341,AV341)</f>
        <v>10</v>
      </c>
      <c r="AZ341" s="27">
        <f>IF(AND(1&lt;=AW341,AW341&lt;=4),O341,4*AV341)</f>
        <v>40</v>
      </c>
      <c r="BA341" s="27">
        <v>15</v>
      </c>
      <c r="BB341" s="27">
        <v>100</v>
      </c>
      <c r="BC341" s="27">
        <v>100</v>
      </c>
      <c r="BD341" s="36">
        <v>100</v>
      </c>
      <c r="BE341" s="11"/>
      <c r="BF341" s="14"/>
      <c r="BG341" s="14"/>
      <c r="BH341" s="18"/>
      <c r="BI341" s="14"/>
      <c r="BJ341" s="14"/>
      <c r="BK341" s="14"/>
      <c r="BL341" s="14"/>
    </row>
    <row r="342" spans="1:64" s="1" customFormat="1" hidden="1" x14ac:dyDescent="0.25">
      <c r="A342" s="15" t="s">
        <v>393</v>
      </c>
      <c r="B342" s="47">
        <v>455</v>
      </c>
      <c r="C342" s="27"/>
      <c r="D342" s="27" t="s">
        <v>220</v>
      </c>
      <c r="E342" s="47"/>
      <c r="F342" s="47"/>
      <c r="G342" s="47"/>
      <c r="H342" s="47"/>
      <c r="I342" s="47"/>
      <c r="J342" s="47">
        <v>82</v>
      </c>
      <c r="K342" s="47" t="s">
        <v>56</v>
      </c>
      <c r="L342" s="47" t="s">
        <v>49</v>
      </c>
      <c r="M342" s="47" t="s">
        <v>31</v>
      </c>
      <c r="N342" s="47" t="s">
        <v>80</v>
      </c>
      <c r="O342" s="47">
        <v>100</v>
      </c>
      <c r="P342" s="47">
        <v>2</v>
      </c>
      <c r="Q342" s="55">
        <v>26</v>
      </c>
      <c r="R342" s="47">
        <v>25</v>
      </c>
      <c r="S342" s="47" t="s">
        <v>313</v>
      </c>
      <c r="T342" s="47" t="s">
        <v>60</v>
      </c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57"/>
      <c r="AL342" s="47"/>
      <c r="AM342" s="47"/>
      <c r="AN342" s="55"/>
      <c r="AO342" s="86"/>
      <c r="AP342" s="97"/>
      <c r="AQ342" s="92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  <c r="BB342" s="47"/>
      <c r="BC342" s="47"/>
      <c r="BD342" s="47"/>
      <c r="BE342" s="13"/>
      <c r="BF342" s="13"/>
      <c r="BG342" s="13"/>
      <c r="BH342" s="13"/>
      <c r="BI342" s="13"/>
      <c r="BJ342" s="13"/>
      <c r="BK342" s="13"/>
      <c r="BL342" s="13"/>
    </row>
    <row r="343" spans="1:64" s="1" customFormat="1" ht="22.5" hidden="1" x14ac:dyDescent="0.25">
      <c r="A343" s="15" t="s">
        <v>393</v>
      </c>
      <c r="B343" s="47">
        <v>456</v>
      </c>
      <c r="C343" s="27" t="s">
        <v>221</v>
      </c>
      <c r="D343" s="27" t="s">
        <v>334</v>
      </c>
      <c r="E343" s="47" t="s">
        <v>148</v>
      </c>
      <c r="F343" s="47" t="s">
        <v>182</v>
      </c>
      <c r="G343" s="47"/>
      <c r="H343" s="47" t="s">
        <v>385</v>
      </c>
      <c r="I343" s="47" t="s">
        <v>343</v>
      </c>
      <c r="J343" s="47">
        <v>83</v>
      </c>
      <c r="K343" s="47" t="s">
        <v>56</v>
      </c>
      <c r="L343" s="47" t="s">
        <v>49</v>
      </c>
      <c r="M343" s="47" t="s">
        <v>57</v>
      </c>
      <c r="N343" s="47" t="s">
        <v>51</v>
      </c>
      <c r="O343" s="47">
        <v>220</v>
      </c>
      <c r="P343" s="47">
        <v>1</v>
      </c>
      <c r="Q343" s="55">
        <v>1</v>
      </c>
      <c r="R343" s="47">
        <v>6</v>
      </c>
      <c r="S343" s="47" t="s">
        <v>313</v>
      </c>
      <c r="T343" s="47" t="s">
        <v>60</v>
      </c>
      <c r="U343" s="47" t="s">
        <v>293</v>
      </c>
      <c r="V343" s="47"/>
      <c r="W343" s="47"/>
      <c r="X343" s="47"/>
      <c r="Y343" s="47"/>
      <c r="Z343" s="47"/>
      <c r="AA343" s="47"/>
      <c r="AB343" s="47"/>
      <c r="AC343" s="47"/>
      <c r="AD343" s="47">
        <v>38</v>
      </c>
      <c r="AE343" s="47" t="s">
        <v>465</v>
      </c>
      <c r="AF343" s="28" t="s">
        <v>470</v>
      </c>
      <c r="AG343" s="28" t="s">
        <v>474</v>
      </c>
      <c r="AH343" s="47" t="s">
        <v>478</v>
      </c>
      <c r="AI343" s="28" t="s">
        <v>461</v>
      </c>
      <c r="AJ343" s="47">
        <v>123.6</v>
      </c>
      <c r="AK343" s="57">
        <v>19.68</v>
      </c>
      <c r="AL343" s="47">
        <v>62123</v>
      </c>
      <c r="AM343" s="41">
        <f>((AL343/24)/7)</f>
        <v>369.77976190476193</v>
      </c>
      <c r="AN343" s="42">
        <f>IF(AM343&gt;52, 52,AM343)</f>
        <v>52</v>
      </c>
      <c r="AO343" s="84">
        <f>AK343/AN343</f>
        <v>0.37846153846153846</v>
      </c>
      <c r="AP343" s="95">
        <f t="shared" ref="AP343:AP344" si="255">AO343*2</f>
        <v>0.75692307692307692</v>
      </c>
      <c r="AQ343" s="43">
        <f t="shared" ref="AQ343:AQ344" si="256">AO343*4</f>
        <v>1.5138461538461538</v>
      </c>
      <c r="AR343" s="41">
        <v>40</v>
      </c>
      <c r="AS343" s="41">
        <v>80</v>
      </c>
      <c r="AT343" s="28">
        <f t="shared" ref="AT343:AT344" si="257">0.5*(AR343+AS343)</f>
        <v>60</v>
      </c>
      <c r="AU343" s="28">
        <v>220</v>
      </c>
      <c r="AV343" s="47">
        <v>100</v>
      </c>
      <c r="AW343" s="28">
        <f t="shared" ref="AW343:AW344" si="258">AU343/AV343</f>
        <v>2.2000000000000002</v>
      </c>
      <c r="AX343" s="28" t="str">
        <f t="shared" ref="AX343:AX344" si="259">IF(AND(1&lt;=AW343,AW343&lt;=4),"Adecuada","Inadecuada")</f>
        <v>Adecuada</v>
      </c>
      <c r="AY343" s="28"/>
      <c r="AZ343" s="28"/>
      <c r="BA343" s="28"/>
      <c r="BB343" s="28"/>
      <c r="BC343" s="28"/>
      <c r="BD343" s="44">
        <f>O343</f>
        <v>220</v>
      </c>
      <c r="BE343" s="15"/>
      <c r="BF343" s="13"/>
      <c r="BG343" s="13"/>
      <c r="BH343" s="13"/>
      <c r="BI343" s="13"/>
      <c r="BJ343" s="13"/>
      <c r="BK343" s="13"/>
      <c r="BL343" s="13"/>
    </row>
    <row r="344" spans="1:64" s="1" customFormat="1" hidden="1" x14ac:dyDescent="0.25">
      <c r="A344" s="15" t="s">
        <v>393</v>
      </c>
      <c r="B344" s="47">
        <v>456</v>
      </c>
      <c r="C344" s="27"/>
      <c r="D344" s="27" t="s">
        <v>148</v>
      </c>
      <c r="E344" s="47"/>
      <c r="F344" s="47" t="s">
        <v>181</v>
      </c>
      <c r="G344" s="47"/>
      <c r="H344" s="47" t="s">
        <v>181</v>
      </c>
      <c r="I344" s="47"/>
      <c r="J344" s="47">
        <v>83</v>
      </c>
      <c r="K344" s="47" t="s">
        <v>56</v>
      </c>
      <c r="L344" s="47" t="s">
        <v>49</v>
      </c>
      <c r="M344" s="47" t="s">
        <v>57</v>
      </c>
      <c r="N344" s="47" t="s">
        <v>51</v>
      </c>
      <c r="O344" s="47">
        <v>220</v>
      </c>
      <c r="P344" s="47">
        <v>2</v>
      </c>
      <c r="Q344" s="55">
        <v>1</v>
      </c>
      <c r="R344" s="47">
        <v>10</v>
      </c>
      <c r="S344" s="47" t="s">
        <v>313</v>
      </c>
      <c r="T344" s="47" t="s">
        <v>60</v>
      </c>
      <c r="U344" s="47" t="s">
        <v>294</v>
      </c>
      <c r="V344" s="47"/>
      <c r="W344" s="47"/>
      <c r="X344" s="47"/>
      <c r="Y344" s="47"/>
      <c r="Z344" s="47"/>
      <c r="AA344" s="47"/>
      <c r="AB344" s="47"/>
      <c r="AC344" s="47"/>
      <c r="AD344" s="47">
        <v>38</v>
      </c>
      <c r="AE344" s="47" t="s">
        <v>465</v>
      </c>
      <c r="AF344" s="28" t="s">
        <v>470</v>
      </c>
      <c r="AG344" s="28" t="s">
        <v>474</v>
      </c>
      <c r="AH344" s="47" t="s">
        <v>478</v>
      </c>
      <c r="AI344" s="28" t="s">
        <v>462</v>
      </c>
      <c r="AJ344" s="47">
        <v>123.6</v>
      </c>
      <c r="AK344" s="57">
        <v>9.7750000000000004</v>
      </c>
      <c r="AL344" s="47">
        <v>29234</v>
      </c>
      <c r="AM344" s="41">
        <f>((AL344/24)/7)</f>
        <v>174.01190476190476</v>
      </c>
      <c r="AN344" s="42">
        <f>IF(AM344&gt;52, 52,AM344)</f>
        <v>52</v>
      </c>
      <c r="AO344" s="84">
        <f>AK344/AN344</f>
        <v>0.18798076923076923</v>
      </c>
      <c r="AP344" s="95">
        <f t="shared" si="255"/>
        <v>0.37596153846153846</v>
      </c>
      <c r="AQ344" s="43">
        <f t="shared" si="256"/>
        <v>0.75192307692307692</v>
      </c>
      <c r="AR344" s="41">
        <v>45</v>
      </c>
      <c r="AS344" s="41">
        <v>85</v>
      </c>
      <c r="AT344" s="28">
        <f t="shared" si="257"/>
        <v>65</v>
      </c>
      <c r="AU344" s="28">
        <v>220</v>
      </c>
      <c r="AV344" s="47">
        <v>90</v>
      </c>
      <c r="AW344" s="28">
        <f t="shared" si="258"/>
        <v>2.4444444444444446</v>
      </c>
      <c r="AX344" s="28" t="str">
        <f t="shared" si="259"/>
        <v>Adecuada</v>
      </c>
      <c r="AY344" s="28"/>
      <c r="AZ344" s="28"/>
      <c r="BA344" s="28"/>
      <c r="BB344" s="28"/>
      <c r="BC344" s="28"/>
      <c r="BD344" s="44">
        <f>O344</f>
        <v>220</v>
      </c>
      <c r="BE344" s="15"/>
      <c r="BF344" s="13"/>
      <c r="BG344" s="13"/>
      <c r="BH344" s="13"/>
      <c r="BI344" s="13"/>
      <c r="BJ344" s="13"/>
      <c r="BK344" s="13"/>
      <c r="BL344" s="13"/>
    </row>
    <row r="345" spans="1:64" s="1" customFormat="1" ht="22.5" hidden="1" x14ac:dyDescent="0.25">
      <c r="A345" s="15" t="s">
        <v>393</v>
      </c>
      <c r="B345" s="47">
        <v>456</v>
      </c>
      <c r="C345" s="27"/>
      <c r="D345" s="27" t="s">
        <v>6</v>
      </c>
      <c r="E345" s="47"/>
      <c r="F345" s="47" t="s">
        <v>317</v>
      </c>
      <c r="G345" s="47">
        <v>14.2</v>
      </c>
      <c r="H345" s="47"/>
      <c r="I345" s="47"/>
      <c r="J345" s="47"/>
      <c r="K345" s="47" t="s">
        <v>48</v>
      </c>
      <c r="L345" s="47" t="s">
        <v>49</v>
      </c>
      <c r="M345" s="47" t="s">
        <v>4</v>
      </c>
      <c r="N345" s="47" t="s">
        <v>80</v>
      </c>
      <c r="O345" s="47">
        <v>320</v>
      </c>
      <c r="P345" s="47">
        <v>1</v>
      </c>
      <c r="Q345" s="55">
        <v>2</v>
      </c>
      <c r="R345" s="47" t="s">
        <v>52</v>
      </c>
      <c r="S345" s="47" t="s">
        <v>311</v>
      </c>
      <c r="T345" s="47" t="s">
        <v>337</v>
      </c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57"/>
      <c r="AL345" s="47"/>
      <c r="AM345" s="47"/>
      <c r="AN345" s="55"/>
      <c r="AO345" s="86"/>
      <c r="AP345" s="97"/>
      <c r="AQ345" s="92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  <c r="BB345" s="47"/>
      <c r="BC345" s="47"/>
      <c r="BD345" s="47"/>
      <c r="BE345" s="13"/>
      <c r="BF345" s="13"/>
      <c r="BG345" s="13"/>
      <c r="BH345" s="13"/>
      <c r="BI345" s="13"/>
      <c r="BJ345" s="13"/>
      <c r="BK345" s="13"/>
      <c r="BL345" s="13"/>
    </row>
    <row r="346" spans="1:64" s="1" customFormat="1" ht="22.5" hidden="1" x14ac:dyDescent="0.25">
      <c r="A346" s="15" t="s">
        <v>393</v>
      </c>
      <c r="B346" s="47">
        <v>456</v>
      </c>
      <c r="C346" s="27"/>
      <c r="D346" s="27" t="s">
        <v>6</v>
      </c>
      <c r="E346" s="47"/>
      <c r="F346" s="47" t="s">
        <v>317</v>
      </c>
      <c r="G346" s="47">
        <v>14.2</v>
      </c>
      <c r="H346" s="47"/>
      <c r="I346" s="47"/>
      <c r="J346" s="47"/>
      <c r="K346" s="47" t="s">
        <v>48</v>
      </c>
      <c r="L346" s="47" t="s">
        <v>49</v>
      </c>
      <c r="M346" s="47" t="s">
        <v>4</v>
      </c>
      <c r="N346" s="47" t="s">
        <v>80</v>
      </c>
      <c r="O346" s="47">
        <v>320</v>
      </c>
      <c r="P346" s="47">
        <v>1</v>
      </c>
      <c r="Q346" s="55">
        <v>52</v>
      </c>
      <c r="R346" s="47" t="s">
        <v>314</v>
      </c>
      <c r="S346" s="47" t="s">
        <v>311</v>
      </c>
      <c r="T346" s="47" t="s">
        <v>53</v>
      </c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57"/>
      <c r="AL346" s="47"/>
      <c r="AM346" s="47"/>
      <c r="AN346" s="55"/>
      <c r="AO346" s="86"/>
      <c r="AP346" s="97"/>
      <c r="AQ346" s="92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13"/>
      <c r="BF346" s="13"/>
      <c r="BG346" s="13"/>
      <c r="BH346" s="13"/>
      <c r="BI346" s="13"/>
      <c r="BJ346" s="13"/>
      <c r="BK346" s="13"/>
      <c r="BL346" s="13"/>
    </row>
    <row r="347" spans="1:64" s="1" customFormat="1" hidden="1" x14ac:dyDescent="0.25">
      <c r="A347" s="15" t="s">
        <v>393</v>
      </c>
      <c r="B347" s="47">
        <v>460</v>
      </c>
      <c r="C347" s="27" t="s">
        <v>222</v>
      </c>
      <c r="D347" s="27" t="s">
        <v>148</v>
      </c>
      <c r="E347" s="47"/>
      <c r="F347" s="47" t="s">
        <v>186</v>
      </c>
      <c r="G347" s="47"/>
      <c r="H347" s="47" t="s">
        <v>186</v>
      </c>
      <c r="I347" s="47"/>
      <c r="J347" s="47">
        <v>84</v>
      </c>
      <c r="K347" s="47" t="s">
        <v>56</v>
      </c>
      <c r="L347" s="47" t="s">
        <v>49</v>
      </c>
      <c r="M347" s="47" t="s">
        <v>57</v>
      </c>
      <c r="N347" s="47" t="s">
        <v>51</v>
      </c>
      <c r="O347" s="47">
        <v>220</v>
      </c>
      <c r="P347" s="47">
        <v>2</v>
      </c>
      <c r="Q347" s="55">
        <v>1</v>
      </c>
      <c r="R347" s="47">
        <v>60</v>
      </c>
      <c r="S347" s="47" t="s">
        <v>313</v>
      </c>
      <c r="T347" s="47" t="s">
        <v>60</v>
      </c>
      <c r="U347" s="47" t="s">
        <v>187</v>
      </c>
      <c r="V347" s="47"/>
      <c r="W347" s="47"/>
      <c r="X347" s="47"/>
      <c r="Y347" s="47"/>
      <c r="Z347" s="47"/>
      <c r="AA347" s="47"/>
      <c r="AB347" s="47"/>
      <c r="AC347" s="47"/>
      <c r="AD347" s="47">
        <v>52</v>
      </c>
      <c r="AE347" s="47" t="s">
        <v>465</v>
      </c>
      <c r="AF347" s="28" t="s">
        <v>470</v>
      </c>
      <c r="AG347" s="28" t="s">
        <v>474</v>
      </c>
      <c r="AH347" s="47" t="s">
        <v>479</v>
      </c>
      <c r="AI347" s="28" t="s">
        <v>462</v>
      </c>
      <c r="AJ347" s="47">
        <v>250</v>
      </c>
      <c r="AK347" s="57">
        <v>50.524999999999999</v>
      </c>
      <c r="AL347" s="47">
        <v>5460</v>
      </c>
      <c r="AM347" s="41">
        <f>((AL347/24)/7)</f>
        <v>32.5</v>
      </c>
      <c r="AN347" s="42">
        <f>IF(AM347&gt;52, 52,AM347)</f>
        <v>32.5</v>
      </c>
      <c r="AO347" s="84">
        <f>AK347/AN347</f>
        <v>1.5546153846153845</v>
      </c>
      <c r="AP347" s="95">
        <f t="shared" ref="AP347:AP348" si="260">AO347*2</f>
        <v>3.109230769230769</v>
      </c>
      <c r="AQ347" s="43">
        <f t="shared" ref="AQ347:AQ348" si="261">AO347*4</f>
        <v>6.218461538461538</v>
      </c>
      <c r="AR347" s="41">
        <v>100</v>
      </c>
      <c r="AS347" s="41">
        <v>47</v>
      </c>
      <c r="AT347" s="28">
        <f t="shared" ref="AT347:AT348" si="262">0.5*(AR347+AS347)</f>
        <v>73.5</v>
      </c>
      <c r="AU347" s="28">
        <v>130</v>
      </c>
      <c r="AV347" s="47">
        <v>55</v>
      </c>
      <c r="AW347" s="28">
        <f t="shared" ref="AW347:AW348" si="263">AU347/AV347</f>
        <v>2.3636363636363638</v>
      </c>
      <c r="AX347" s="28" t="str">
        <f t="shared" ref="AX347:AX348" si="264">IF(AND(1&lt;=AW347,AW347&lt;=4),"Adecuada","Inadecuada")</f>
        <v>Adecuada</v>
      </c>
      <c r="AY347" s="28">
        <f t="shared" ref="AY347:AY348" si="265">IF(AW347&lt;1,AV347*1,4*AV347)</f>
        <v>220</v>
      </c>
      <c r="AZ347" s="28"/>
      <c r="BA347" s="28"/>
      <c r="BB347" s="28"/>
      <c r="BC347" s="28"/>
      <c r="BD347" s="60">
        <v>220</v>
      </c>
      <c r="BE347" s="15"/>
      <c r="BF347" s="13"/>
      <c r="BG347" s="13">
        <v>140</v>
      </c>
      <c r="BH347" s="22">
        <f>BG347/AV347</f>
        <v>2.5454545454545454</v>
      </c>
      <c r="BI347" s="13">
        <v>150</v>
      </c>
      <c r="BJ347" s="13"/>
      <c r="BK347" s="13"/>
      <c r="BL347" s="13"/>
    </row>
    <row r="348" spans="1:64" s="1" customFormat="1" hidden="1" x14ac:dyDescent="0.25">
      <c r="A348" s="15" t="s">
        <v>393</v>
      </c>
      <c r="B348" s="47">
        <v>460</v>
      </c>
      <c r="C348" s="27"/>
      <c r="D348" s="27" t="s">
        <v>236</v>
      </c>
      <c r="E348" s="47"/>
      <c r="F348" s="47" t="s">
        <v>188</v>
      </c>
      <c r="G348" s="47"/>
      <c r="H348" s="47" t="s">
        <v>188</v>
      </c>
      <c r="I348" s="47"/>
      <c r="J348" s="47">
        <v>84</v>
      </c>
      <c r="K348" s="47" t="s">
        <v>56</v>
      </c>
      <c r="L348" s="47" t="s">
        <v>49</v>
      </c>
      <c r="M348" s="47" t="s">
        <v>57</v>
      </c>
      <c r="N348" s="47" t="s">
        <v>51</v>
      </c>
      <c r="O348" s="47">
        <v>220</v>
      </c>
      <c r="P348" s="47">
        <v>2</v>
      </c>
      <c r="Q348" s="55">
        <v>1</v>
      </c>
      <c r="R348" s="47">
        <v>60</v>
      </c>
      <c r="S348" s="47" t="s">
        <v>313</v>
      </c>
      <c r="T348" s="47" t="s">
        <v>60</v>
      </c>
      <c r="U348" s="47" t="s">
        <v>187</v>
      </c>
      <c r="V348" s="47"/>
      <c r="W348" s="47"/>
      <c r="X348" s="47"/>
      <c r="Y348" s="47"/>
      <c r="Z348" s="47"/>
      <c r="AA348" s="47"/>
      <c r="AB348" s="47"/>
      <c r="AC348" s="47"/>
      <c r="AD348" s="47">
        <v>52</v>
      </c>
      <c r="AE348" s="47" t="s">
        <v>465</v>
      </c>
      <c r="AF348" s="28" t="s">
        <v>470</v>
      </c>
      <c r="AG348" s="28" t="s">
        <v>474</v>
      </c>
      <c r="AH348" s="47" t="s">
        <v>479</v>
      </c>
      <c r="AI348" s="28" t="s">
        <v>462</v>
      </c>
      <c r="AJ348" s="47">
        <v>250</v>
      </c>
      <c r="AK348" s="57">
        <v>50.524999999999999</v>
      </c>
      <c r="AL348" s="47">
        <v>5460</v>
      </c>
      <c r="AM348" s="41">
        <f>((AL348/24)/7)</f>
        <v>32.5</v>
      </c>
      <c r="AN348" s="42">
        <f>IF(AM348&gt;52, 52,AM348)</f>
        <v>32.5</v>
      </c>
      <c r="AO348" s="84">
        <f>AK348/AN348</f>
        <v>1.5546153846153845</v>
      </c>
      <c r="AP348" s="95">
        <f t="shared" si="260"/>
        <v>3.109230769230769</v>
      </c>
      <c r="AQ348" s="43">
        <f t="shared" si="261"/>
        <v>6.218461538461538</v>
      </c>
      <c r="AR348" s="41">
        <v>100</v>
      </c>
      <c r="AS348" s="41">
        <v>47</v>
      </c>
      <c r="AT348" s="28">
        <f t="shared" si="262"/>
        <v>73.5</v>
      </c>
      <c r="AU348" s="28">
        <v>130</v>
      </c>
      <c r="AV348" s="47">
        <v>55</v>
      </c>
      <c r="AW348" s="28">
        <f t="shared" si="263"/>
        <v>2.3636363636363638</v>
      </c>
      <c r="AX348" s="28" t="str">
        <f t="shared" si="264"/>
        <v>Adecuada</v>
      </c>
      <c r="AY348" s="28">
        <f t="shared" si="265"/>
        <v>220</v>
      </c>
      <c r="AZ348" s="28"/>
      <c r="BA348" s="28"/>
      <c r="BB348" s="28"/>
      <c r="BC348" s="28"/>
      <c r="BD348" s="60">
        <v>220</v>
      </c>
      <c r="BE348" s="15"/>
      <c r="BF348" s="13"/>
      <c r="BG348" s="13">
        <v>140</v>
      </c>
      <c r="BH348" s="22">
        <f>BG348/AV348</f>
        <v>2.5454545454545454</v>
      </c>
      <c r="BI348" s="13">
        <v>150</v>
      </c>
      <c r="BJ348" s="13"/>
      <c r="BK348" s="13"/>
      <c r="BL348" s="13"/>
    </row>
    <row r="349" spans="1:64" s="1" customFormat="1" hidden="1" x14ac:dyDescent="0.25">
      <c r="A349" s="15" t="s">
        <v>393</v>
      </c>
      <c r="B349" s="47">
        <v>460</v>
      </c>
      <c r="C349" s="27"/>
      <c r="D349" s="27" t="s">
        <v>223</v>
      </c>
      <c r="E349" s="47" t="s">
        <v>236</v>
      </c>
      <c r="F349" s="47"/>
      <c r="G349" s="47"/>
      <c r="H349" s="47"/>
      <c r="I349" s="47"/>
      <c r="J349" s="47">
        <v>84</v>
      </c>
      <c r="K349" s="47" t="s">
        <v>56</v>
      </c>
      <c r="L349" s="47" t="s">
        <v>49</v>
      </c>
      <c r="M349" s="47" t="s">
        <v>31</v>
      </c>
      <c r="N349" s="47" t="s">
        <v>80</v>
      </c>
      <c r="O349" s="47">
        <v>100</v>
      </c>
      <c r="P349" s="47">
        <v>2</v>
      </c>
      <c r="Q349" s="55">
        <v>26</v>
      </c>
      <c r="R349" s="47">
        <v>35</v>
      </c>
      <c r="S349" s="47" t="s">
        <v>313</v>
      </c>
      <c r="T349" s="47" t="s">
        <v>60</v>
      </c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57"/>
      <c r="AL349" s="47"/>
      <c r="AM349" s="47"/>
      <c r="AN349" s="55"/>
      <c r="AO349" s="86"/>
      <c r="AP349" s="97"/>
      <c r="AQ349" s="92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  <c r="BB349" s="47"/>
      <c r="BC349" s="47"/>
      <c r="BD349" s="47"/>
      <c r="BE349" s="13"/>
      <c r="BF349" s="13"/>
      <c r="BG349" s="13"/>
      <c r="BH349" s="13"/>
      <c r="BI349" s="13"/>
      <c r="BJ349" s="13"/>
      <c r="BK349" s="13"/>
      <c r="BL349" s="13"/>
    </row>
    <row r="350" spans="1:64" s="1" customFormat="1" hidden="1" x14ac:dyDescent="0.25">
      <c r="A350" s="15" t="s">
        <v>393</v>
      </c>
      <c r="B350" s="47">
        <v>460</v>
      </c>
      <c r="C350" s="27"/>
      <c r="D350" s="27" t="s">
        <v>223</v>
      </c>
      <c r="E350" s="47" t="s">
        <v>236</v>
      </c>
      <c r="F350" s="47"/>
      <c r="G350" s="47"/>
      <c r="H350" s="47"/>
      <c r="I350" s="47"/>
      <c r="J350" s="47">
        <v>84</v>
      </c>
      <c r="K350" s="47" t="s">
        <v>56</v>
      </c>
      <c r="L350" s="47" t="s">
        <v>49</v>
      </c>
      <c r="M350" s="47" t="s">
        <v>31</v>
      </c>
      <c r="N350" s="47" t="s">
        <v>80</v>
      </c>
      <c r="O350" s="47">
        <v>100</v>
      </c>
      <c r="P350" s="47">
        <v>2</v>
      </c>
      <c r="Q350" s="55">
        <v>26</v>
      </c>
      <c r="R350" s="47">
        <v>35</v>
      </c>
      <c r="S350" s="47" t="s">
        <v>313</v>
      </c>
      <c r="T350" s="47" t="s">
        <v>60</v>
      </c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57"/>
      <c r="AL350" s="47"/>
      <c r="AM350" s="47"/>
      <c r="AN350" s="55"/>
      <c r="AO350" s="86"/>
      <c r="AP350" s="97"/>
      <c r="AQ350" s="92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  <c r="BB350" s="47"/>
      <c r="BC350" s="47"/>
      <c r="BD350" s="47"/>
      <c r="BE350" s="13"/>
      <c r="BF350" s="13"/>
      <c r="BG350" s="13"/>
      <c r="BH350" s="13"/>
      <c r="BI350" s="13"/>
      <c r="BJ350" s="13"/>
      <c r="BK350" s="13"/>
      <c r="BL350" s="13"/>
    </row>
    <row r="351" spans="1:64" s="1" customFormat="1" ht="33.75" x14ac:dyDescent="0.25">
      <c r="A351" s="15" t="s">
        <v>393</v>
      </c>
      <c r="B351" s="47">
        <v>463</v>
      </c>
      <c r="C351" s="27" t="s">
        <v>224</v>
      </c>
      <c r="D351" s="27" t="s">
        <v>380</v>
      </c>
      <c r="E351" s="48" t="s">
        <v>148</v>
      </c>
      <c r="F351" s="47" t="s">
        <v>381</v>
      </c>
      <c r="G351" s="47"/>
      <c r="H351" s="47">
        <v>22219</v>
      </c>
      <c r="I351" s="47" t="s">
        <v>427</v>
      </c>
      <c r="J351" s="47">
        <v>85</v>
      </c>
      <c r="K351" s="47" t="s">
        <v>56</v>
      </c>
      <c r="L351" s="47" t="s">
        <v>93</v>
      </c>
      <c r="M351" s="47" t="s">
        <v>10</v>
      </c>
      <c r="N351" s="47" t="s">
        <v>51</v>
      </c>
      <c r="O351" s="47">
        <v>96</v>
      </c>
      <c r="P351" s="47">
        <v>2</v>
      </c>
      <c r="Q351" s="56">
        <v>1</v>
      </c>
      <c r="R351" s="50">
        <v>40</v>
      </c>
      <c r="S351" s="48" t="s">
        <v>313</v>
      </c>
      <c r="T351" s="48" t="s">
        <v>60</v>
      </c>
      <c r="U351" s="48" t="s">
        <v>153</v>
      </c>
      <c r="V351" s="48"/>
      <c r="W351" s="48"/>
      <c r="X351" s="48"/>
      <c r="Y351" s="48"/>
      <c r="Z351" s="48"/>
      <c r="AA351" s="48"/>
      <c r="AB351" s="48"/>
      <c r="AC351" s="48"/>
      <c r="AD351" s="48">
        <v>56</v>
      </c>
      <c r="AE351" s="48" t="s">
        <v>465</v>
      </c>
      <c r="AF351" s="27" t="s">
        <v>470</v>
      </c>
      <c r="AG351" s="27" t="s">
        <v>474</v>
      </c>
      <c r="AH351" s="48" t="s">
        <v>477</v>
      </c>
      <c r="AI351" s="27" t="s">
        <v>462</v>
      </c>
      <c r="AJ351" s="48">
        <v>1050</v>
      </c>
      <c r="AK351" s="50">
        <v>36.549999999999997</v>
      </c>
      <c r="AL351" s="48">
        <v>3458</v>
      </c>
      <c r="AM351" s="32">
        <f>((AL351/24)/7)</f>
        <v>20.583333333333336</v>
      </c>
      <c r="AN351" s="35">
        <f>IF(AM351&gt;52, 52,AM351)</f>
        <v>20.583333333333336</v>
      </c>
      <c r="AO351" s="83">
        <f>AK351/AN351</f>
        <v>1.7757085020242911</v>
      </c>
      <c r="AP351" s="94">
        <f t="shared" ref="AP351" si="266">AO351*2</f>
        <v>3.5514170040485822</v>
      </c>
      <c r="AQ351" s="33">
        <f t="shared" ref="AQ351" si="267">AO351*4</f>
        <v>7.1028340080971644</v>
      </c>
      <c r="AR351" s="32">
        <v>95</v>
      </c>
      <c r="AS351" s="32">
        <v>170</v>
      </c>
      <c r="AT351" s="27">
        <f>0.5*(AR351+AS351)</f>
        <v>132.5</v>
      </c>
      <c r="AU351" s="27">
        <v>50</v>
      </c>
      <c r="AV351" s="48">
        <v>10</v>
      </c>
      <c r="AW351" s="27">
        <f>AU351/AV351</f>
        <v>5</v>
      </c>
      <c r="AX351" s="27" t="str">
        <f>IF(AND(1&lt;=AW351,AW351&lt;=4),"Adecuada","Inadecuada")</f>
        <v>Inadecuada</v>
      </c>
      <c r="AY351" s="27">
        <f>IF(AND(1&lt;=AW351,AW351&lt;=4),O351,AV351)</f>
        <v>10</v>
      </c>
      <c r="AZ351" s="27">
        <f>IF(AND(1&lt;=AW351,AW351&lt;=4),O351,4*AV351)</f>
        <v>40</v>
      </c>
      <c r="BA351" s="27">
        <v>15</v>
      </c>
      <c r="BB351" s="27">
        <v>68</v>
      </c>
      <c r="BC351" s="27">
        <v>68</v>
      </c>
      <c r="BD351" s="36">
        <v>100</v>
      </c>
      <c r="BE351" s="11"/>
      <c r="BF351" s="14"/>
      <c r="BG351" s="14"/>
      <c r="BH351" s="18"/>
      <c r="BI351" s="14"/>
      <c r="BJ351" s="14"/>
      <c r="BK351" s="14"/>
      <c r="BL351" s="14"/>
    </row>
    <row r="352" spans="1:64" s="1" customFormat="1" hidden="1" x14ac:dyDescent="0.25">
      <c r="A352" s="15" t="s">
        <v>393</v>
      </c>
      <c r="B352" s="47">
        <v>463</v>
      </c>
      <c r="C352" s="27"/>
      <c r="D352" s="27" t="s">
        <v>220</v>
      </c>
      <c r="E352" s="47" t="s">
        <v>148</v>
      </c>
      <c r="F352" s="47"/>
      <c r="G352" s="47"/>
      <c r="H352" s="47"/>
      <c r="I352" s="47"/>
      <c r="J352" s="47">
        <v>85</v>
      </c>
      <c r="K352" s="47" t="s">
        <v>56</v>
      </c>
      <c r="L352" s="47" t="s">
        <v>49</v>
      </c>
      <c r="M352" s="47" t="s">
        <v>31</v>
      </c>
      <c r="N352" s="47" t="s">
        <v>80</v>
      </c>
      <c r="O352" s="47">
        <v>100</v>
      </c>
      <c r="P352" s="47">
        <v>2</v>
      </c>
      <c r="Q352" s="55">
        <v>26</v>
      </c>
      <c r="R352" s="47">
        <v>25</v>
      </c>
      <c r="S352" s="47" t="s">
        <v>313</v>
      </c>
      <c r="T352" s="47" t="s">
        <v>60</v>
      </c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57"/>
      <c r="AL352" s="47"/>
      <c r="AM352" s="47"/>
      <c r="AN352" s="55"/>
      <c r="AO352" s="86"/>
      <c r="AP352" s="97"/>
      <c r="AQ352" s="92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  <c r="BB352" s="47"/>
      <c r="BC352" s="47"/>
      <c r="BD352" s="47"/>
      <c r="BE352" s="13"/>
      <c r="BF352" s="13"/>
      <c r="BG352" s="13"/>
      <c r="BH352" s="13"/>
      <c r="BI352" s="13"/>
      <c r="BJ352" s="13"/>
      <c r="BK352" s="13"/>
      <c r="BL352" s="13"/>
    </row>
    <row r="353" spans="1:64" s="1" customFormat="1" ht="22.5" hidden="1" x14ac:dyDescent="0.25">
      <c r="A353" s="15" t="s">
        <v>393</v>
      </c>
      <c r="B353" s="47">
        <v>466</v>
      </c>
      <c r="C353" s="27" t="s">
        <v>225</v>
      </c>
      <c r="D353" s="27" t="s">
        <v>334</v>
      </c>
      <c r="E353" s="47" t="s">
        <v>148</v>
      </c>
      <c r="F353" s="47" t="s">
        <v>182</v>
      </c>
      <c r="G353" s="47"/>
      <c r="H353" s="47" t="s">
        <v>385</v>
      </c>
      <c r="I353" s="47" t="s">
        <v>343</v>
      </c>
      <c r="J353" s="47">
        <v>86</v>
      </c>
      <c r="K353" s="47" t="s">
        <v>56</v>
      </c>
      <c r="L353" s="47" t="s">
        <v>49</v>
      </c>
      <c r="M353" s="47" t="s">
        <v>57</v>
      </c>
      <c r="N353" s="47" t="s">
        <v>51</v>
      </c>
      <c r="O353" s="47">
        <v>220</v>
      </c>
      <c r="P353" s="47">
        <v>1</v>
      </c>
      <c r="Q353" s="55">
        <v>1</v>
      </c>
      <c r="R353" s="47">
        <v>6</v>
      </c>
      <c r="S353" s="47" t="s">
        <v>313</v>
      </c>
      <c r="T353" s="47" t="s">
        <v>60</v>
      </c>
      <c r="U353" s="47" t="s">
        <v>293</v>
      </c>
      <c r="V353" s="47"/>
      <c r="W353" s="47"/>
      <c r="X353" s="47"/>
      <c r="Y353" s="47"/>
      <c r="Z353" s="47"/>
      <c r="AA353" s="47"/>
      <c r="AB353" s="47"/>
      <c r="AC353" s="47"/>
      <c r="AD353" s="47">
        <v>34</v>
      </c>
      <c r="AE353" s="28" t="s">
        <v>464</v>
      </c>
      <c r="AF353" s="28" t="s">
        <v>470</v>
      </c>
      <c r="AG353" s="28" t="s">
        <v>474</v>
      </c>
      <c r="AH353" s="28" t="s">
        <v>477</v>
      </c>
      <c r="AI353" s="28" t="s">
        <v>461</v>
      </c>
      <c r="AJ353" s="47">
        <v>123.6</v>
      </c>
      <c r="AK353" s="57">
        <v>19.68</v>
      </c>
      <c r="AL353" s="47">
        <v>177493</v>
      </c>
      <c r="AM353" s="41">
        <f>((AL353/24)/7)</f>
        <v>1056.5059523809525</v>
      </c>
      <c r="AN353" s="42">
        <f>IF(AM353&gt;52, 52,AM353)</f>
        <v>52</v>
      </c>
      <c r="AO353" s="84">
        <f>AK353/AN353</f>
        <v>0.37846153846153846</v>
      </c>
      <c r="AP353" s="95">
        <f t="shared" ref="AP353:AP354" si="268">AO353*2</f>
        <v>0.75692307692307692</v>
      </c>
      <c r="AQ353" s="43">
        <f t="shared" ref="AQ353:AQ354" si="269">AO353*4</f>
        <v>1.5138461538461538</v>
      </c>
      <c r="AR353" s="41">
        <v>40</v>
      </c>
      <c r="AS353" s="41">
        <v>80</v>
      </c>
      <c r="AT353" s="28">
        <f t="shared" ref="AT353:AT354" si="270">0.5*(AR353+AS353)</f>
        <v>60</v>
      </c>
      <c r="AU353" s="38">
        <v>250</v>
      </c>
      <c r="AV353" s="47">
        <v>100</v>
      </c>
      <c r="AW353" s="28">
        <f t="shared" ref="AW353:AW354" si="271">AU353/AV353</f>
        <v>2.5</v>
      </c>
      <c r="AX353" s="28" t="str">
        <f t="shared" ref="AX353:AX354" si="272">IF(AND(1&lt;=AW353,AW353&lt;=4),"Adecuada","Inadecuada")</f>
        <v>Adecuada</v>
      </c>
      <c r="AY353" s="28"/>
      <c r="AZ353" s="28"/>
      <c r="BA353" s="28"/>
      <c r="BB353" s="28"/>
      <c r="BC353" s="28"/>
      <c r="BD353" s="44">
        <f>O353</f>
        <v>220</v>
      </c>
      <c r="BE353" s="15"/>
      <c r="BF353" s="13"/>
      <c r="BG353" s="13"/>
      <c r="BH353" s="13"/>
      <c r="BI353" s="13"/>
      <c r="BJ353" s="13"/>
      <c r="BK353" s="13"/>
      <c r="BL353" s="13"/>
    </row>
    <row r="354" spans="1:64" s="1" customFormat="1" hidden="1" x14ac:dyDescent="0.25">
      <c r="A354" s="15" t="s">
        <v>393</v>
      </c>
      <c r="B354" s="47">
        <v>466</v>
      </c>
      <c r="C354" s="27"/>
      <c r="D354" s="27" t="s">
        <v>236</v>
      </c>
      <c r="E354" s="47"/>
      <c r="F354" s="47" t="s">
        <v>181</v>
      </c>
      <c r="G354" s="47"/>
      <c r="H354" s="47" t="s">
        <v>181</v>
      </c>
      <c r="I354" s="47"/>
      <c r="J354" s="47">
        <v>86</v>
      </c>
      <c r="K354" s="47" t="s">
        <v>56</v>
      </c>
      <c r="L354" s="47" t="s">
        <v>49</v>
      </c>
      <c r="M354" s="47" t="s">
        <v>57</v>
      </c>
      <c r="N354" s="47" t="s">
        <v>51</v>
      </c>
      <c r="O354" s="47">
        <v>220</v>
      </c>
      <c r="P354" s="47">
        <v>2</v>
      </c>
      <c r="Q354" s="55">
        <v>1</v>
      </c>
      <c r="R354" s="47">
        <v>10</v>
      </c>
      <c r="S354" s="47" t="s">
        <v>313</v>
      </c>
      <c r="T354" s="47" t="s">
        <v>60</v>
      </c>
      <c r="U354" s="47" t="s">
        <v>294</v>
      </c>
      <c r="V354" s="47"/>
      <c r="W354" s="47"/>
      <c r="X354" s="47"/>
      <c r="Y354" s="47"/>
      <c r="Z354" s="47"/>
      <c r="AA354" s="47"/>
      <c r="AB354" s="47"/>
      <c r="AC354" s="47"/>
      <c r="AD354" s="47">
        <v>34</v>
      </c>
      <c r="AE354" s="28" t="s">
        <v>464</v>
      </c>
      <c r="AF354" s="28" t="s">
        <v>470</v>
      </c>
      <c r="AG354" s="28" t="s">
        <v>474</v>
      </c>
      <c r="AH354" s="28" t="s">
        <v>477</v>
      </c>
      <c r="AI354" s="28" t="s">
        <v>462</v>
      </c>
      <c r="AJ354" s="47">
        <v>123.6</v>
      </c>
      <c r="AK354" s="57">
        <v>9.7750000000000004</v>
      </c>
      <c r="AL354" s="47">
        <v>83525</v>
      </c>
      <c r="AM354" s="41">
        <f>((AL354/24)/7)</f>
        <v>497.17261904761909</v>
      </c>
      <c r="AN354" s="42">
        <f>IF(AM354&gt;52, 52,AM354)</f>
        <v>52</v>
      </c>
      <c r="AO354" s="84">
        <f>AK354/AN354</f>
        <v>0.18798076923076923</v>
      </c>
      <c r="AP354" s="95">
        <f t="shared" si="268"/>
        <v>0.37596153846153846</v>
      </c>
      <c r="AQ354" s="43">
        <f t="shared" si="269"/>
        <v>0.75192307692307692</v>
      </c>
      <c r="AR354" s="41">
        <v>45</v>
      </c>
      <c r="AS354" s="41">
        <v>85</v>
      </c>
      <c r="AT354" s="28">
        <f t="shared" si="270"/>
        <v>65</v>
      </c>
      <c r="AU354" s="38">
        <v>250</v>
      </c>
      <c r="AV354" s="47">
        <v>90</v>
      </c>
      <c r="AW354" s="28">
        <f t="shared" si="271"/>
        <v>2.7777777777777777</v>
      </c>
      <c r="AX354" s="28" t="str">
        <f t="shared" si="272"/>
        <v>Adecuada</v>
      </c>
      <c r="AY354" s="28"/>
      <c r="AZ354" s="28"/>
      <c r="BA354" s="28"/>
      <c r="BB354" s="28"/>
      <c r="BC354" s="28"/>
      <c r="BD354" s="44">
        <f>O354</f>
        <v>220</v>
      </c>
      <c r="BE354" s="15"/>
      <c r="BF354" s="13"/>
      <c r="BG354" s="13"/>
      <c r="BH354" s="13"/>
      <c r="BI354" s="13"/>
      <c r="BJ354" s="13"/>
      <c r="BK354" s="13"/>
      <c r="BL354" s="13"/>
    </row>
    <row r="355" spans="1:64" s="1" customFormat="1" ht="22.5" hidden="1" x14ac:dyDescent="0.25">
      <c r="A355" s="15" t="s">
        <v>393</v>
      </c>
      <c r="B355" s="47">
        <v>466</v>
      </c>
      <c r="C355" s="27"/>
      <c r="D355" s="27" t="s">
        <v>6</v>
      </c>
      <c r="E355" s="47"/>
      <c r="F355" s="47" t="s">
        <v>317</v>
      </c>
      <c r="G355" s="47">
        <v>14.2</v>
      </c>
      <c r="H355" s="47"/>
      <c r="I355" s="47"/>
      <c r="J355" s="47"/>
      <c r="K355" s="47" t="s">
        <v>48</v>
      </c>
      <c r="L355" s="47" t="s">
        <v>49</v>
      </c>
      <c r="M355" s="47" t="s">
        <v>4</v>
      </c>
      <c r="N355" s="47" t="s">
        <v>80</v>
      </c>
      <c r="O355" s="47">
        <v>320</v>
      </c>
      <c r="P355" s="47">
        <v>1</v>
      </c>
      <c r="Q355" s="55">
        <v>2</v>
      </c>
      <c r="R355" s="47" t="s">
        <v>52</v>
      </c>
      <c r="S355" s="47" t="s">
        <v>311</v>
      </c>
      <c r="T355" s="47" t="s">
        <v>337</v>
      </c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57"/>
      <c r="AL355" s="47"/>
      <c r="AM355" s="47"/>
      <c r="AN355" s="55"/>
      <c r="AO355" s="86"/>
      <c r="AP355" s="97"/>
      <c r="AQ355" s="92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  <c r="BB355" s="47"/>
      <c r="BC355" s="47"/>
      <c r="BD355" s="47"/>
      <c r="BE355" s="13"/>
      <c r="BF355" s="13"/>
      <c r="BG355" s="13"/>
      <c r="BH355" s="13"/>
      <c r="BI355" s="13"/>
      <c r="BJ355" s="13"/>
      <c r="BK355" s="13"/>
      <c r="BL355" s="13"/>
    </row>
    <row r="356" spans="1:64" s="1" customFormat="1" ht="22.5" hidden="1" x14ac:dyDescent="0.25">
      <c r="A356" s="15" t="s">
        <v>393</v>
      </c>
      <c r="B356" s="47">
        <v>466</v>
      </c>
      <c r="C356" s="27"/>
      <c r="D356" s="27" t="s">
        <v>6</v>
      </c>
      <c r="E356" s="47"/>
      <c r="F356" s="47" t="s">
        <v>317</v>
      </c>
      <c r="G356" s="47">
        <v>14.2</v>
      </c>
      <c r="H356" s="47"/>
      <c r="I356" s="47"/>
      <c r="J356" s="47"/>
      <c r="K356" s="47" t="s">
        <v>48</v>
      </c>
      <c r="L356" s="47" t="s">
        <v>49</v>
      </c>
      <c r="M356" s="47" t="s">
        <v>4</v>
      </c>
      <c r="N356" s="47" t="s">
        <v>80</v>
      </c>
      <c r="O356" s="47">
        <v>320</v>
      </c>
      <c r="P356" s="47">
        <v>1</v>
      </c>
      <c r="Q356" s="55">
        <v>52</v>
      </c>
      <c r="R356" s="47" t="s">
        <v>314</v>
      </c>
      <c r="S356" s="47" t="s">
        <v>311</v>
      </c>
      <c r="T356" s="47" t="s">
        <v>53</v>
      </c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57"/>
      <c r="AL356" s="47"/>
      <c r="AM356" s="47"/>
      <c r="AN356" s="55"/>
      <c r="AO356" s="86"/>
      <c r="AP356" s="97"/>
      <c r="AQ356" s="92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  <c r="BB356" s="47"/>
      <c r="BC356" s="47"/>
      <c r="BD356" s="47"/>
      <c r="BE356" s="13"/>
      <c r="BF356" s="13"/>
      <c r="BG356" s="13"/>
      <c r="BH356" s="13"/>
      <c r="BI356" s="13"/>
      <c r="BJ356" s="13"/>
      <c r="BK356" s="13"/>
      <c r="BL356" s="13"/>
    </row>
    <row r="357" spans="1:64" s="1" customFormat="1" ht="22.5" hidden="1" x14ac:dyDescent="0.25">
      <c r="A357" s="15" t="s">
        <v>393</v>
      </c>
      <c r="B357" s="47" t="s">
        <v>226</v>
      </c>
      <c r="C357" s="27" t="s">
        <v>85</v>
      </c>
      <c r="D357" s="27" t="s">
        <v>30</v>
      </c>
      <c r="E357" s="28"/>
      <c r="F357" s="28" t="s">
        <v>98</v>
      </c>
      <c r="G357" s="28"/>
      <c r="H357" s="28"/>
      <c r="I357" s="28"/>
      <c r="J357" s="28">
        <v>87</v>
      </c>
      <c r="K357" s="28" t="s">
        <v>48</v>
      </c>
      <c r="L357" s="28" t="s">
        <v>49</v>
      </c>
      <c r="M357" s="28" t="s">
        <v>86</v>
      </c>
      <c r="N357" s="28" t="s">
        <v>51</v>
      </c>
      <c r="O357" s="28">
        <v>68</v>
      </c>
      <c r="P357" s="28">
        <v>1</v>
      </c>
      <c r="Q357" s="29">
        <v>4</v>
      </c>
      <c r="R357" s="28" t="s">
        <v>52</v>
      </c>
      <c r="S357" s="28" t="s">
        <v>311</v>
      </c>
      <c r="T357" s="28" t="s">
        <v>337</v>
      </c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57"/>
      <c r="AL357" s="47"/>
      <c r="AM357" s="47"/>
      <c r="AN357" s="55"/>
      <c r="AO357" s="86"/>
      <c r="AP357" s="97"/>
      <c r="AQ357" s="92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  <c r="BB357" s="47"/>
      <c r="BC357" s="47"/>
      <c r="BD357" s="47"/>
      <c r="BE357" s="13"/>
      <c r="BF357" s="13"/>
      <c r="BG357" s="13"/>
      <c r="BH357" s="13"/>
      <c r="BI357" s="13"/>
      <c r="BJ357" s="13"/>
      <c r="BK357" s="13"/>
      <c r="BL357" s="13"/>
    </row>
    <row r="358" spans="1:64" s="1" customFormat="1" hidden="1" x14ac:dyDescent="0.25">
      <c r="A358" s="15" t="s">
        <v>393</v>
      </c>
      <c r="B358" s="47" t="s">
        <v>226</v>
      </c>
      <c r="C358" s="27"/>
      <c r="D358" s="27" t="s">
        <v>30</v>
      </c>
      <c r="E358" s="28"/>
      <c r="F358" s="28" t="s">
        <v>98</v>
      </c>
      <c r="G358" s="28"/>
      <c r="H358" s="28"/>
      <c r="I358" s="28"/>
      <c r="J358" s="28">
        <v>87</v>
      </c>
      <c r="K358" s="28" t="s">
        <v>48</v>
      </c>
      <c r="L358" s="28" t="s">
        <v>49</v>
      </c>
      <c r="M358" s="28" t="s">
        <v>86</v>
      </c>
      <c r="N358" s="28" t="s">
        <v>51</v>
      </c>
      <c r="O358" s="28">
        <v>68</v>
      </c>
      <c r="P358" s="28">
        <v>1</v>
      </c>
      <c r="Q358" s="29">
        <v>52</v>
      </c>
      <c r="R358" s="28">
        <v>1.7</v>
      </c>
      <c r="S358" s="28" t="s">
        <v>311</v>
      </c>
      <c r="T358" s="28" t="s">
        <v>53</v>
      </c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57"/>
      <c r="AL358" s="47"/>
      <c r="AM358" s="47"/>
      <c r="AN358" s="55"/>
      <c r="AO358" s="86"/>
      <c r="AP358" s="97"/>
      <c r="AQ358" s="92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  <c r="BB358" s="47"/>
      <c r="BC358" s="47"/>
      <c r="BD358" s="47"/>
      <c r="BE358" s="13"/>
      <c r="BF358" s="13"/>
      <c r="BG358" s="13"/>
      <c r="BH358" s="13"/>
      <c r="BI358" s="13"/>
      <c r="BJ358" s="13"/>
      <c r="BK358" s="13"/>
      <c r="BL358" s="13"/>
    </row>
    <row r="359" spans="1:64" s="1" customFormat="1" ht="33.75" hidden="1" x14ac:dyDescent="0.25">
      <c r="A359" s="15" t="s">
        <v>393</v>
      </c>
      <c r="B359" s="47" t="s">
        <v>227</v>
      </c>
      <c r="C359" s="27" t="s">
        <v>196</v>
      </c>
      <c r="D359" s="27" t="s">
        <v>30</v>
      </c>
      <c r="E359" s="28"/>
      <c r="F359" s="28" t="s">
        <v>100</v>
      </c>
      <c r="G359" s="28"/>
      <c r="H359" s="28"/>
      <c r="I359" s="28"/>
      <c r="J359" s="28">
        <v>88</v>
      </c>
      <c r="K359" s="28" t="s">
        <v>48</v>
      </c>
      <c r="L359" s="28" t="s">
        <v>49</v>
      </c>
      <c r="M359" s="28" t="s">
        <v>86</v>
      </c>
      <c r="N359" s="28" t="s">
        <v>51</v>
      </c>
      <c r="O359" s="28">
        <v>68</v>
      </c>
      <c r="P359" s="28">
        <v>1</v>
      </c>
      <c r="Q359" s="29">
        <v>4</v>
      </c>
      <c r="R359" s="28" t="s">
        <v>52</v>
      </c>
      <c r="S359" s="28" t="s">
        <v>311</v>
      </c>
      <c r="T359" s="28" t="s">
        <v>337</v>
      </c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57"/>
      <c r="AL359" s="47"/>
      <c r="AM359" s="47"/>
      <c r="AN359" s="55"/>
      <c r="AO359" s="86"/>
      <c r="AP359" s="97"/>
      <c r="AQ359" s="92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  <c r="BB359" s="47"/>
      <c r="BC359" s="47"/>
      <c r="BD359" s="47"/>
      <c r="BE359" s="13"/>
      <c r="BF359" s="13"/>
      <c r="BG359" s="13"/>
      <c r="BH359" s="13"/>
      <c r="BI359" s="13"/>
      <c r="BJ359" s="13"/>
      <c r="BK359" s="13"/>
      <c r="BL359" s="13"/>
    </row>
    <row r="360" spans="1:64" s="1" customFormat="1" hidden="1" x14ac:dyDescent="0.25">
      <c r="A360" s="15" t="s">
        <v>393</v>
      </c>
      <c r="B360" s="47" t="s">
        <v>227</v>
      </c>
      <c r="C360" s="27"/>
      <c r="D360" s="27" t="s">
        <v>30</v>
      </c>
      <c r="E360" s="28"/>
      <c r="F360" s="28" t="s">
        <v>100</v>
      </c>
      <c r="G360" s="28"/>
      <c r="H360" s="28"/>
      <c r="I360" s="28"/>
      <c r="J360" s="28">
        <v>88</v>
      </c>
      <c r="K360" s="28" t="s">
        <v>48</v>
      </c>
      <c r="L360" s="28" t="s">
        <v>49</v>
      </c>
      <c r="M360" s="28" t="s">
        <v>86</v>
      </c>
      <c r="N360" s="28" t="s">
        <v>51</v>
      </c>
      <c r="O360" s="28">
        <v>68</v>
      </c>
      <c r="P360" s="28">
        <v>1</v>
      </c>
      <c r="Q360" s="29">
        <v>52</v>
      </c>
      <c r="R360" s="28">
        <v>1.7</v>
      </c>
      <c r="S360" s="28" t="s">
        <v>311</v>
      </c>
      <c r="T360" s="28" t="s">
        <v>53</v>
      </c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57"/>
      <c r="AL360" s="47"/>
      <c r="AM360" s="47"/>
      <c r="AN360" s="55"/>
      <c r="AO360" s="86"/>
      <c r="AP360" s="97"/>
      <c r="AQ360" s="92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  <c r="BB360" s="47"/>
      <c r="BC360" s="47"/>
      <c r="BD360" s="47"/>
      <c r="BE360" s="13"/>
      <c r="BF360" s="13"/>
      <c r="BG360" s="13"/>
      <c r="BH360" s="13"/>
      <c r="BI360" s="13"/>
      <c r="BJ360" s="13"/>
      <c r="BK360" s="13"/>
      <c r="BL360" s="13"/>
    </row>
    <row r="361" spans="1:64" s="1" customFormat="1" ht="22.5" hidden="1" x14ac:dyDescent="0.25">
      <c r="A361" s="15" t="s">
        <v>393</v>
      </c>
      <c r="B361" s="47">
        <v>472</v>
      </c>
      <c r="C361" s="27" t="s">
        <v>366</v>
      </c>
      <c r="D361" s="27" t="s">
        <v>6</v>
      </c>
      <c r="E361" s="28"/>
      <c r="F361" s="28" t="s">
        <v>357</v>
      </c>
      <c r="G361" s="28">
        <v>15</v>
      </c>
      <c r="H361" s="28"/>
      <c r="I361" s="28"/>
      <c r="J361" s="28"/>
      <c r="K361" s="28"/>
      <c r="L361" s="28"/>
      <c r="M361" s="28"/>
      <c r="N361" s="28"/>
      <c r="O361" s="28"/>
      <c r="P361" s="28"/>
      <c r="Q361" s="29"/>
      <c r="R361" s="28"/>
      <c r="S361" s="28"/>
      <c r="T361" s="28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57"/>
      <c r="AL361" s="47"/>
      <c r="AM361" s="47"/>
      <c r="AN361" s="55"/>
      <c r="AO361" s="86"/>
      <c r="AP361" s="97"/>
      <c r="AQ361" s="92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13"/>
      <c r="BF361" s="13"/>
      <c r="BG361" s="13"/>
      <c r="BH361" s="13"/>
      <c r="BI361" s="13"/>
      <c r="BJ361" s="13"/>
      <c r="BK361" s="13"/>
      <c r="BL361" s="13"/>
    </row>
    <row r="362" spans="1:64" s="1" customFormat="1" ht="23.25" x14ac:dyDescent="0.25">
      <c r="A362" s="15" t="s">
        <v>393</v>
      </c>
      <c r="B362" s="47">
        <v>473</v>
      </c>
      <c r="C362" s="27" t="s">
        <v>228</v>
      </c>
      <c r="D362" s="27" t="s">
        <v>329</v>
      </c>
      <c r="E362" s="48" t="s">
        <v>148</v>
      </c>
      <c r="F362" s="47" t="s">
        <v>212</v>
      </c>
      <c r="G362" s="47"/>
      <c r="H362" s="47" t="s">
        <v>378</v>
      </c>
      <c r="I362" s="47" t="s">
        <v>343</v>
      </c>
      <c r="J362" s="47">
        <v>89</v>
      </c>
      <c r="K362" s="47" t="s">
        <v>56</v>
      </c>
      <c r="L362" s="47" t="s">
        <v>49</v>
      </c>
      <c r="M362" s="47" t="s">
        <v>57</v>
      </c>
      <c r="N362" s="47" t="s">
        <v>51</v>
      </c>
      <c r="O362" s="47">
        <v>220</v>
      </c>
      <c r="P362" s="47">
        <v>1</v>
      </c>
      <c r="Q362" s="56">
        <v>3</v>
      </c>
      <c r="R362" s="50">
        <v>11</v>
      </c>
      <c r="S362" s="48" t="s">
        <v>313</v>
      </c>
      <c r="T362" s="48" t="s">
        <v>60</v>
      </c>
      <c r="U362" s="48" t="s">
        <v>289</v>
      </c>
      <c r="V362" s="48"/>
      <c r="W362" s="48"/>
      <c r="X362" s="48"/>
      <c r="Y362" s="48"/>
      <c r="Z362" s="48"/>
      <c r="AA362" s="48"/>
      <c r="AB362" s="48"/>
      <c r="AC362" s="48"/>
      <c r="AD362" s="48">
        <v>32</v>
      </c>
      <c r="AE362" s="48" t="s">
        <v>465</v>
      </c>
      <c r="AF362" s="27" t="s">
        <v>470</v>
      </c>
      <c r="AG362" s="27" t="s">
        <v>474</v>
      </c>
      <c r="AH362" s="48" t="s">
        <v>479</v>
      </c>
      <c r="AI362" s="27" t="s">
        <v>461</v>
      </c>
      <c r="AJ362" s="59">
        <v>1045</v>
      </c>
      <c r="AK362" s="50">
        <v>27.8</v>
      </c>
      <c r="AL362" s="48">
        <v>3332</v>
      </c>
      <c r="AM362" s="32">
        <f>((AL362/24)/7)</f>
        <v>19.833333333333336</v>
      </c>
      <c r="AN362" s="35">
        <f>IF(AM362&gt;52, 52,AM362)</f>
        <v>19.833333333333336</v>
      </c>
      <c r="AO362" s="83">
        <f>AK362/AN362</f>
        <v>1.4016806722689075</v>
      </c>
      <c r="AP362" s="94">
        <f t="shared" ref="AP362:AP363" si="273">AO362*2</f>
        <v>2.8033613445378149</v>
      </c>
      <c r="AQ362" s="33">
        <f t="shared" ref="AQ362:AQ363" si="274">AO362*4</f>
        <v>5.6067226890756299</v>
      </c>
      <c r="AR362" s="48">
        <v>55</v>
      </c>
      <c r="AS362" s="48">
        <v>100</v>
      </c>
      <c r="AT362" s="27">
        <f t="shared" ref="AT362:AT363" si="275">0.5*(AR362+AS362)</f>
        <v>77.5</v>
      </c>
      <c r="AU362" s="27">
        <v>400</v>
      </c>
      <c r="AV362" s="48">
        <v>14</v>
      </c>
      <c r="AW362" s="27">
        <f t="shared" ref="AW362:AW363" si="276">AU362/AV362</f>
        <v>28.571428571428573</v>
      </c>
      <c r="AX362" s="27" t="str">
        <f t="shared" ref="AX362:AX363" si="277">IF(AND(1&lt;=AW362,AW362&lt;=4),"Adecuada","Inadecuada")</f>
        <v>Inadecuada</v>
      </c>
      <c r="AY362" s="27">
        <f>IF(AND(1&lt;=AW362,AW362&lt;=4),O362,AV362)</f>
        <v>14</v>
      </c>
      <c r="AZ362" s="27">
        <f>IF(AND(1&lt;=AW362,AW362&lt;=4),O362,4*AV362)</f>
        <v>56</v>
      </c>
      <c r="BA362" s="27">
        <v>10</v>
      </c>
      <c r="BB362" s="27">
        <v>46</v>
      </c>
      <c r="BC362" s="27">
        <v>46</v>
      </c>
      <c r="BD362" s="36">
        <v>100</v>
      </c>
      <c r="BE362" s="11"/>
      <c r="BF362" s="14"/>
      <c r="BG362" s="23"/>
      <c r="BH362" s="18"/>
      <c r="BI362" s="14"/>
      <c r="BJ362" s="14"/>
      <c r="BK362" s="14"/>
      <c r="BL362" s="14"/>
    </row>
    <row r="363" spans="1:64" s="1" customFormat="1" ht="23.25" x14ac:dyDescent="0.25">
      <c r="A363" s="15" t="s">
        <v>393</v>
      </c>
      <c r="B363" s="47">
        <v>473</v>
      </c>
      <c r="C363" s="27"/>
      <c r="D363" s="27" t="s">
        <v>308</v>
      </c>
      <c r="E363" s="48"/>
      <c r="F363" s="47" t="s">
        <v>213</v>
      </c>
      <c r="G363" s="47"/>
      <c r="H363" s="47" t="s">
        <v>213</v>
      </c>
      <c r="I363" s="47"/>
      <c r="J363" s="47">
        <v>89</v>
      </c>
      <c r="K363" s="47" t="s">
        <v>56</v>
      </c>
      <c r="L363" s="47" t="s">
        <v>49</v>
      </c>
      <c r="M363" s="47" t="s">
        <v>57</v>
      </c>
      <c r="N363" s="47" t="s">
        <v>51</v>
      </c>
      <c r="O363" s="47">
        <v>220</v>
      </c>
      <c r="P363" s="47">
        <v>1</v>
      </c>
      <c r="Q363" s="56">
        <v>1</v>
      </c>
      <c r="R363" s="50">
        <v>30</v>
      </c>
      <c r="S363" s="48" t="s">
        <v>313</v>
      </c>
      <c r="T363" s="48" t="s">
        <v>60</v>
      </c>
      <c r="U363" s="48" t="s">
        <v>304</v>
      </c>
      <c r="V363" s="48"/>
      <c r="W363" s="48"/>
      <c r="X363" s="48"/>
      <c r="Y363" s="48"/>
      <c r="Z363" s="48"/>
      <c r="AA363" s="48"/>
      <c r="AB363" s="48"/>
      <c r="AC363" s="48"/>
      <c r="AD363" s="48">
        <v>32</v>
      </c>
      <c r="AE363" s="48" t="s">
        <v>465</v>
      </c>
      <c r="AF363" s="27" t="s">
        <v>470</v>
      </c>
      <c r="AG363" s="27" t="s">
        <v>474</v>
      </c>
      <c r="AH363" s="48" t="s">
        <v>479</v>
      </c>
      <c r="AI363" s="27" t="s">
        <v>462</v>
      </c>
      <c r="AJ363" s="59">
        <v>1045</v>
      </c>
      <c r="AK363" s="50">
        <v>25.8</v>
      </c>
      <c r="AL363" s="48">
        <v>1666</v>
      </c>
      <c r="AM363" s="32">
        <f>((AL363/24)/7)</f>
        <v>9.9166666666666679</v>
      </c>
      <c r="AN363" s="35">
        <f>IF(AM363&gt;52, 52,AM363)</f>
        <v>9.9166666666666679</v>
      </c>
      <c r="AO363" s="83">
        <f>AK363/AN363</f>
        <v>2.6016806722689072</v>
      </c>
      <c r="AP363" s="94">
        <f t="shared" si="273"/>
        <v>5.2033613445378144</v>
      </c>
      <c r="AQ363" s="33">
        <f t="shared" si="274"/>
        <v>10.406722689075629</v>
      </c>
      <c r="AR363" s="48">
        <v>55</v>
      </c>
      <c r="AS363" s="48">
        <v>120</v>
      </c>
      <c r="AT363" s="27">
        <f t="shared" si="275"/>
        <v>87.5</v>
      </c>
      <c r="AU363" s="27">
        <v>400</v>
      </c>
      <c r="AV363" s="48">
        <v>12</v>
      </c>
      <c r="AW363" s="27">
        <f t="shared" si="276"/>
        <v>33.333333333333336</v>
      </c>
      <c r="AX363" s="27" t="str">
        <f t="shared" si="277"/>
        <v>Inadecuada</v>
      </c>
      <c r="AY363" s="27">
        <f>IF(AND(1&lt;=AW363,AW363&lt;=4),O363,AV363)</f>
        <v>12</v>
      </c>
      <c r="AZ363" s="27">
        <f>IF(AND(1&lt;=AW363,AW363&lt;=4),O363,4*AV363)</f>
        <v>48</v>
      </c>
      <c r="BA363" s="27">
        <v>10</v>
      </c>
      <c r="BB363" s="27">
        <v>32</v>
      </c>
      <c r="BC363" s="27">
        <v>32</v>
      </c>
      <c r="BD363" s="36">
        <v>100</v>
      </c>
      <c r="BE363" s="11"/>
      <c r="BF363" s="14"/>
      <c r="BG363" s="23"/>
      <c r="BH363" s="18"/>
      <c r="BI363" s="14"/>
      <c r="BJ363" s="14"/>
      <c r="BK363" s="14"/>
      <c r="BL363" s="14"/>
    </row>
    <row r="364" spans="1:64" s="1" customFormat="1" ht="22.5" hidden="1" x14ac:dyDescent="0.25">
      <c r="A364" s="15" t="s">
        <v>393</v>
      </c>
      <c r="B364" s="47">
        <v>476</v>
      </c>
      <c r="C364" s="27" t="s">
        <v>367</v>
      </c>
      <c r="D364" s="27" t="s">
        <v>6</v>
      </c>
      <c r="E364" s="47"/>
      <c r="F364" s="47" t="s">
        <v>368</v>
      </c>
      <c r="G364" s="47">
        <v>18.600000000000001</v>
      </c>
      <c r="H364" s="47"/>
      <c r="I364" s="47"/>
      <c r="J364" s="47"/>
      <c r="K364" s="47" t="s">
        <v>48</v>
      </c>
      <c r="L364" s="47" t="s">
        <v>49</v>
      </c>
      <c r="M364" s="47" t="s">
        <v>4</v>
      </c>
      <c r="N364" s="47" t="s">
        <v>80</v>
      </c>
      <c r="O364" s="47">
        <v>320</v>
      </c>
      <c r="P364" s="47">
        <v>1</v>
      </c>
      <c r="Q364" s="55">
        <v>2</v>
      </c>
      <c r="R364" s="47" t="s">
        <v>52</v>
      </c>
      <c r="S364" s="47" t="s">
        <v>311</v>
      </c>
      <c r="T364" s="47" t="s">
        <v>337</v>
      </c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57"/>
      <c r="AL364" s="47"/>
      <c r="AM364" s="47"/>
      <c r="AN364" s="55"/>
      <c r="AO364" s="86"/>
      <c r="AP364" s="97"/>
      <c r="AQ364" s="92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  <c r="BB364" s="47"/>
      <c r="BC364" s="47"/>
      <c r="BD364" s="47"/>
      <c r="BE364" s="13"/>
      <c r="BF364" s="13"/>
      <c r="BG364" s="13"/>
      <c r="BH364" s="13"/>
      <c r="BI364" s="13"/>
      <c r="BJ364" s="13"/>
      <c r="BK364" s="13"/>
      <c r="BL364" s="13"/>
    </row>
    <row r="365" spans="1:64" s="1" customFormat="1" ht="22.5" hidden="1" x14ac:dyDescent="0.25">
      <c r="A365" s="15" t="s">
        <v>393</v>
      </c>
      <c r="B365" s="47">
        <v>476</v>
      </c>
      <c r="C365" s="27"/>
      <c r="D365" s="27" t="s">
        <v>6</v>
      </c>
      <c r="E365" s="47"/>
      <c r="F365" s="47" t="s">
        <v>368</v>
      </c>
      <c r="G365" s="47">
        <v>18.600000000000001</v>
      </c>
      <c r="H365" s="47"/>
      <c r="I365" s="47"/>
      <c r="J365" s="47"/>
      <c r="K365" s="47" t="s">
        <v>48</v>
      </c>
      <c r="L365" s="47" t="s">
        <v>49</v>
      </c>
      <c r="M365" s="47" t="s">
        <v>4</v>
      </c>
      <c r="N365" s="47" t="s">
        <v>80</v>
      </c>
      <c r="O365" s="47">
        <v>320</v>
      </c>
      <c r="P365" s="47">
        <v>1</v>
      </c>
      <c r="Q365" s="55">
        <v>104</v>
      </c>
      <c r="R365" s="47" t="s">
        <v>314</v>
      </c>
      <c r="S365" s="47" t="s">
        <v>311</v>
      </c>
      <c r="T365" s="47" t="s">
        <v>53</v>
      </c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57"/>
      <c r="AL365" s="47"/>
      <c r="AM365" s="47"/>
      <c r="AN365" s="55"/>
      <c r="AO365" s="86"/>
      <c r="AP365" s="97"/>
      <c r="AQ365" s="92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  <c r="BB365" s="47"/>
      <c r="BC365" s="47"/>
      <c r="BD365" s="47"/>
      <c r="BE365" s="13"/>
      <c r="BF365" s="13"/>
      <c r="BG365" s="13"/>
      <c r="BH365" s="13"/>
      <c r="BI365" s="13"/>
      <c r="BJ365" s="13"/>
      <c r="BK365" s="13"/>
      <c r="BL365" s="13"/>
    </row>
    <row r="366" spans="1:64" s="1" customFormat="1" ht="22.5" hidden="1" x14ac:dyDescent="0.25">
      <c r="A366" s="15" t="s">
        <v>393</v>
      </c>
      <c r="B366" s="47">
        <v>476</v>
      </c>
      <c r="C366" s="27" t="s">
        <v>367</v>
      </c>
      <c r="D366" s="27" t="s">
        <v>334</v>
      </c>
      <c r="E366" s="47" t="s">
        <v>148</v>
      </c>
      <c r="F366" s="47" t="s">
        <v>323</v>
      </c>
      <c r="G366" s="47"/>
      <c r="H366" s="47" t="s">
        <v>389</v>
      </c>
      <c r="I366" s="47" t="s">
        <v>343</v>
      </c>
      <c r="J366" s="47">
        <v>90</v>
      </c>
      <c r="K366" s="47" t="s">
        <v>56</v>
      </c>
      <c r="L366" s="47" t="s">
        <v>49</v>
      </c>
      <c r="M366" s="47" t="s">
        <v>57</v>
      </c>
      <c r="N366" s="47" t="s">
        <v>51</v>
      </c>
      <c r="O366" s="47">
        <v>220</v>
      </c>
      <c r="P366" s="47">
        <v>2</v>
      </c>
      <c r="Q366" s="55">
        <v>1</v>
      </c>
      <c r="R366" s="47">
        <v>7</v>
      </c>
      <c r="S366" s="47" t="s">
        <v>313</v>
      </c>
      <c r="T366" s="47" t="s">
        <v>60</v>
      </c>
      <c r="U366" s="47" t="s">
        <v>324</v>
      </c>
      <c r="V366" s="47"/>
      <c r="W366" s="47"/>
      <c r="X366" s="47"/>
      <c r="Y366" s="47"/>
      <c r="Z366" s="47"/>
      <c r="AA366" s="47"/>
      <c r="AB366" s="47"/>
      <c r="AC366" s="47"/>
      <c r="AD366" s="47">
        <v>32</v>
      </c>
      <c r="AE366" s="28" t="s">
        <v>464</v>
      </c>
      <c r="AF366" s="28" t="s">
        <v>470</v>
      </c>
      <c r="AG366" s="28" t="s">
        <v>474</v>
      </c>
      <c r="AH366" s="28" t="s">
        <v>478</v>
      </c>
      <c r="AI366" s="28" t="s">
        <v>461</v>
      </c>
      <c r="AJ366" s="47">
        <v>93.3</v>
      </c>
      <c r="AK366" s="57">
        <v>20.91</v>
      </c>
      <c r="AL366" s="47">
        <v>110943</v>
      </c>
      <c r="AM366" s="41">
        <f>((AL366/24)/7)</f>
        <v>660.375</v>
      </c>
      <c r="AN366" s="42">
        <f>IF(AM366&gt;52, 52,AM366)</f>
        <v>52</v>
      </c>
      <c r="AO366" s="84">
        <f>AK366/AN366</f>
        <v>0.4021153846153846</v>
      </c>
      <c r="AP366" s="95">
        <f t="shared" ref="AP366" si="278">AO366*2</f>
        <v>0.80423076923076919</v>
      </c>
      <c r="AQ366" s="43">
        <f t="shared" ref="AQ366" si="279">AO366*4</f>
        <v>1.6084615384615384</v>
      </c>
      <c r="AR366" s="41">
        <v>45</v>
      </c>
      <c r="AS366" s="41">
        <v>85</v>
      </c>
      <c r="AT366" s="28">
        <f>0.5*(AR366+AS366)</f>
        <v>65</v>
      </c>
      <c r="AU366" s="28">
        <v>400</v>
      </c>
      <c r="AV366" s="47">
        <v>110</v>
      </c>
      <c r="AW366" s="28">
        <f>AU366/AV366</f>
        <v>3.6363636363636362</v>
      </c>
      <c r="AX366" s="28" t="str">
        <f t="shared" ref="AX366" si="280">IF(AND(1&lt;=AW366,AW366&lt;=4),"Adecuada","Inadecuada")</f>
        <v>Adecuada</v>
      </c>
      <c r="AY366" s="28"/>
      <c r="AZ366" s="28"/>
      <c r="BA366" s="28"/>
      <c r="BB366" s="28"/>
      <c r="BC366" s="28"/>
      <c r="BD366" s="44">
        <f>O366</f>
        <v>220</v>
      </c>
      <c r="BE366" s="15"/>
      <c r="BF366" s="13"/>
      <c r="BG366" s="13"/>
      <c r="BH366" s="13"/>
      <c r="BI366" s="13"/>
      <c r="BJ366" s="13"/>
      <c r="BK366" s="13"/>
      <c r="BL366" s="13"/>
    </row>
    <row r="367" spans="1:64" s="1" customFormat="1" ht="22.5" hidden="1" x14ac:dyDescent="0.25">
      <c r="A367" s="15" t="s">
        <v>393</v>
      </c>
      <c r="B367" s="47">
        <v>510</v>
      </c>
      <c r="C367" s="27" t="s">
        <v>198</v>
      </c>
      <c r="D367" s="27" t="s">
        <v>9</v>
      </c>
      <c r="E367" s="47" t="s">
        <v>69</v>
      </c>
      <c r="F367" s="47"/>
      <c r="G367" s="47"/>
      <c r="H367" s="47"/>
      <c r="I367" s="47"/>
      <c r="J367" s="47">
        <v>91</v>
      </c>
      <c r="K367" s="47" t="s">
        <v>48</v>
      </c>
      <c r="L367" s="47" t="s">
        <v>54</v>
      </c>
      <c r="M367" s="47" t="s">
        <v>55</v>
      </c>
      <c r="N367" s="47" t="s">
        <v>51</v>
      </c>
      <c r="O367" s="47">
        <v>46</v>
      </c>
      <c r="P367" s="47">
        <v>1</v>
      </c>
      <c r="Q367" s="55">
        <v>4</v>
      </c>
      <c r="R367" s="47" t="s">
        <v>52</v>
      </c>
      <c r="S367" s="47" t="s">
        <v>311</v>
      </c>
      <c r="T367" s="47" t="s">
        <v>337</v>
      </c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57"/>
      <c r="AL367" s="47"/>
      <c r="AM367" s="47"/>
      <c r="AN367" s="55"/>
      <c r="AO367" s="86"/>
      <c r="AP367" s="97"/>
      <c r="AQ367" s="92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  <c r="BB367" s="47"/>
      <c r="BC367" s="47"/>
      <c r="BD367" s="47"/>
      <c r="BE367" s="13"/>
      <c r="BF367" s="13"/>
      <c r="BG367" s="13"/>
      <c r="BH367" s="13"/>
      <c r="BI367" s="13"/>
      <c r="BJ367" s="13"/>
      <c r="BK367" s="13"/>
      <c r="BL367" s="13"/>
    </row>
    <row r="368" spans="1:64" s="1" customFormat="1" ht="22.5" hidden="1" x14ac:dyDescent="0.25">
      <c r="A368" s="15" t="s">
        <v>393</v>
      </c>
      <c r="B368" s="47">
        <v>510</v>
      </c>
      <c r="C368" s="27"/>
      <c r="D368" s="27" t="s">
        <v>9</v>
      </c>
      <c r="E368" s="47" t="s">
        <v>69</v>
      </c>
      <c r="F368" s="47"/>
      <c r="G368" s="47"/>
      <c r="H368" s="47"/>
      <c r="I368" s="47"/>
      <c r="J368" s="47">
        <v>91</v>
      </c>
      <c r="K368" s="47" t="s">
        <v>48</v>
      </c>
      <c r="L368" s="47" t="s">
        <v>54</v>
      </c>
      <c r="M368" s="47" t="s">
        <v>55</v>
      </c>
      <c r="N368" s="47" t="s">
        <v>51</v>
      </c>
      <c r="O368" s="47">
        <v>46</v>
      </c>
      <c r="P368" s="47">
        <v>1</v>
      </c>
      <c r="Q368" s="55">
        <v>26</v>
      </c>
      <c r="R368" s="47">
        <v>15</v>
      </c>
      <c r="S368" s="47" t="s">
        <v>311</v>
      </c>
      <c r="T368" s="47" t="s">
        <v>53</v>
      </c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57"/>
      <c r="AL368" s="47"/>
      <c r="AM368" s="47"/>
      <c r="AN368" s="55"/>
      <c r="AO368" s="86"/>
      <c r="AP368" s="97"/>
      <c r="AQ368" s="92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  <c r="BB368" s="47"/>
      <c r="BC368" s="47"/>
      <c r="BD368" s="47"/>
      <c r="BE368" s="13"/>
      <c r="BF368" s="13"/>
      <c r="BG368" s="13"/>
      <c r="BH368" s="13"/>
      <c r="BI368" s="13"/>
      <c r="BJ368" s="13"/>
      <c r="BK368" s="13"/>
      <c r="BL368" s="13"/>
    </row>
    <row r="369" spans="1:64" s="1" customFormat="1" ht="68.25" x14ac:dyDescent="0.25">
      <c r="A369" s="15" t="s">
        <v>393</v>
      </c>
      <c r="B369" s="47">
        <v>510</v>
      </c>
      <c r="C369" s="27" t="s">
        <v>198</v>
      </c>
      <c r="D369" s="27" t="s">
        <v>380</v>
      </c>
      <c r="E369" s="48" t="s">
        <v>148</v>
      </c>
      <c r="F369" s="47" t="s">
        <v>387</v>
      </c>
      <c r="G369" s="47"/>
      <c r="H369" s="47" t="s">
        <v>199</v>
      </c>
      <c r="I369" s="47" t="s">
        <v>388</v>
      </c>
      <c r="J369" s="47">
        <v>91</v>
      </c>
      <c r="K369" s="47" t="s">
        <v>56</v>
      </c>
      <c r="L369" s="47" t="s">
        <v>93</v>
      </c>
      <c r="M369" s="47" t="s">
        <v>10</v>
      </c>
      <c r="N369" s="47" t="s">
        <v>51</v>
      </c>
      <c r="O369" s="47">
        <v>96</v>
      </c>
      <c r="P369" s="47">
        <v>2</v>
      </c>
      <c r="Q369" s="56">
        <v>26</v>
      </c>
      <c r="R369" s="50">
        <v>2000</v>
      </c>
      <c r="S369" s="48" t="s">
        <v>313</v>
      </c>
      <c r="T369" s="48" t="s">
        <v>337</v>
      </c>
      <c r="U369" s="48" t="s">
        <v>298</v>
      </c>
      <c r="V369" s="48"/>
      <c r="W369" s="48"/>
      <c r="X369" s="48"/>
      <c r="Y369" s="48"/>
      <c r="Z369" s="48"/>
      <c r="AA369" s="48"/>
      <c r="AB369" s="48"/>
      <c r="AC369" s="48"/>
      <c r="AD369" s="48">
        <v>51</v>
      </c>
      <c r="AE369" s="48" t="s">
        <v>465</v>
      </c>
      <c r="AF369" s="27" t="s">
        <v>470</v>
      </c>
      <c r="AG369" s="48" t="s">
        <v>475</v>
      </c>
      <c r="AH369" s="48" t="s">
        <v>477</v>
      </c>
      <c r="AI369" s="27" t="s">
        <v>462</v>
      </c>
      <c r="AJ369" s="48">
        <v>1080</v>
      </c>
      <c r="AK369" s="50">
        <v>73.599999999999994</v>
      </c>
      <c r="AL369" s="48">
        <v>1296</v>
      </c>
      <c r="AM369" s="32">
        <f>((AL369/24)/7)</f>
        <v>7.7142857142857144</v>
      </c>
      <c r="AN369" s="35">
        <f>IF(AM369&gt;52, 52,AM369)</f>
        <v>7.7142857142857144</v>
      </c>
      <c r="AO369" s="83">
        <f>AK369/AN369</f>
        <v>9.5407407407407394</v>
      </c>
      <c r="AP369" s="94">
        <f t="shared" ref="AP369" si="281">AO369*2</f>
        <v>19.081481481481479</v>
      </c>
      <c r="AQ369" s="33">
        <f t="shared" ref="AQ369" si="282">AO369*4</f>
        <v>38.162962962962958</v>
      </c>
      <c r="AR369" s="32">
        <v>130</v>
      </c>
      <c r="AS369" s="32">
        <v>230</v>
      </c>
      <c r="AT369" s="27">
        <f>0.5*(AR369+AS369)</f>
        <v>180</v>
      </c>
      <c r="AU369" s="27">
        <v>70</v>
      </c>
      <c r="AV369" s="48">
        <v>11</v>
      </c>
      <c r="AW369" s="27">
        <f>AU369/AV369</f>
        <v>6.3636363636363633</v>
      </c>
      <c r="AX369" s="27" t="str">
        <f>IF(AND(1&lt;=AW369,AW369&lt;=4),"Adecuada","Inadecuada")</f>
        <v>Inadecuada</v>
      </c>
      <c r="AY369" s="27">
        <f>IF(AND(1&lt;=AW369,AW369&lt;=4),O369,AV369)</f>
        <v>11</v>
      </c>
      <c r="AZ369" s="27">
        <f>IF(AND(1&lt;=AW369,AW369&lt;=4),O369,4*AV369)</f>
        <v>44</v>
      </c>
      <c r="BA369" s="27">
        <v>15</v>
      </c>
      <c r="BB369" s="27">
        <v>68</v>
      </c>
      <c r="BC369" s="27">
        <v>68</v>
      </c>
      <c r="BD369" s="36">
        <v>100</v>
      </c>
      <c r="BE369" s="11"/>
      <c r="BF369" s="14"/>
      <c r="BG369" s="14"/>
      <c r="BH369" s="18"/>
      <c r="BI369" s="14"/>
      <c r="BJ369" s="14"/>
      <c r="BK369" s="14"/>
      <c r="BL369" s="14"/>
    </row>
    <row r="370" spans="1:64" s="1" customFormat="1" hidden="1" x14ac:dyDescent="0.25">
      <c r="A370" s="15" t="s">
        <v>393</v>
      </c>
      <c r="B370" s="47">
        <v>510</v>
      </c>
      <c r="C370" s="27"/>
      <c r="D370" s="27" t="s">
        <v>229</v>
      </c>
      <c r="E370" s="47" t="s">
        <v>148</v>
      </c>
      <c r="F370" s="47"/>
      <c r="G370" s="47"/>
      <c r="H370" s="47"/>
      <c r="I370" s="47"/>
      <c r="J370" s="47">
        <v>91</v>
      </c>
      <c r="K370" s="47" t="s">
        <v>56</v>
      </c>
      <c r="L370" s="47" t="s">
        <v>49</v>
      </c>
      <c r="M370" s="47" t="s">
        <v>31</v>
      </c>
      <c r="N370" s="47" t="s">
        <v>80</v>
      </c>
      <c r="O370" s="47">
        <v>100</v>
      </c>
      <c r="P370" s="47">
        <v>2</v>
      </c>
      <c r="Q370" s="55">
        <v>26</v>
      </c>
      <c r="R370" s="47">
        <v>35</v>
      </c>
      <c r="S370" s="47" t="s">
        <v>313</v>
      </c>
      <c r="T370" s="47" t="s">
        <v>60</v>
      </c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57"/>
      <c r="AL370" s="47"/>
      <c r="AM370" s="47"/>
      <c r="AN370" s="55"/>
      <c r="AO370" s="86"/>
      <c r="AP370" s="97"/>
      <c r="AQ370" s="92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  <c r="BB370" s="47"/>
      <c r="BC370" s="47"/>
      <c r="BD370" s="47"/>
      <c r="BE370" s="13"/>
      <c r="BF370" s="13"/>
      <c r="BG370" s="13"/>
      <c r="BH370" s="13"/>
      <c r="BI370" s="13"/>
      <c r="BJ370" s="13"/>
      <c r="BK370" s="13"/>
      <c r="BL370" s="13"/>
    </row>
    <row r="371" spans="1:64" s="1" customFormat="1" ht="23.25" x14ac:dyDescent="0.25">
      <c r="A371" s="15" t="s">
        <v>393</v>
      </c>
      <c r="B371" s="47">
        <v>514</v>
      </c>
      <c r="C371" s="27" t="s">
        <v>230</v>
      </c>
      <c r="D371" s="27" t="s">
        <v>155</v>
      </c>
      <c r="E371" s="48" t="s">
        <v>236</v>
      </c>
      <c r="F371" s="47" t="s">
        <v>439</v>
      </c>
      <c r="G371" s="47"/>
      <c r="H371" s="47" t="s">
        <v>442</v>
      </c>
      <c r="I371" s="47"/>
      <c r="J371" s="47">
        <v>92</v>
      </c>
      <c r="K371" s="47" t="s">
        <v>56</v>
      </c>
      <c r="L371" s="47" t="s">
        <v>49</v>
      </c>
      <c r="M371" s="47" t="s">
        <v>57</v>
      </c>
      <c r="N371" s="47" t="s">
        <v>51</v>
      </c>
      <c r="O371" s="47">
        <v>220</v>
      </c>
      <c r="P371" s="47">
        <v>2</v>
      </c>
      <c r="Q371" s="56">
        <v>1</v>
      </c>
      <c r="R371" s="50">
        <v>20</v>
      </c>
      <c r="S371" s="48" t="s">
        <v>313</v>
      </c>
      <c r="T371" s="48" t="s">
        <v>60</v>
      </c>
      <c r="U371" s="48" t="s">
        <v>436</v>
      </c>
      <c r="V371" s="48"/>
      <c r="W371" s="48"/>
      <c r="X371" s="48"/>
      <c r="Y371" s="48"/>
      <c r="Z371" s="48"/>
      <c r="AA371" s="48"/>
      <c r="AB371" s="48"/>
      <c r="AC371" s="48"/>
      <c r="AD371" s="48">
        <v>46</v>
      </c>
      <c r="AE371" s="27" t="s">
        <v>464</v>
      </c>
      <c r="AF371" s="27" t="s">
        <v>470</v>
      </c>
      <c r="AG371" s="27" t="s">
        <v>474</v>
      </c>
      <c r="AH371" s="27" t="s">
        <v>477</v>
      </c>
      <c r="AI371" s="27" t="s">
        <v>462</v>
      </c>
      <c r="AJ371" s="59">
        <v>1045</v>
      </c>
      <c r="AK371" s="50">
        <v>14.85</v>
      </c>
      <c r="AL371" s="48">
        <v>8473</v>
      </c>
      <c r="AM371" s="32">
        <f>((AL371/24)/7)</f>
        <v>50.43452380952381</v>
      </c>
      <c r="AN371" s="35">
        <f>IF(AM371&gt;52, 52,AM371)</f>
        <v>50.43452380952381</v>
      </c>
      <c r="AO371" s="83">
        <f>AK371/AN371</f>
        <v>0.29444116605688658</v>
      </c>
      <c r="AP371" s="94">
        <f t="shared" ref="AP371" si="283">AO371*2</f>
        <v>0.58888233211377317</v>
      </c>
      <c r="AQ371" s="33">
        <f t="shared" ref="AQ371" si="284">AO371*4</f>
        <v>1.1777646642275463</v>
      </c>
      <c r="AR371" s="32">
        <v>50</v>
      </c>
      <c r="AS371" s="32">
        <v>110</v>
      </c>
      <c r="AT371" s="27">
        <f>0.5*(AR371+AS371)</f>
        <v>80</v>
      </c>
      <c r="AU371" s="27">
        <v>170</v>
      </c>
      <c r="AV371" s="48">
        <v>14</v>
      </c>
      <c r="AW371" s="27">
        <f>AU371/AV371</f>
        <v>12.142857142857142</v>
      </c>
      <c r="AX371" s="27" t="str">
        <f>IF(AND(1&lt;=AW371,AW371&lt;=4),"Adecuada","Inadecuada")</f>
        <v>Inadecuada</v>
      </c>
      <c r="AY371" s="27">
        <f>IF(AND(1&lt;=AW371,AW371&lt;=4),O371,AV371)</f>
        <v>14</v>
      </c>
      <c r="AZ371" s="27">
        <f>IF(AND(1&lt;=AW371,AW371&lt;=4),O371,4*AV371)</f>
        <v>56</v>
      </c>
      <c r="BA371" s="27">
        <v>15</v>
      </c>
      <c r="BB371" s="27">
        <v>68</v>
      </c>
      <c r="BC371" s="27">
        <v>68</v>
      </c>
      <c r="BD371" s="36">
        <v>100</v>
      </c>
      <c r="BE371" s="11"/>
      <c r="BF371" s="14"/>
      <c r="BG371" s="14"/>
      <c r="BH371" s="18"/>
      <c r="BI371" s="14"/>
      <c r="BJ371" s="14"/>
      <c r="BK371" s="14"/>
      <c r="BL371" s="14"/>
    </row>
    <row r="372" spans="1:64" s="1" customFormat="1" hidden="1" x14ac:dyDescent="0.25">
      <c r="A372" s="15" t="s">
        <v>393</v>
      </c>
      <c r="B372" s="47">
        <v>514</v>
      </c>
      <c r="C372" s="27"/>
      <c r="D372" s="27" t="s">
        <v>231</v>
      </c>
      <c r="E372" s="47" t="s">
        <v>236</v>
      </c>
      <c r="F372" s="47"/>
      <c r="G372" s="47"/>
      <c r="H372" s="47"/>
      <c r="I372" s="47"/>
      <c r="J372" s="47">
        <v>92</v>
      </c>
      <c r="K372" s="47" t="s">
        <v>56</v>
      </c>
      <c r="L372" s="47" t="s">
        <v>49</v>
      </c>
      <c r="M372" s="47" t="s">
        <v>31</v>
      </c>
      <c r="N372" s="47" t="s">
        <v>80</v>
      </c>
      <c r="O372" s="47">
        <v>100</v>
      </c>
      <c r="P372" s="47">
        <v>2</v>
      </c>
      <c r="Q372" s="55">
        <v>24</v>
      </c>
      <c r="R372" s="47">
        <v>20</v>
      </c>
      <c r="S372" s="47" t="s">
        <v>313</v>
      </c>
      <c r="T372" s="47" t="s">
        <v>60</v>
      </c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57"/>
      <c r="AL372" s="47"/>
      <c r="AM372" s="47"/>
      <c r="AN372" s="55"/>
      <c r="AO372" s="86"/>
      <c r="AP372" s="97"/>
      <c r="AQ372" s="92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  <c r="BB372" s="47"/>
      <c r="BC372" s="47"/>
      <c r="BD372" s="47"/>
      <c r="BE372" s="13"/>
      <c r="BF372" s="13"/>
      <c r="BG372" s="13"/>
      <c r="BH372" s="13"/>
      <c r="BI372" s="13"/>
      <c r="BJ372" s="13"/>
      <c r="BK372" s="13"/>
      <c r="BL372" s="13"/>
    </row>
    <row r="373" spans="1:64" s="1" customFormat="1" hidden="1" x14ac:dyDescent="0.25">
      <c r="A373" s="15" t="s">
        <v>393</v>
      </c>
      <c r="B373" s="47">
        <v>516</v>
      </c>
      <c r="C373" s="27" t="s">
        <v>201</v>
      </c>
      <c r="D373" s="27" t="s">
        <v>424</v>
      </c>
      <c r="E373" s="28"/>
      <c r="F373" s="28" t="s">
        <v>95</v>
      </c>
      <c r="G373" s="28"/>
      <c r="H373" s="28"/>
      <c r="I373" s="28"/>
      <c r="J373" s="28">
        <v>93</v>
      </c>
      <c r="K373" s="28" t="s">
        <v>48</v>
      </c>
      <c r="L373" s="28" t="s">
        <v>54</v>
      </c>
      <c r="M373" s="28" t="s">
        <v>55</v>
      </c>
      <c r="N373" s="28" t="s">
        <v>51</v>
      </c>
      <c r="O373" s="28">
        <v>46</v>
      </c>
      <c r="P373" s="28">
        <v>1</v>
      </c>
      <c r="Q373" s="29">
        <v>52</v>
      </c>
      <c r="R373" s="28">
        <v>0.75</v>
      </c>
      <c r="S373" s="28" t="s">
        <v>311</v>
      </c>
      <c r="T373" s="28" t="s">
        <v>53</v>
      </c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57"/>
      <c r="AL373" s="47"/>
      <c r="AM373" s="47"/>
      <c r="AN373" s="55"/>
      <c r="AO373" s="86"/>
      <c r="AP373" s="97"/>
      <c r="AQ373" s="92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  <c r="BB373" s="47"/>
      <c r="BC373" s="47"/>
      <c r="BD373" s="47"/>
      <c r="BE373" s="13"/>
      <c r="BF373" s="13"/>
      <c r="BG373" s="13"/>
      <c r="BH373" s="13"/>
      <c r="BI373" s="13"/>
      <c r="BJ373" s="13"/>
      <c r="BK373" s="13"/>
      <c r="BL373" s="13"/>
    </row>
    <row r="374" spans="1:64" s="1" customFormat="1" ht="22.5" hidden="1" x14ac:dyDescent="0.25">
      <c r="A374" s="15" t="s">
        <v>393</v>
      </c>
      <c r="B374" s="47">
        <v>517</v>
      </c>
      <c r="C374" s="27" t="s">
        <v>360</v>
      </c>
      <c r="D374" s="27" t="s">
        <v>6</v>
      </c>
      <c r="E374" s="28"/>
      <c r="F374" s="28" t="s">
        <v>361</v>
      </c>
      <c r="G374" s="28">
        <v>100</v>
      </c>
      <c r="H374" s="28"/>
      <c r="I374" s="28"/>
      <c r="J374" s="28"/>
      <c r="K374" s="28"/>
      <c r="L374" s="28"/>
      <c r="M374" s="28"/>
      <c r="N374" s="28"/>
      <c r="O374" s="28"/>
      <c r="P374" s="28"/>
      <c r="Q374" s="29"/>
      <c r="R374" s="28"/>
      <c r="S374" s="28"/>
      <c r="T374" s="28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57"/>
      <c r="AL374" s="47"/>
      <c r="AM374" s="47"/>
      <c r="AN374" s="55"/>
      <c r="AO374" s="86"/>
      <c r="AP374" s="97"/>
      <c r="AQ374" s="92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  <c r="BB374" s="47"/>
      <c r="BC374" s="47"/>
      <c r="BD374" s="47"/>
      <c r="BE374" s="13"/>
      <c r="BF374" s="13"/>
      <c r="BG374" s="13"/>
      <c r="BH374" s="13"/>
      <c r="BI374" s="13"/>
      <c r="BJ374" s="13"/>
      <c r="BK374" s="13"/>
      <c r="BL374" s="13"/>
    </row>
    <row r="375" spans="1:64" s="1" customFormat="1" ht="25.5" hidden="1" customHeight="1" x14ac:dyDescent="0.25">
      <c r="A375" s="15" t="s">
        <v>393</v>
      </c>
      <c r="B375" s="47">
        <v>528</v>
      </c>
      <c r="C375" s="27" t="s">
        <v>232</v>
      </c>
      <c r="D375" s="27" t="s">
        <v>334</v>
      </c>
      <c r="E375" s="47" t="s">
        <v>148</v>
      </c>
      <c r="F375" s="47" t="s">
        <v>233</v>
      </c>
      <c r="G375" s="47"/>
      <c r="H375" s="47" t="s">
        <v>385</v>
      </c>
      <c r="I375" s="47" t="s">
        <v>343</v>
      </c>
      <c r="J375" s="47">
        <v>94</v>
      </c>
      <c r="K375" s="47" t="s">
        <v>56</v>
      </c>
      <c r="L375" s="47" t="s">
        <v>49</v>
      </c>
      <c r="M375" s="47" t="s">
        <v>57</v>
      </c>
      <c r="N375" s="47" t="s">
        <v>51</v>
      </c>
      <c r="O375" s="47">
        <v>220</v>
      </c>
      <c r="P375" s="47">
        <v>2</v>
      </c>
      <c r="Q375" s="55">
        <v>3</v>
      </c>
      <c r="R375" s="47">
        <v>6</v>
      </c>
      <c r="S375" s="47" t="s">
        <v>313</v>
      </c>
      <c r="T375" s="47" t="s">
        <v>60</v>
      </c>
      <c r="U375" s="47" t="s">
        <v>293</v>
      </c>
      <c r="V375" s="47"/>
      <c r="W375" s="47"/>
      <c r="X375" s="47"/>
      <c r="Y375" s="47"/>
      <c r="Z375" s="47"/>
      <c r="AA375" s="47"/>
      <c r="AB375" s="47"/>
      <c r="AC375" s="47"/>
      <c r="AD375" s="47">
        <v>35</v>
      </c>
      <c r="AE375" s="28" t="s">
        <v>464</v>
      </c>
      <c r="AF375" s="28" t="s">
        <v>470</v>
      </c>
      <c r="AG375" s="28" t="s">
        <v>474</v>
      </c>
      <c r="AH375" s="28" t="s">
        <v>477</v>
      </c>
      <c r="AI375" s="28" t="s">
        <v>461</v>
      </c>
      <c r="AJ375" s="47">
        <v>43.4</v>
      </c>
      <c r="AK375" s="57">
        <v>19.68</v>
      </c>
      <c r="AL375" s="47">
        <v>508445</v>
      </c>
      <c r="AM375" s="41">
        <f>((AL375/24)/7)</f>
        <v>3026.458333333333</v>
      </c>
      <c r="AN375" s="42">
        <f>IF(AM375&gt;52, 52,AM375)</f>
        <v>52</v>
      </c>
      <c r="AO375" s="84">
        <f>AK375/AN375</f>
        <v>0.37846153846153846</v>
      </c>
      <c r="AP375" s="95">
        <f t="shared" ref="AP375" si="285">AO375*2</f>
        <v>0.75692307692307692</v>
      </c>
      <c r="AQ375" s="43">
        <f t="shared" ref="AQ375" si="286">AO375*4</f>
        <v>1.5138461538461538</v>
      </c>
      <c r="AR375" s="41">
        <v>40</v>
      </c>
      <c r="AS375" s="41">
        <v>80</v>
      </c>
      <c r="AT375" s="28">
        <f>0.5*(AR375+AS375)</f>
        <v>60</v>
      </c>
      <c r="AU375" s="38">
        <v>250</v>
      </c>
      <c r="AV375" s="47">
        <v>220</v>
      </c>
      <c r="AW375" s="28">
        <f>AU375/AV375</f>
        <v>1.1363636363636365</v>
      </c>
      <c r="AX375" s="28" t="str">
        <f t="shared" ref="AX375" si="287">IF(AND(1&lt;=AW375,AW375&lt;=4),"Adecuada","Inadecuada")</f>
        <v>Adecuada</v>
      </c>
      <c r="AY375" s="28">
        <f>IF(AW375&lt;1,AV375*1,4*AV375)</f>
        <v>880</v>
      </c>
      <c r="AZ375" s="28"/>
      <c r="BA375" s="28"/>
      <c r="BB375" s="28"/>
      <c r="BC375" s="28"/>
      <c r="BD375" s="63">
        <v>1000</v>
      </c>
      <c r="BE375" s="15"/>
      <c r="BF375" s="13"/>
      <c r="BG375" s="15">
        <v>350</v>
      </c>
      <c r="BH375" s="22">
        <f>BG375/AV375</f>
        <v>1.5909090909090908</v>
      </c>
      <c r="BI375" s="13">
        <v>320</v>
      </c>
      <c r="BJ375" s="13"/>
      <c r="BK375" s="13"/>
      <c r="BL375" s="13"/>
    </row>
    <row r="376" spans="1:64" s="1" customFormat="1" ht="25.5" hidden="1" customHeight="1" x14ac:dyDescent="0.25">
      <c r="A376" s="15" t="s">
        <v>393</v>
      </c>
      <c r="B376" s="47">
        <v>528</v>
      </c>
      <c r="C376" s="27"/>
      <c r="D376" s="27" t="s">
        <v>6</v>
      </c>
      <c r="E376" s="47"/>
      <c r="F376" s="47" t="s">
        <v>369</v>
      </c>
      <c r="G376" s="47">
        <v>40</v>
      </c>
      <c r="H376" s="47"/>
      <c r="I376" s="47"/>
      <c r="J376" s="47"/>
      <c r="K376" s="47"/>
      <c r="L376" s="47"/>
      <c r="M376" s="47"/>
      <c r="N376" s="47"/>
      <c r="O376" s="47"/>
      <c r="P376" s="47"/>
      <c r="Q376" s="55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57"/>
      <c r="AL376" s="47"/>
      <c r="AM376" s="47"/>
      <c r="AN376" s="55"/>
      <c r="AO376" s="86"/>
      <c r="AP376" s="97"/>
      <c r="AQ376" s="92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13"/>
      <c r="BF376" s="13"/>
      <c r="BG376" s="13"/>
      <c r="BH376" s="13"/>
      <c r="BI376" s="13"/>
      <c r="BJ376" s="13"/>
      <c r="BK376" s="13"/>
      <c r="BL376" s="13"/>
    </row>
    <row r="377" spans="1:64" s="1" customFormat="1" hidden="1" x14ac:dyDescent="0.25">
      <c r="A377" s="15" t="s">
        <v>393</v>
      </c>
      <c r="B377" s="47">
        <v>530</v>
      </c>
      <c r="C377" s="27" t="s">
        <v>234</v>
      </c>
      <c r="D377" s="27" t="s">
        <v>325</v>
      </c>
      <c r="E377" s="28" t="s">
        <v>236</v>
      </c>
      <c r="F377" s="28" t="s">
        <v>136</v>
      </c>
      <c r="G377" s="28"/>
      <c r="H377" s="28"/>
      <c r="I377" s="28"/>
      <c r="J377" s="28">
        <v>95</v>
      </c>
      <c r="K377" s="28" t="s">
        <v>56</v>
      </c>
      <c r="L377" s="28" t="s">
        <v>93</v>
      </c>
      <c r="M377" s="28" t="s">
        <v>10</v>
      </c>
      <c r="N377" s="28" t="s">
        <v>51</v>
      </c>
      <c r="O377" s="28">
        <v>96</v>
      </c>
      <c r="P377" s="28">
        <v>2</v>
      </c>
      <c r="Q377" s="29">
        <v>6</v>
      </c>
      <c r="R377" s="28">
        <v>18</v>
      </c>
      <c r="S377" s="28" t="s">
        <v>313</v>
      </c>
      <c r="T377" s="28" t="s">
        <v>60</v>
      </c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57"/>
      <c r="AL377" s="47"/>
      <c r="AM377" s="47"/>
      <c r="AN377" s="55"/>
      <c r="AO377" s="86"/>
      <c r="AP377" s="97"/>
      <c r="AQ377" s="92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  <c r="BB377" s="47"/>
      <c r="BC377" s="47"/>
      <c r="BD377" s="47"/>
      <c r="BE377" s="13"/>
      <c r="BF377" s="13"/>
      <c r="BG377" s="13"/>
      <c r="BH377" s="13"/>
      <c r="BI377" s="13"/>
      <c r="BJ377" s="13"/>
      <c r="BK377" s="13"/>
      <c r="BL377" s="13"/>
    </row>
    <row r="378" spans="1:64" s="1" customFormat="1" hidden="1" x14ac:dyDescent="0.25">
      <c r="A378" s="15" t="s">
        <v>393</v>
      </c>
      <c r="B378" s="47">
        <v>532</v>
      </c>
      <c r="C378" s="27" t="s">
        <v>214</v>
      </c>
      <c r="D378" s="27" t="s">
        <v>235</v>
      </c>
      <c r="E378" s="47" t="s">
        <v>236</v>
      </c>
      <c r="F378" s="47"/>
      <c r="G378" s="47"/>
      <c r="H378" s="47"/>
      <c r="I378" s="47"/>
      <c r="J378" s="47">
        <v>96</v>
      </c>
      <c r="K378" s="47" t="s">
        <v>56</v>
      </c>
      <c r="L378" s="47" t="s">
        <v>49</v>
      </c>
      <c r="M378" s="47" t="s">
        <v>31</v>
      </c>
      <c r="N378" s="47" t="s">
        <v>80</v>
      </c>
      <c r="O378" s="47">
        <v>100</v>
      </c>
      <c r="P378" s="47">
        <v>2</v>
      </c>
      <c r="Q378" s="55">
        <v>26</v>
      </c>
      <c r="R378" s="47">
        <v>20</v>
      </c>
      <c r="S378" s="47" t="s">
        <v>313</v>
      </c>
      <c r="T378" s="47" t="s">
        <v>60</v>
      </c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57"/>
      <c r="AL378" s="47"/>
      <c r="AM378" s="47"/>
      <c r="AN378" s="55"/>
      <c r="AO378" s="86"/>
      <c r="AP378" s="97"/>
      <c r="AQ378" s="92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  <c r="BB378" s="47"/>
      <c r="BC378" s="47"/>
      <c r="BD378" s="47"/>
      <c r="BE378" s="13"/>
      <c r="BF378" s="13"/>
      <c r="BG378" s="13"/>
      <c r="BH378" s="13"/>
      <c r="BI378" s="13"/>
      <c r="BJ378" s="13"/>
      <c r="BK378" s="13"/>
      <c r="BL378" s="13"/>
    </row>
    <row r="379" spans="1:64" s="1" customFormat="1" ht="22.5" x14ac:dyDescent="0.25">
      <c r="A379" s="15" t="s">
        <v>393</v>
      </c>
      <c r="B379" s="47">
        <v>534</v>
      </c>
      <c r="C379" s="27" t="s">
        <v>237</v>
      </c>
      <c r="D379" s="27" t="s">
        <v>131</v>
      </c>
      <c r="E379" s="27" t="s">
        <v>148</v>
      </c>
      <c r="F379" s="28" t="s">
        <v>435</v>
      </c>
      <c r="G379" s="28"/>
      <c r="H379" s="28" t="s">
        <v>434</v>
      </c>
      <c r="I379" s="28"/>
      <c r="J379" s="28">
        <v>97</v>
      </c>
      <c r="K379" s="28" t="s">
        <v>56</v>
      </c>
      <c r="L379" s="28" t="s">
        <v>49</v>
      </c>
      <c r="M379" s="28" t="s">
        <v>57</v>
      </c>
      <c r="N379" s="28" t="s">
        <v>51</v>
      </c>
      <c r="O379" s="28">
        <v>220</v>
      </c>
      <c r="P379" s="28">
        <v>2</v>
      </c>
      <c r="Q379" s="30">
        <v>1</v>
      </c>
      <c r="R379" s="37">
        <v>20</v>
      </c>
      <c r="S379" s="27" t="s">
        <v>313</v>
      </c>
      <c r="T379" s="27" t="s">
        <v>60</v>
      </c>
      <c r="U379" s="48" t="s">
        <v>433</v>
      </c>
      <c r="V379" s="48"/>
      <c r="W379" s="48"/>
      <c r="X379" s="48"/>
      <c r="Y379" s="48"/>
      <c r="Z379" s="48"/>
      <c r="AA379" s="48"/>
      <c r="AB379" s="48"/>
      <c r="AC379" s="48"/>
      <c r="AD379" s="48">
        <v>48</v>
      </c>
      <c r="AE379" s="27" t="s">
        <v>464</v>
      </c>
      <c r="AF379" s="27" t="s">
        <v>473</v>
      </c>
      <c r="AG379" s="27" t="s">
        <v>474</v>
      </c>
      <c r="AH379" s="27" t="s">
        <v>477</v>
      </c>
      <c r="AI379" s="27" t="s">
        <v>462</v>
      </c>
      <c r="AJ379" s="59">
        <v>1045</v>
      </c>
      <c r="AK379" s="50">
        <v>17.399999999999999</v>
      </c>
      <c r="AL379" s="48">
        <v>1666</v>
      </c>
      <c r="AM379" s="32">
        <f>((AL379/24)/7)</f>
        <v>9.9166666666666679</v>
      </c>
      <c r="AN379" s="35">
        <f>IF(AM379&gt;52, 52,AM379)</f>
        <v>9.9166666666666679</v>
      </c>
      <c r="AO379" s="83">
        <f>AK379/AN379</f>
        <v>1.7546218487394953</v>
      </c>
      <c r="AP379" s="94">
        <f t="shared" ref="AP379" si="288">AO379*2</f>
        <v>3.5092436974789907</v>
      </c>
      <c r="AQ379" s="33">
        <f t="shared" ref="AQ379" si="289">AO379*4</f>
        <v>7.0184873949579814</v>
      </c>
      <c r="AR379" s="32">
        <v>55</v>
      </c>
      <c r="AS379" s="32">
        <v>120</v>
      </c>
      <c r="AT379" s="27">
        <f>0.5*(AR379+AS379)</f>
        <v>87.5</v>
      </c>
      <c r="AU379" s="27">
        <v>170</v>
      </c>
      <c r="AV379" s="48">
        <v>12</v>
      </c>
      <c r="AW379" s="27">
        <f>AU379/AV379</f>
        <v>14.166666666666666</v>
      </c>
      <c r="AX379" s="27" t="str">
        <f>IF(AND(1&lt;=AW379,AW379&lt;=4),"Adecuada","Inadecuada")</f>
        <v>Inadecuada</v>
      </c>
      <c r="AY379" s="27">
        <f>IF(AND(1&lt;=AW379,AW379&lt;=4),O379,AV379)</f>
        <v>12</v>
      </c>
      <c r="AZ379" s="27">
        <f>IF(AND(1&lt;=AW379,AW379&lt;=4),O379,4*AV379)</f>
        <v>48</v>
      </c>
      <c r="BA379" s="27">
        <v>15</v>
      </c>
      <c r="BB379" s="27">
        <v>68</v>
      </c>
      <c r="BC379" s="27">
        <v>68</v>
      </c>
      <c r="BD379" s="36">
        <v>100</v>
      </c>
      <c r="BE379" s="11"/>
      <c r="BF379" s="14"/>
      <c r="BG379" s="14"/>
      <c r="BH379" s="18"/>
      <c r="BI379" s="14"/>
      <c r="BJ379" s="14"/>
      <c r="BK379" s="14"/>
      <c r="BL379" s="14"/>
    </row>
    <row r="380" spans="1:64" s="1" customFormat="1" hidden="1" x14ac:dyDescent="0.25">
      <c r="A380" s="15" t="s">
        <v>393</v>
      </c>
      <c r="B380" s="47">
        <v>534</v>
      </c>
      <c r="C380" s="27"/>
      <c r="D380" s="27" t="s">
        <v>235</v>
      </c>
      <c r="E380" s="28" t="s">
        <v>148</v>
      </c>
      <c r="F380" s="28"/>
      <c r="G380" s="28"/>
      <c r="H380" s="28"/>
      <c r="I380" s="28"/>
      <c r="J380" s="28">
        <v>97</v>
      </c>
      <c r="K380" s="28" t="s">
        <v>56</v>
      </c>
      <c r="L380" s="28" t="s">
        <v>49</v>
      </c>
      <c r="M380" s="28" t="s">
        <v>31</v>
      </c>
      <c r="N380" s="28" t="s">
        <v>80</v>
      </c>
      <c r="O380" s="28">
        <v>100</v>
      </c>
      <c r="P380" s="28">
        <v>2</v>
      </c>
      <c r="Q380" s="29">
        <v>26</v>
      </c>
      <c r="R380" s="28">
        <v>20</v>
      </c>
      <c r="S380" s="28" t="s">
        <v>313</v>
      </c>
      <c r="T380" s="28" t="s">
        <v>60</v>
      </c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57"/>
      <c r="AL380" s="47"/>
      <c r="AM380" s="47"/>
      <c r="AN380" s="55"/>
      <c r="AO380" s="86"/>
      <c r="AP380" s="97"/>
      <c r="AQ380" s="92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  <c r="BB380" s="47"/>
      <c r="BC380" s="47"/>
      <c r="BD380" s="47"/>
      <c r="BE380" s="13"/>
      <c r="BF380" s="13"/>
      <c r="BG380" s="13"/>
      <c r="BH380" s="13"/>
      <c r="BI380" s="13"/>
      <c r="BJ380" s="13"/>
      <c r="BK380" s="13"/>
      <c r="BL380" s="13"/>
    </row>
    <row r="381" spans="1:64" s="1" customFormat="1" ht="22.5" hidden="1" x14ac:dyDescent="0.25">
      <c r="A381" s="15" t="s">
        <v>393</v>
      </c>
      <c r="B381" s="47">
        <v>550</v>
      </c>
      <c r="C381" s="27" t="s">
        <v>238</v>
      </c>
      <c r="D381" s="27" t="s">
        <v>334</v>
      </c>
      <c r="E381" s="47" t="s">
        <v>148</v>
      </c>
      <c r="F381" s="47" t="s">
        <v>182</v>
      </c>
      <c r="G381" s="47"/>
      <c r="H381" s="47" t="s">
        <v>385</v>
      </c>
      <c r="I381" s="47" t="s">
        <v>343</v>
      </c>
      <c r="J381" s="47">
        <v>98</v>
      </c>
      <c r="K381" s="47" t="s">
        <v>56</v>
      </c>
      <c r="L381" s="47" t="s">
        <v>49</v>
      </c>
      <c r="M381" s="47" t="s">
        <v>57</v>
      </c>
      <c r="N381" s="47" t="s">
        <v>51</v>
      </c>
      <c r="O381" s="47">
        <v>220</v>
      </c>
      <c r="P381" s="47">
        <v>1</v>
      </c>
      <c r="Q381" s="55">
        <v>1</v>
      </c>
      <c r="R381" s="47">
        <v>6</v>
      </c>
      <c r="S381" s="47" t="s">
        <v>313</v>
      </c>
      <c r="T381" s="47" t="s">
        <v>60</v>
      </c>
      <c r="U381" s="47" t="s">
        <v>293</v>
      </c>
      <c r="V381" s="47"/>
      <c r="W381" s="47"/>
      <c r="X381" s="47"/>
      <c r="Y381" s="47"/>
      <c r="Z381" s="47"/>
      <c r="AA381" s="47"/>
      <c r="AB381" s="47"/>
      <c r="AC381" s="47"/>
      <c r="AD381" s="47">
        <v>36</v>
      </c>
      <c r="AE381" s="28" t="s">
        <v>464</v>
      </c>
      <c r="AF381" s="28" t="s">
        <v>473</v>
      </c>
      <c r="AG381" s="28" t="s">
        <v>474</v>
      </c>
      <c r="AH381" s="28" t="s">
        <v>478</v>
      </c>
      <c r="AI381" s="28" t="s">
        <v>461</v>
      </c>
      <c r="AJ381" s="47">
        <v>123.6</v>
      </c>
      <c r="AK381" s="57">
        <v>19.68</v>
      </c>
      <c r="AL381" s="47">
        <v>62123</v>
      </c>
      <c r="AM381" s="41">
        <f>((AL381/24)/7)</f>
        <v>369.77976190476193</v>
      </c>
      <c r="AN381" s="42">
        <f>IF(AM381&gt;52, 52,AM381)</f>
        <v>52</v>
      </c>
      <c r="AO381" s="84">
        <f>AK381/AN381</f>
        <v>0.37846153846153846</v>
      </c>
      <c r="AP381" s="95">
        <f t="shared" ref="AP381:AP382" si="290">AO381*2</f>
        <v>0.75692307692307692</v>
      </c>
      <c r="AQ381" s="43">
        <f t="shared" ref="AQ381:AQ382" si="291">AO381*4</f>
        <v>1.5138461538461538</v>
      </c>
      <c r="AR381" s="41">
        <v>40</v>
      </c>
      <c r="AS381" s="41">
        <v>80</v>
      </c>
      <c r="AT381" s="28">
        <f t="shared" ref="AT381:AT382" si="292">0.5*(AR381+AS381)</f>
        <v>60</v>
      </c>
      <c r="AU381" s="38">
        <v>250</v>
      </c>
      <c r="AV381" s="47">
        <v>100</v>
      </c>
      <c r="AW381" s="28">
        <f t="shared" ref="AW381:AW382" si="293">AU381/AV381</f>
        <v>2.5</v>
      </c>
      <c r="AX381" s="28" t="str">
        <f t="shared" ref="AX381:AX382" si="294">IF(AND(1&lt;=AW381,AW381&lt;=4),"Adecuada","Inadecuada")</f>
        <v>Adecuada</v>
      </c>
      <c r="AY381" s="28"/>
      <c r="AZ381" s="28"/>
      <c r="BA381" s="28"/>
      <c r="BB381" s="28"/>
      <c r="BC381" s="28"/>
      <c r="BD381" s="44">
        <f>O381</f>
        <v>220</v>
      </c>
      <c r="BE381" s="15"/>
      <c r="BF381" s="13"/>
      <c r="BG381" s="13"/>
      <c r="BH381" s="13"/>
      <c r="BI381" s="13"/>
      <c r="BJ381" s="13"/>
      <c r="BK381" s="13"/>
      <c r="BL381" s="13"/>
    </row>
    <row r="382" spans="1:64" s="1" customFormat="1" hidden="1" x14ac:dyDescent="0.25">
      <c r="A382" s="15" t="s">
        <v>393</v>
      </c>
      <c r="B382" s="47">
        <v>550</v>
      </c>
      <c r="C382" s="27"/>
      <c r="D382" s="27" t="s">
        <v>148</v>
      </c>
      <c r="E382" s="47"/>
      <c r="F382" s="47" t="s">
        <v>181</v>
      </c>
      <c r="G382" s="47"/>
      <c r="H382" s="47" t="s">
        <v>181</v>
      </c>
      <c r="I382" s="47"/>
      <c r="J382" s="47">
        <v>98</v>
      </c>
      <c r="K382" s="47" t="s">
        <v>56</v>
      </c>
      <c r="L382" s="47" t="s">
        <v>49</v>
      </c>
      <c r="M382" s="47" t="s">
        <v>57</v>
      </c>
      <c r="N382" s="47" t="s">
        <v>51</v>
      </c>
      <c r="O382" s="47">
        <v>220</v>
      </c>
      <c r="P382" s="47">
        <v>2</v>
      </c>
      <c r="Q382" s="55">
        <v>1</v>
      </c>
      <c r="R382" s="47">
        <v>10</v>
      </c>
      <c r="S382" s="47" t="s">
        <v>313</v>
      </c>
      <c r="T382" s="47" t="s">
        <v>60</v>
      </c>
      <c r="U382" s="47" t="s">
        <v>294</v>
      </c>
      <c r="V382" s="47"/>
      <c r="W382" s="47"/>
      <c r="X382" s="47"/>
      <c r="Y382" s="47"/>
      <c r="Z382" s="47"/>
      <c r="AA382" s="47"/>
      <c r="AB382" s="47"/>
      <c r="AC382" s="47"/>
      <c r="AD382" s="47">
        <v>36</v>
      </c>
      <c r="AE382" s="28" t="s">
        <v>464</v>
      </c>
      <c r="AF382" s="28" t="s">
        <v>473</v>
      </c>
      <c r="AG382" s="28" t="s">
        <v>474</v>
      </c>
      <c r="AH382" s="28" t="s">
        <v>478</v>
      </c>
      <c r="AI382" s="28" t="s">
        <v>462</v>
      </c>
      <c r="AJ382" s="47">
        <v>123.6</v>
      </c>
      <c r="AK382" s="57">
        <v>9.7750000000000004</v>
      </c>
      <c r="AL382" s="47">
        <v>41763</v>
      </c>
      <c r="AM382" s="41">
        <f>((AL382/24)/7)</f>
        <v>248.58928571428572</v>
      </c>
      <c r="AN382" s="42">
        <f>IF(AM382&gt;52, 52,AM382)</f>
        <v>52</v>
      </c>
      <c r="AO382" s="84">
        <f>AK382/AN382</f>
        <v>0.18798076923076923</v>
      </c>
      <c r="AP382" s="95">
        <f t="shared" si="290"/>
        <v>0.37596153846153846</v>
      </c>
      <c r="AQ382" s="43">
        <f t="shared" si="291"/>
        <v>0.75192307692307692</v>
      </c>
      <c r="AR382" s="41">
        <v>45</v>
      </c>
      <c r="AS382" s="41">
        <v>85</v>
      </c>
      <c r="AT382" s="28">
        <f t="shared" si="292"/>
        <v>65</v>
      </c>
      <c r="AU382" s="38">
        <v>250</v>
      </c>
      <c r="AV382" s="47">
        <v>90</v>
      </c>
      <c r="AW382" s="28">
        <f t="shared" si="293"/>
        <v>2.7777777777777777</v>
      </c>
      <c r="AX382" s="28" t="str">
        <f t="shared" si="294"/>
        <v>Adecuada</v>
      </c>
      <c r="AY382" s="28"/>
      <c r="AZ382" s="28"/>
      <c r="BA382" s="28"/>
      <c r="BB382" s="28"/>
      <c r="BC382" s="28"/>
      <c r="BD382" s="44">
        <f>O382</f>
        <v>220</v>
      </c>
      <c r="BE382" s="15"/>
      <c r="BF382" s="13"/>
      <c r="BG382" s="13"/>
      <c r="BH382" s="13"/>
      <c r="BI382" s="13"/>
      <c r="BJ382" s="13"/>
      <c r="BK382" s="13"/>
      <c r="BL382" s="13"/>
    </row>
    <row r="383" spans="1:64" s="1" customFormat="1" ht="22.5" hidden="1" x14ac:dyDescent="0.25">
      <c r="A383" s="15" t="s">
        <v>393</v>
      </c>
      <c r="B383" s="47">
        <v>550</v>
      </c>
      <c r="C383" s="27"/>
      <c r="D383" s="27" t="s">
        <v>6</v>
      </c>
      <c r="E383" s="47"/>
      <c r="F383" s="47" t="s">
        <v>317</v>
      </c>
      <c r="G383" s="47">
        <v>14.2</v>
      </c>
      <c r="H383" s="47"/>
      <c r="I383" s="47"/>
      <c r="J383" s="47"/>
      <c r="K383" s="47" t="s">
        <v>48</v>
      </c>
      <c r="L383" s="47" t="s">
        <v>49</v>
      </c>
      <c r="M383" s="47" t="s">
        <v>4</v>
      </c>
      <c r="N383" s="47" t="s">
        <v>80</v>
      </c>
      <c r="O383" s="47">
        <v>320</v>
      </c>
      <c r="P383" s="47">
        <v>1</v>
      </c>
      <c r="Q383" s="55">
        <v>2</v>
      </c>
      <c r="R383" s="47" t="s">
        <v>52</v>
      </c>
      <c r="S383" s="47" t="s">
        <v>311</v>
      </c>
      <c r="T383" s="47" t="s">
        <v>337</v>
      </c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57"/>
      <c r="AL383" s="47"/>
      <c r="AM383" s="47"/>
      <c r="AN383" s="55"/>
      <c r="AO383" s="86"/>
      <c r="AP383" s="97"/>
      <c r="AQ383" s="92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  <c r="BB383" s="47"/>
      <c r="BC383" s="47"/>
      <c r="BD383" s="47"/>
      <c r="BE383" s="13"/>
      <c r="BF383" s="13"/>
      <c r="BG383" s="13"/>
      <c r="BH383" s="13"/>
      <c r="BI383" s="13"/>
      <c r="BJ383" s="13"/>
      <c r="BK383" s="13"/>
      <c r="BL383" s="13"/>
    </row>
    <row r="384" spans="1:64" s="1" customFormat="1" ht="22.5" hidden="1" x14ac:dyDescent="0.25">
      <c r="A384" s="15" t="s">
        <v>393</v>
      </c>
      <c r="B384" s="47">
        <v>550</v>
      </c>
      <c r="C384" s="27"/>
      <c r="D384" s="27" t="s">
        <v>6</v>
      </c>
      <c r="E384" s="47"/>
      <c r="F384" s="47" t="s">
        <v>317</v>
      </c>
      <c r="G384" s="47">
        <v>14.2</v>
      </c>
      <c r="H384" s="47"/>
      <c r="I384" s="47"/>
      <c r="J384" s="47"/>
      <c r="K384" s="47" t="s">
        <v>48</v>
      </c>
      <c r="L384" s="47" t="s">
        <v>49</v>
      </c>
      <c r="M384" s="47" t="s">
        <v>4</v>
      </c>
      <c r="N384" s="47" t="s">
        <v>80</v>
      </c>
      <c r="O384" s="47">
        <v>320</v>
      </c>
      <c r="P384" s="47">
        <v>1</v>
      </c>
      <c r="Q384" s="55">
        <v>52</v>
      </c>
      <c r="R384" s="47" t="s">
        <v>314</v>
      </c>
      <c r="S384" s="47" t="s">
        <v>311</v>
      </c>
      <c r="T384" s="47" t="s">
        <v>53</v>
      </c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57"/>
      <c r="AL384" s="47"/>
      <c r="AM384" s="47"/>
      <c r="AN384" s="55"/>
      <c r="AO384" s="86"/>
      <c r="AP384" s="97"/>
      <c r="AQ384" s="92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  <c r="BB384" s="47"/>
      <c r="BC384" s="47"/>
      <c r="BD384" s="47"/>
      <c r="BE384" s="13"/>
      <c r="BF384" s="13"/>
      <c r="BG384" s="13"/>
      <c r="BH384" s="13"/>
      <c r="BI384" s="13"/>
      <c r="BJ384" s="13"/>
      <c r="BK384" s="13"/>
      <c r="BL384" s="13"/>
    </row>
    <row r="385" spans="1:64" s="1" customFormat="1" ht="33.75" hidden="1" x14ac:dyDescent="0.25">
      <c r="A385" s="15" t="s">
        <v>393</v>
      </c>
      <c r="B385" s="47">
        <v>557</v>
      </c>
      <c r="C385" s="27" t="s">
        <v>239</v>
      </c>
      <c r="D385" s="27" t="s">
        <v>325</v>
      </c>
      <c r="E385" s="28" t="s">
        <v>236</v>
      </c>
      <c r="F385" s="28" t="s">
        <v>466</v>
      </c>
      <c r="G385" s="28"/>
      <c r="H385" s="28"/>
      <c r="I385" s="28"/>
      <c r="J385" s="28">
        <v>99</v>
      </c>
      <c r="K385" s="28" t="s">
        <v>56</v>
      </c>
      <c r="L385" s="28" t="s">
        <v>93</v>
      </c>
      <c r="M385" s="28" t="s">
        <v>10</v>
      </c>
      <c r="N385" s="28" t="s">
        <v>51</v>
      </c>
      <c r="O385" s="28">
        <v>96</v>
      </c>
      <c r="P385" s="28">
        <v>2</v>
      </c>
      <c r="Q385" s="29">
        <v>6</v>
      </c>
      <c r="R385" s="28">
        <v>15</v>
      </c>
      <c r="S385" s="28" t="s">
        <v>313</v>
      </c>
      <c r="T385" s="28" t="s">
        <v>60</v>
      </c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57"/>
      <c r="AL385" s="47"/>
      <c r="AM385" s="47"/>
      <c r="AN385" s="55"/>
      <c r="AO385" s="86"/>
      <c r="AP385" s="97"/>
      <c r="AQ385" s="92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  <c r="BB385" s="47"/>
      <c r="BC385" s="47"/>
      <c r="BD385" s="47"/>
      <c r="BE385" s="13"/>
      <c r="BF385" s="13"/>
      <c r="BG385" s="13"/>
      <c r="BH385" s="13"/>
      <c r="BI385" s="13"/>
      <c r="BJ385" s="13"/>
      <c r="BK385" s="13"/>
      <c r="BL385" s="13"/>
    </row>
    <row r="386" spans="1:64" s="1" customFormat="1" ht="22.5" hidden="1" x14ac:dyDescent="0.25">
      <c r="A386" s="15" t="s">
        <v>393</v>
      </c>
      <c r="B386" s="47">
        <v>557</v>
      </c>
      <c r="C386" s="27"/>
      <c r="D386" s="27" t="s">
        <v>6</v>
      </c>
      <c r="E386" s="28"/>
      <c r="F386" s="28" t="s">
        <v>419</v>
      </c>
      <c r="G386" s="28">
        <v>30</v>
      </c>
      <c r="H386" s="28"/>
      <c r="I386" s="28"/>
      <c r="J386" s="28"/>
      <c r="K386" s="28"/>
      <c r="L386" s="28"/>
      <c r="M386" s="28"/>
      <c r="N386" s="28"/>
      <c r="O386" s="28"/>
      <c r="P386" s="28"/>
      <c r="Q386" s="29"/>
      <c r="R386" s="28"/>
      <c r="S386" s="28"/>
      <c r="T386" s="28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57"/>
      <c r="AL386" s="47"/>
      <c r="AM386" s="47"/>
      <c r="AN386" s="55"/>
      <c r="AO386" s="86"/>
      <c r="AP386" s="97"/>
      <c r="AQ386" s="92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  <c r="BB386" s="47"/>
      <c r="BC386" s="47"/>
      <c r="BD386" s="47"/>
      <c r="BE386" s="13"/>
      <c r="BF386" s="13"/>
      <c r="BG386" s="13"/>
      <c r="BH386" s="13"/>
      <c r="BI386" s="13"/>
      <c r="BJ386" s="13"/>
      <c r="BK386" s="13"/>
      <c r="BL386" s="13"/>
    </row>
    <row r="387" spans="1:64" s="1" customFormat="1" hidden="1" x14ac:dyDescent="0.25">
      <c r="A387" s="15" t="s">
        <v>393</v>
      </c>
      <c r="B387" s="47">
        <v>557</v>
      </c>
      <c r="C387" s="27"/>
      <c r="D387" s="27" t="s">
        <v>335</v>
      </c>
      <c r="E387" s="47" t="s">
        <v>148</v>
      </c>
      <c r="F387" s="47" t="s">
        <v>240</v>
      </c>
      <c r="G387" s="47"/>
      <c r="H387" s="47" t="s">
        <v>370</v>
      </c>
      <c r="I387" s="47" t="s">
        <v>343</v>
      </c>
      <c r="J387" s="47">
        <v>99</v>
      </c>
      <c r="K387" s="47" t="s">
        <v>56</v>
      </c>
      <c r="L387" s="47" t="s">
        <v>49</v>
      </c>
      <c r="M387" s="47" t="s">
        <v>57</v>
      </c>
      <c r="N387" s="47" t="s">
        <v>51</v>
      </c>
      <c r="O387" s="47">
        <v>220</v>
      </c>
      <c r="P387" s="47">
        <v>1</v>
      </c>
      <c r="Q387" s="55">
        <v>3</v>
      </c>
      <c r="R387" s="47">
        <v>8</v>
      </c>
      <c r="S387" s="47" t="s">
        <v>313</v>
      </c>
      <c r="T387" s="47" t="s">
        <v>60</v>
      </c>
      <c r="U387" s="47" t="s">
        <v>286</v>
      </c>
      <c r="V387" s="47"/>
      <c r="W387" s="47"/>
      <c r="X387" s="47"/>
      <c r="Y387" s="47"/>
      <c r="Z387" s="47"/>
      <c r="AA387" s="47"/>
      <c r="AB387" s="47"/>
      <c r="AC387" s="47"/>
      <c r="AD387" s="47">
        <v>43</v>
      </c>
      <c r="AE387" s="28" t="s">
        <v>464</v>
      </c>
      <c r="AF387" s="28" t="s">
        <v>473</v>
      </c>
      <c r="AG387" s="28" t="s">
        <v>476</v>
      </c>
      <c r="AH387" s="28" t="s">
        <v>477</v>
      </c>
      <c r="AI387" s="28" t="s">
        <v>461</v>
      </c>
      <c r="AJ387" s="47">
        <v>58</v>
      </c>
      <c r="AK387" s="57">
        <v>23.22</v>
      </c>
      <c r="AL387" s="47">
        <v>71266</v>
      </c>
      <c r="AM387" s="41">
        <f>((AL387/24)/7)</f>
        <v>424.20238095238091</v>
      </c>
      <c r="AN387" s="42">
        <f>IF(AM387&gt;52, 52,AM387)</f>
        <v>52</v>
      </c>
      <c r="AO387" s="84">
        <f>AK387/AN387</f>
        <v>0.4465384615384615</v>
      </c>
      <c r="AP387" s="95">
        <f t="shared" ref="AP387" si="295">AO387*2</f>
        <v>0.89307692307692299</v>
      </c>
      <c r="AQ387" s="43">
        <f t="shared" ref="AQ387" si="296">AO387*4</f>
        <v>1.786153846153846</v>
      </c>
      <c r="AR387" s="28">
        <v>50</v>
      </c>
      <c r="AS387" s="28">
        <v>90</v>
      </c>
      <c r="AT387" s="28">
        <f>0.5*(AR387+AS387)</f>
        <v>70</v>
      </c>
      <c r="AU387" s="28">
        <v>200</v>
      </c>
      <c r="AV387" s="47">
        <v>190</v>
      </c>
      <c r="AW387" s="28">
        <f>AU387/AV387</f>
        <v>1.0526315789473684</v>
      </c>
      <c r="AX387" s="28" t="str">
        <f t="shared" ref="AX387" si="297">IF(AND(1&lt;=AW387,AW387&lt;=4),"Adecuada","Inadecuada")</f>
        <v>Adecuada</v>
      </c>
      <c r="AY387" s="28"/>
      <c r="AZ387" s="28"/>
      <c r="BA387" s="28"/>
      <c r="BB387" s="28"/>
      <c r="BC387" s="28"/>
      <c r="BD387" s="44">
        <f>O387</f>
        <v>220</v>
      </c>
      <c r="BE387" s="15"/>
      <c r="BF387" s="13"/>
      <c r="BG387" s="13"/>
      <c r="BH387" s="13"/>
      <c r="BI387" s="13"/>
      <c r="BJ387" s="13"/>
      <c r="BK387" s="13"/>
      <c r="BL387" s="13"/>
    </row>
    <row r="388" spans="1:64" s="1" customFormat="1" ht="22.5" hidden="1" x14ac:dyDescent="0.25">
      <c r="A388" s="15" t="s">
        <v>393</v>
      </c>
      <c r="B388" s="47">
        <v>576</v>
      </c>
      <c r="C388" s="27" t="s">
        <v>241</v>
      </c>
      <c r="D388" s="27" t="s">
        <v>6</v>
      </c>
      <c r="E388" s="47"/>
      <c r="F388" s="47" t="s">
        <v>310</v>
      </c>
      <c r="G388" s="47">
        <v>45.1</v>
      </c>
      <c r="H388" s="47"/>
      <c r="I388" s="47"/>
      <c r="J388" s="47">
        <v>59</v>
      </c>
      <c r="K388" s="47" t="s">
        <v>48</v>
      </c>
      <c r="L388" s="47" t="s">
        <v>49</v>
      </c>
      <c r="M388" s="47" t="s">
        <v>4</v>
      </c>
      <c r="N388" s="47" t="s">
        <v>80</v>
      </c>
      <c r="O388" s="47">
        <v>320</v>
      </c>
      <c r="P388" s="47">
        <v>1</v>
      </c>
      <c r="Q388" s="55">
        <v>2</v>
      </c>
      <c r="R388" s="47" t="s">
        <v>52</v>
      </c>
      <c r="S388" s="47" t="s">
        <v>311</v>
      </c>
      <c r="T388" s="47" t="s">
        <v>337</v>
      </c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57"/>
      <c r="AL388" s="47"/>
      <c r="AM388" s="47"/>
      <c r="AN388" s="55"/>
      <c r="AO388" s="86"/>
      <c r="AP388" s="97"/>
      <c r="AQ388" s="92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  <c r="BB388" s="47"/>
      <c r="BC388" s="47"/>
      <c r="BD388" s="47"/>
      <c r="BE388" s="13"/>
      <c r="BF388" s="13"/>
      <c r="BG388" s="13"/>
      <c r="BH388" s="13"/>
      <c r="BI388" s="13"/>
      <c r="BJ388" s="13"/>
      <c r="BK388" s="13"/>
      <c r="BL388" s="13"/>
    </row>
    <row r="389" spans="1:64" s="1" customFormat="1" ht="22.5" hidden="1" x14ac:dyDescent="0.25">
      <c r="A389" s="15" t="s">
        <v>393</v>
      </c>
      <c r="B389" s="47">
        <v>576</v>
      </c>
      <c r="C389" s="27"/>
      <c r="D389" s="27" t="s">
        <v>6</v>
      </c>
      <c r="E389" s="47"/>
      <c r="F389" s="47" t="s">
        <v>310</v>
      </c>
      <c r="G389" s="47">
        <v>45.1</v>
      </c>
      <c r="H389" s="47"/>
      <c r="I389" s="47"/>
      <c r="J389" s="47">
        <v>59</v>
      </c>
      <c r="K389" s="47" t="s">
        <v>48</v>
      </c>
      <c r="L389" s="47" t="s">
        <v>49</v>
      </c>
      <c r="M389" s="47" t="s">
        <v>4</v>
      </c>
      <c r="N389" s="47" t="s">
        <v>80</v>
      </c>
      <c r="O389" s="47">
        <v>320</v>
      </c>
      <c r="P389" s="47">
        <v>1</v>
      </c>
      <c r="Q389" s="55">
        <v>52</v>
      </c>
      <c r="R389" s="47" t="s">
        <v>314</v>
      </c>
      <c r="S389" s="47" t="s">
        <v>311</v>
      </c>
      <c r="T389" s="47" t="s">
        <v>53</v>
      </c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57"/>
      <c r="AL389" s="47"/>
      <c r="AM389" s="47"/>
      <c r="AN389" s="55"/>
      <c r="AO389" s="86"/>
      <c r="AP389" s="97"/>
      <c r="AQ389" s="92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  <c r="BB389" s="47"/>
      <c r="BC389" s="47"/>
      <c r="BD389" s="47"/>
      <c r="BE389" s="13"/>
      <c r="BF389" s="13"/>
      <c r="BG389" s="13"/>
      <c r="BH389" s="13"/>
      <c r="BI389" s="13"/>
      <c r="BJ389" s="13"/>
      <c r="BK389" s="13"/>
      <c r="BL389" s="13"/>
    </row>
    <row r="390" spans="1:64" s="1" customFormat="1" ht="23.25" x14ac:dyDescent="0.25">
      <c r="A390" s="15" t="s">
        <v>393</v>
      </c>
      <c r="B390" s="47">
        <v>576</v>
      </c>
      <c r="C390" s="27" t="s">
        <v>241</v>
      </c>
      <c r="D390" s="27" t="s">
        <v>208</v>
      </c>
      <c r="E390" s="48" t="s">
        <v>148</v>
      </c>
      <c r="F390" s="47"/>
      <c r="G390" s="47"/>
      <c r="H390" s="47" t="s">
        <v>428</v>
      </c>
      <c r="I390" s="47"/>
      <c r="J390" s="47">
        <v>100</v>
      </c>
      <c r="K390" s="47" t="s">
        <v>56</v>
      </c>
      <c r="L390" s="47" t="s">
        <v>49</v>
      </c>
      <c r="M390" s="47" t="s">
        <v>57</v>
      </c>
      <c r="N390" s="47" t="s">
        <v>51</v>
      </c>
      <c r="O390" s="47">
        <v>220</v>
      </c>
      <c r="P390" s="47">
        <v>2</v>
      </c>
      <c r="Q390" s="56">
        <v>1</v>
      </c>
      <c r="R390" s="50">
        <v>30</v>
      </c>
      <c r="S390" s="48" t="s">
        <v>313</v>
      </c>
      <c r="T390" s="48" t="s">
        <v>60</v>
      </c>
      <c r="U390" s="48" t="s">
        <v>430</v>
      </c>
      <c r="V390" s="48"/>
      <c r="W390" s="48"/>
      <c r="X390" s="48"/>
      <c r="Y390" s="48"/>
      <c r="Z390" s="48"/>
      <c r="AA390" s="48"/>
      <c r="AB390" s="48"/>
      <c r="AC390" s="48"/>
      <c r="AD390" s="48">
        <v>38</v>
      </c>
      <c r="AE390" s="27" t="s">
        <v>464</v>
      </c>
      <c r="AF390" s="27" t="s">
        <v>473</v>
      </c>
      <c r="AG390" s="27" t="s">
        <v>474</v>
      </c>
      <c r="AH390" s="27" t="s">
        <v>477</v>
      </c>
      <c r="AI390" s="27" t="s">
        <v>461</v>
      </c>
      <c r="AJ390" s="48">
        <v>26</v>
      </c>
      <c r="AK390" s="50">
        <v>10.35</v>
      </c>
      <c r="AL390" s="48">
        <v>759500</v>
      </c>
      <c r="AM390" s="32">
        <f>((AL390/24)/7)</f>
        <v>4520.833333333333</v>
      </c>
      <c r="AN390" s="35">
        <f>IF(AM390&gt;52, 52,AM390)</f>
        <v>52</v>
      </c>
      <c r="AO390" s="83">
        <f>AK390/AN390</f>
        <v>0.19903846153846153</v>
      </c>
      <c r="AP390" s="94">
        <f t="shared" ref="AP390" si="298">AO390*2</f>
        <v>0.39807692307692305</v>
      </c>
      <c r="AQ390" s="33">
        <f t="shared" ref="AQ390" si="299">AO390*4</f>
        <v>0.7961538461538461</v>
      </c>
      <c r="AR390" s="27">
        <v>50</v>
      </c>
      <c r="AS390" s="27">
        <v>90</v>
      </c>
      <c r="AT390" s="27">
        <f>0.5*(AR390+AS390)</f>
        <v>70</v>
      </c>
      <c r="AU390" s="27">
        <v>220</v>
      </c>
      <c r="AV390" s="48">
        <v>400</v>
      </c>
      <c r="AW390" s="27">
        <f>AU390/AV390</f>
        <v>0.55000000000000004</v>
      </c>
      <c r="AX390" s="27" t="str">
        <f>IF(AND(1&lt;=AW390,AW390&lt;=4),"Adecuada","Inadecuada")</f>
        <v>Inadecuada</v>
      </c>
      <c r="AY390" s="27">
        <f>IF(AND(1&lt;=AW390,AW390&lt;=4),O390,AV390)</f>
        <v>400</v>
      </c>
      <c r="AZ390" s="27">
        <f>IF(AND(1&lt;=AW390,AW390&lt;=4),O390,4*AV390)</f>
        <v>1600</v>
      </c>
      <c r="BA390" s="27">
        <v>320</v>
      </c>
      <c r="BB390" s="27">
        <v>1000</v>
      </c>
      <c r="BC390" s="27">
        <v>320</v>
      </c>
      <c r="BD390" s="34">
        <v>460</v>
      </c>
      <c r="BE390" s="11"/>
      <c r="BF390" s="14"/>
      <c r="BG390" s="14"/>
      <c r="BH390" s="18"/>
      <c r="BI390" s="14"/>
      <c r="BJ390" s="14"/>
      <c r="BK390" s="14"/>
      <c r="BL390" s="14"/>
    </row>
    <row r="391" spans="1:64" s="1" customFormat="1" ht="22.5" hidden="1" x14ac:dyDescent="0.25">
      <c r="A391" s="15" t="s">
        <v>393</v>
      </c>
      <c r="B391" s="47">
        <v>578</v>
      </c>
      <c r="C391" s="27" t="s">
        <v>242</v>
      </c>
      <c r="D391" s="27" t="s">
        <v>148</v>
      </c>
      <c r="E391" s="47"/>
      <c r="F391" s="47"/>
      <c r="G391" s="47"/>
      <c r="H391" s="47"/>
      <c r="I391" s="47"/>
      <c r="J391" s="47">
        <v>101</v>
      </c>
      <c r="K391" s="47" t="s">
        <v>56</v>
      </c>
      <c r="L391" s="47" t="s">
        <v>49</v>
      </c>
      <c r="M391" s="47" t="s">
        <v>57</v>
      </c>
      <c r="N391" s="47" t="s">
        <v>51</v>
      </c>
      <c r="O391" s="47">
        <v>220</v>
      </c>
      <c r="P391" s="47">
        <v>1</v>
      </c>
      <c r="Q391" s="55">
        <v>120</v>
      </c>
      <c r="R391" s="47">
        <v>100</v>
      </c>
      <c r="S391" s="47" t="s">
        <v>313</v>
      </c>
      <c r="T391" s="47" t="s">
        <v>60</v>
      </c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57"/>
      <c r="AL391" s="47"/>
      <c r="AM391" s="47"/>
      <c r="AN391" s="55"/>
      <c r="AO391" s="86"/>
      <c r="AP391" s="97"/>
      <c r="AQ391" s="92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  <c r="BB391" s="47"/>
      <c r="BC391" s="47"/>
      <c r="BD391" s="47"/>
      <c r="BE391" s="13"/>
      <c r="BF391" s="13"/>
      <c r="BG391" s="13"/>
      <c r="BH391" s="13"/>
      <c r="BI391" s="13"/>
      <c r="BJ391" s="13"/>
      <c r="BK391" s="13"/>
      <c r="BL391" s="13"/>
    </row>
    <row r="392" spans="1:64" s="1" customFormat="1" ht="23.25" hidden="1" x14ac:dyDescent="0.25">
      <c r="A392" s="15" t="s">
        <v>393</v>
      </c>
      <c r="B392" s="47">
        <v>810</v>
      </c>
      <c r="C392" s="36" t="s">
        <v>243</v>
      </c>
      <c r="D392" s="27" t="s">
        <v>334</v>
      </c>
      <c r="E392" s="48" t="s">
        <v>148</v>
      </c>
      <c r="F392" s="47" t="s">
        <v>244</v>
      </c>
      <c r="G392" s="47"/>
      <c r="H392" s="47" t="s">
        <v>390</v>
      </c>
      <c r="I392" s="47" t="s">
        <v>343</v>
      </c>
      <c r="J392" s="47">
        <v>102</v>
      </c>
      <c r="K392" s="47" t="s">
        <v>56</v>
      </c>
      <c r="L392" s="47" t="s">
        <v>49</v>
      </c>
      <c r="M392" s="47" t="s">
        <v>57</v>
      </c>
      <c r="N392" s="47" t="s">
        <v>51</v>
      </c>
      <c r="O392" s="47">
        <v>220</v>
      </c>
      <c r="P392" s="47">
        <v>1</v>
      </c>
      <c r="Q392" s="56">
        <v>3</v>
      </c>
      <c r="R392" s="48">
        <v>18</v>
      </c>
      <c r="S392" s="48" t="s">
        <v>313</v>
      </c>
      <c r="T392" s="48" t="s">
        <v>60</v>
      </c>
      <c r="U392" s="48" t="s">
        <v>299</v>
      </c>
      <c r="V392" s="48"/>
      <c r="W392" s="48"/>
      <c r="X392" s="48"/>
      <c r="Y392" s="48"/>
      <c r="Z392" s="48"/>
      <c r="AA392" s="48"/>
      <c r="AB392" s="48"/>
      <c r="AC392" s="48"/>
      <c r="AD392" s="48">
        <v>36</v>
      </c>
      <c r="AE392" s="27" t="s">
        <v>464</v>
      </c>
      <c r="AF392" s="27" t="s">
        <v>473</v>
      </c>
      <c r="AG392" s="27" t="s">
        <v>474</v>
      </c>
      <c r="AH392" s="27" t="s">
        <v>479</v>
      </c>
      <c r="AI392" s="27" t="s">
        <v>461</v>
      </c>
      <c r="AJ392" s="59"/>
      <c r="AK392" s="50">
        <v>43.688000000000002</v>
      </c>
      <c r="AL392" s="48"/>
      <c r="AM392" s="32">
        <f>((AL392/24)/7)</f>
        <v>0</v>
      </c>
      <c r="AN392" s="35">
        <f>IF(AM392&gt;52, 52,AM392)</f>
        <v>0</v>
      </c>
      <c r="AO392" s="83" t="e">
        <f>AK392/AN392</f>
        <v>#DIV/0!</v>
      </c>
      <c r="AP392" s="94" t="e">
        <f t="shared" ref="AP392:AP395" si="300">AO392*2</f>
        <v>#DIV/0!</v>
      </c>
      <c r="AQ392" s="33" t="e">
        <f t="shared" ref="AQ392:AQ395" si="301">AO392*4</f>
        <v>#DIV/0!</v>
      </c>
      <c r="AR392" s="27">
        <v>70</v>
      </c>
      <c r="AS392" s="27">
        <v>125</v>
      </c>
      <c r="AT392" s="27">
        <f t="shared" ref="AT392:AT395" si="302">0.5*(AR392+AS392)</f>
        <v>97.5</v>
      </c>
      <c r="AU392" s="49">
        <v>250</v>
      </c>
      <c r="AV392" s="48"/>
      <c r="AW392" s="27" t="e">
        <f t="shared" ref="AW392:AW395" si="303">AU392/AV392</f>
        <v>#DIV/0!</v>
      </c>
      <c r="AX392" s="27" t="e">
        <f t="shared" ref="AX392:AX393" si="304">IF(AND(1&lt;=AW392,AW392&lt;=4),"Adecuada","Inadecuada")</f>
        <v>#DIV/0!</v>
      </c>
      <c r="AY392" s="27" t="e">
        <f>IF(AND(1&lt;=AW392,AW392&lt;=4),O392,AV392)</f>
        <v>#DIV/0!</v>
      </c>
      <c r="AZ392" s="27" t="e">
        <f>IF(AND(1&lt;=AW392,AW392&lt;=4),O392,4*AV392)</f>
        <v>#DIV/0!</v>
      </c>
      <c r="BA392" s="27"/>
      <c r="BB392" s="27"/>
      <c r="BC392" s="27"/>
      <c r="BD392" s="48"/>
      <c r="BE392" s="11"/>
      <c r="BF392" s="14"/>
      <c r="BG392" s="14"/>
      <c r="BH392" s="14"/>
      <c r="BI392" s="14"/>
      <c r="BJ392" s="14"/>
      <c r="BK392" s="14"/>
      <c r="BL392" s="14"/>
    </row>
    <row r="393" spans="1:64" s="1" customFormat="1" ht="22.5" hidden="1" x14ac:dyDescent="0.25">
      <c r="A393" s="15" t="s">
        <v>393</v>
      </c>
      <c r="B393" s="47">
        <v>810</v>
      </c>
      <c r="C393" s="27"/>
      <c r="D393" s="27" t="s">
        <v>148</v>
      </c>
      <c r="E393" s="48"/>
      <c r="F393" s="47">
        <v>33206</v>
      </c>
      <c r="G393" s="47"/>
      <c r="H393" s="47">
        <v>33206</v>
      </c>
      <c r="I393" s="47"/>
      <c r="J393" s="47">
        <v>102</v>
      </c>
      <c r="K393" s="47" t="s">
        <v>56</v>
      </c>
      <c r="L393" s="47" t="s">
        <v>49</v>
      </c>
      <c r="M393" s="47" t="s">
        <v>57</v>
      </c>
      <c r="N393" s="47" t="s">
        <v>51</v>
      </c>
      <c r="O393" s="47">
        <v>220</v>
      </c>
      <c r="P393" s="47">
        <v>1</v>
      </c>
      <c r="Q393" s="56">
        <v>1</v>
      </c>
      <c r="R393" s="48">
        <v>6</v>
      </c>
      <c r="S393" s="48" t="s">
        <v>313</v>
      </c>
      <c r="T393" s="48" t="s">
        <v>60</v>
      </c>
      <c r="U393" s="48" t="s">
        <v>297</v>
      </c>
      <c r="V393" s="48"/>
      <c r="W393" s="48"/>
      <c r="X393" s="48"/>
      <c r="Y393" s="48"/>
      <c r="Z393" s="48"/>
      <c r="AA393" s="48"/>
      <c r="AB393" s="48"/>
      <c r="AC393" s="48"/>
      <c r="AD393" s="48">
        <v>36</v>
      </c>
      <c r="AE393" s="27" t="s">
        <v>464</v>
      </c>
      <c r="AF393" s="27" t="s">
        <v>473</v>
      </c>
      <c r="AG393" s="27" t="s">
        <v>474</v>
      </c>
      <c r="AH393" s="27" t="s">
        <v>479</v>
      </c>
      <c r="AI393" s="27" t="s">
        <v>462</v>
      </c>
      <c r="AJ393" s="59"/>
      <c r="AK393" s="50">
        <v>7.75</v>
      </c>
      <c r="AL393" s="48"/>
      <c r="AM393" s="32">
        <f>((AL393/24)/7)</f>
        <v>0</v>
      </c>
      <c r="AN393" s="35">
        <f>IF(AM393&gt;52, 52,AM393)</f>
        <v>0</v>
      </c>
      <c r="AO393" s="83" t="e">
        <f>AK393/AN393</f>
        <v>#DIV/0!</v>
      </c>
      <c r="AP393" s="94" t="e">
        <f t="shared" si="300"/>
        <v>#DIV/0!</v>
      </c>
      <c r="AQ393" s="33" t="e">
        <f t="shared" si="301"/>
        <v>#DIV/0!</v>
      </c>
      <c r="AR393" s="32">
        <v>30</v>
      </c>
      <c r="AS393" s="32">
        <v>62</v>
      </c>
      <c r="AT393" s="27">
        <f t="shared" si="302"/>
        <v>46</v>
      </c>
      <c r="AU393" s="49">
        <v>250</v>
      </c>
      <c r="AV393" s="48"/>
      <c r="AW393" s="27" t="e">
        <f t="shared" si="303"/>
        <v>#DIV/0!</v>
      </c>
      <c r="AX393" s="27" t="e">
        <f t="shared" si="304"/>
        <v>#DIV/0!</v>
      </c>
      <c r="AY393" s="27" t="e">
        <f>IF(AND(1&lt;=AW393,AW393&lt;=4),O393,AV393)</f>
        <v>#DIV/0!</v>
      </c>
      <c r="AZ393" s="27" t="e">
        <f>IF(AND(1&lt;=AW393,AW393&lt;=4),O393,4*AV393)</f>
        <v>#DIV/0!</v>
      </c>
      <c r="BA393" s="27"/>
      <c r="BB393" s="27"/>
      <c r="BC393" s="27"/>
      <c r="BD393" s="48"/>
      <c r="BE393" s="11"/>
      <c r="BF393" s="14"/>
      <c r="BG393" s="14"/>
      <c r="BH393" s="14"/>
      <c r="BI393" s="14"/>
      <c r="BJ393" s="14"/>
      <c r="BK393" s="14"/>
      <c r="BL393" s="14"/>
    </row>
    <row r="394" spans="1:64" s="1" customFormat="1" ht="22.5" hidden="1" x14ac:dyDescent="0.25">
      <c r="A394" s="15" t="s">
        <v>393</v>
      </c>
      <c r="B394" s="47">
        <v>812</v>
      </c>
      <c r="C394" s="27" t="s">
        <v>245</v>
      </c>
      <c r="D394" s="27" t="s">
        <v>334</v>
      </c>
      <c r="E394" s="47" t="s">
        <v>148</v>
      </c>
      <c r="F394" s="47" t="s">
        <v>182</v>
      </c>
      <c r="G394" s="47"/>
      <c r="H394" s="47" t="s">
        <v>385</v>
      </c>
      <c r="I394" s="47" t="s">
        <v>343</v>
      </c>
      <c r="J394" s="47">
        <v>103</v>
      </c>
      <c r="K394" s="47" t="s">
        <v>56</v>
      </c>
      <c r="L394" s="47" t="s">
        <v>49</v>
      </c>
      <c r="M394" s="47" t="s">
        <v>57</v>
      </c>
      <c r="N394" s="47" t="s">
        <v>51</v>
      </c>
      <c r="O394" s="47">
        <v>220</v>
      </c>
      <c r="P394" s="47">
        <v>1</v>
      </c>
      <c r="Q394" s="55">
        <v>1</v>
      </c>
      <c r="R394" s="47">
        <v>6</v>
      </c>
      <c r="S394" s="47" t="s">
        <v>313</v>
      </c>
      <c r="T394" s="47" t="s">
        <v>60</v>
      </c>
      <c r="U394" s="47" t="s">
        <v>293</v>
      </c>
      <c r="V394" s="47"/>
      <c r="W394" s="47"/>
      <c r="X394" s="47"/>
      <c r="Y394" s="47"/>
      <c r="Z394" s="47"/>
      <c r="AA394" s="47"/>
      <c r="AB394" s="47"/>
      <c r="AC394" s="47"/>
      <c r="AD394" s="47">
        <v>37</v>
      </c>
      <c r="AE394" s="28" t="s">
        <v>464</v>
      </c>
      <c r="AF394" s="28" t="s">
        <v>473</v>
      </c>
      <c r="AG394" s="28" t="s">
        <v>474</v>
      </c>
      <c r="AH394" s="28" t="s">
        <v>477</v>
      </c>
      <c r="AI394" s="28" t="s">
        <v>461</v>
      </c>
      <c r="AJ394" s="47">
        <v>102.6</v>
      </c>
      <c r="AK394" s="57">
        <v>19.68</v>
      </c>
      <c r="AL394" s="47">
        <v>149905</v>
      </c>
      <c r="AM394" s="41">
        <f>((AL394/24)/7)</f>
        <v>892.29166666666674</v>
      </c>
      <c r="AN394" s="42">
        <f>IF(AM394&gt;52, 52,AM394)</f>
        <v>52</v>
      </c>
      <c r="AO394" s="84">
        <f>AK394/AN394</f>
        <v>0.37846153846153846</v>
      </c>
      <c r="AP394" s="95">
        <f t="shared" si="300"/>
        <v>0.75692307692307692</v>
      </c>
      <c r="AQ394" s="43">
        <f t="shared" si="301"/>
        <v>1.5138461538461538</v>
      </c>
      <c r="AR394" s="41">
        <v>40</v>
      </c>
      <c r="AS394" s="41">
        <v>80</v>
      </c>
      <c r="AT394" s="28">
        <f t="shared" si="302"/>
        <v>60</v>
      </c>
      <c r="AU394" s="28">
        <v>220</v>
      </c>
      <c r="AV394" s="47">
        <v>120</v>
      </c>
      <c r="AW394" s="28">
        <f t="shared" si="303"/>
        <v>1.8333333333333333</v>
      </c>
      <c r="AX394" s="28" t="str">
        <f t="shared" ref="AX394:AX395" si="305">IF(AND(1&lt;=AW394,AW394&lt;=4),"Adecuada","Inadecuada")</f>
        <v>Adecuada</v>
      </c>
      <c r="AY394" s="28"/>
      <c r="AZ394" s="28"/>
      <c r="BA394" s="28"/>
      <c r="BB394" s="28"/>
      <c r="BC394" s="28"/>
      <c r="BD394" s="44">
        <f>O394</f>
        <v>220</v>
      </c>
      <c r="BE394" s="15"/>
      <c r="BF394" s="13"/>
      <c r="BG394" s="13"/>
      <c r="BH394" s="13"/>
      <c r="BI394" s="13"/>
      <c r="BJ394" s="13"/>
      <c r="BK394" s="13"/>
      <c r="BL394" s="13"/>
    </row>
    <row r="395" spans="1:64" s="1" customFormat="1" hidden="1" x14ac:dyDescent="0.25">
      <c r="A395" s="15" t="s">
        <v>393</v>
      </c>
      <c r="B395" s="47">
        <v>812</v>
      </c>
      <c r="C395" s="27"/>
      <c r="D395" s="27" t="s">
        <v>236</v>
      </c>
      <c r="E395" s="47"/>
      <c r="F395" s="47" t="s">
        <v>181</v>
      </c>
      <c r="G395" s="47"/>
      <c r="H395" s="47" t="s">
        <v>181</v>
      </c>
      <c r="I395" s="47"/>
      <c r="J395" s="47">
        <v>103</v>
      </c>
      <c r="K395" s="47" t="s">
        <v>56</v>
      </c>
      <c r="L395" s="47" t="s">
        <v>49</v>
      </c>
      <c r="M395" s="47" t="s">
        <v>57</v>
      </c>
      <c r="N395" s="47" t="s">
        <v>51</v>
      </c>
      <c r="O395" s="47">
        <v>220</v>
      </c>
      <c r="P395" s="47">
        <v>2</v>
      </c>
      <c r="Q395" s="55">
        <v>1</v>
      </c>
      <c r="R395" s="47">
        <v>10</v>
      </c>
      <c r="S395" s="47" t="s">
        <v>313</v>
      </c>
      <c r="T395" s="47" t="s">
        <v>60</v>
      </c>
      <c r="U395" s="47" t="s">
        <v>294</v>
      </c>
      <c r="V395" s="47"/>
      <c r="W395" s="47"/>
      <c r="X395" s="47"/>
      <c r="Y395" s="47"/>
      <c r="Z395" s="47"/>
      <c r="AA395" s="47"/>
      <c r="AB395" s="47"/>
      <c r="AC395" s="47"/>
      <c r="AD395" s="47">
        <v>37</v>
      </c>
      <c r="AE395" s="28" t="s">
        <v>464</v>
      </c>
      <c r="AF395" s="28" t="s">
        <v>473</v>
      </c>
      <c r="AG395" s="28" t="s">
        <v>474</v>
      </c>
      <c r="AH395" s="28" t="s">
        <v>477</v>
      </c>
      <c r="AI395" s="28" t="s">
        <v>462</v>
      </c>
      <c r="AJ395" s="47">
        <v>102.6</v>
      </c>
      <c r="AK395" s="57">
        <v>9.7750000000000004</v>
      </c>
      <c r="AL395" s="47">
        <v>70564</v>
      </c>
      <c r="AM395" s="41">
        <f>((AL395/24)/7)</f>
        <v>420.02380952380952</v>
      </c>
      <c r="AN395" s="42">
        <f>IF(AM395&gt;52, 52,AM395)</f>
        <v>52</v>
      </c>
      <c r="AO395" s="84">
        <f>AK395/AN395</f>
        <v>0.18798076923076923</v>
      </c>
      <c r="AP395" s="95">
        <f t="shared" si="300"/>
        <v>0.37596153846153846</v>
      </c>
      <c r="AQ395" s="43">
        <f t="shared" si="301"/>
        <v>0.75192307692307692</v>
      </c>
      <c r="AR395" s="41">
        <v>45</v>
      </c>
      <c r="AS395" s="41">
        <v>85</v>
      </c>
      <c r="AT395" s="28">
        <f t="shared" si="302"/>
        <v>65</v>
      </c>
      <c r="AU395" s="28">
        <v>220</v>
      </c>
      <c r="AV395" s="47">
        <v>105</v>
      </c>
      <c r="AW395" s="28">
        <f t="shared" si="303"/>
        <v>2.0952380952380953</v>
      </c>
      <c r="AX395" s="28" t="str">
        <f t="shared" si="305"/>
        <v>Adecuada</v>
      </c>
      <c r="AY395" s="28"/>
      <c r="AZ395" s="28"/>
      <c r="BA395" s="28"/>
      <c r="BB395" s="28"/>
      <c r="BC395" s="28"/>
      <c r="BD395" s="44">
        <f>O395</f>
        <v>220</v>
      </c>
      <c r="BE395" s="15"/>
      <c r="BF395" s="13"/>
      <c r="BG395" s="13"/>
      <c r="BH395" s="13"/>
      <c r="BI395" s="13"/>
      <c r="BJ395" s="13"/>
      <c r="BK395" s="13"/>
      <c r="BL395" s="13"/>
    </row>
    <row r="396" spans="1:64" s="1" customFormat="1" ht="22.5" hidden="1" x14ac:dyDescent="0.25">
      <c r="A396" s="15" t="s">
        <v>393</v>
      </c>
      <c r="B396" s="47">
        <v>812</v>
      </c>
      <c r="C396" s="27"/>
      <c r="D396" s="27" t="s">
        <v>6</v>
      </c>
      <c r="E396" s="47"/>
      <c r="F396" s="47" t="s">
        <v>326</v>
      </c>
      <c r="G396" s="47">
        <v>17.100000000000001</v>
      </c>
      <c r="H396" s="47"/>
      <c r="I396" s="47"/>
      <c r="J396" s="47"/>
      <c r="K396" s="47" t="s">
        <v>48</v>
      </c>
      <c r="L396" s="47" t="s">
        <v>49</v>
      </c>
      <c r="M396" s="47" t="s">
        <v>4</v>
      </c>
      <c r="N396" s="47" t="s">
        <v>80</v>
      </c>
      <c r="O396" s="47">
        <v>320</v>
      </c>
      <c r="P396" s="47">
        <v>1</v>
      </c>
      <c r="Q396" s="55">
        <v>2</v>
      </c>
      <c r="R396" s="47" t="s">
        <v>52</v>
      </c>
      <c r="S396" s="47" t="s">
        <v>311</v>
      </c>
      <c r="T396" s="47" t="s">
        <v>337</v>
      </c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57"/>
      <c r="AL396" s="47"/>
      <c r="AM396" s="47"/>
      <c r="AN396" s="55"/>
      <c r="AO396" s="86"/>
      <c r="AP396" s="97"/>
      <c r="AQ396" s="92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  <c r="BB396" s="47"/>
      <c r="BC396" s="47"/>
      <c r="BD396" s="47"/>
      <c r="BE396" s="13"/>
      <c r="BF396" s="13"/>
      <c r="BG396" s="13"/>
      <c r="BH396" s="13"/>
      <c r="BI396" s="13"/>
      <c r="BJ396" s="13"/>
      <c r="BK396" s="13"/>
      <c r="BL396" s="13"/>
    </row>
    <row r="397" spans="1:64" s="1" customFormat="1" ht="22.5" hidden="1" x14ac:dyDescent="0.25">
      <c r="A397" s="15" t="s">
        <v>393</v>
      </c>
      <c r="B397" s="47">
        <v>812</v>
      </c>
      <c r="C397" s="27"/>
      <c r="D397" s="27" t="s">
        <v>6</v>
      </c>
      <c r="E397" s="47"/>
      <c r="F397" s="47" t="s">
        <v>326</v>
      </c>
      <c r="G397" s="47">
        <v>17.100000000000001</v>
      </c>
      <c r="H397" s="47"/>
      <c r="I397" s="47"/>
      <c r="J397" s="47"/>
      <c r="K397" s="47" t="s">
        <v>48</v>
      </c>
      <c r="L397" s="47" t="s">
        <v>49</v>
      </c>
      <c r="M397" s="47" t="s">
        <v>4</v>
      </c>
      <c r="N397" s="47" t="s">
        <v>80</v>
      </c>
      <c r="O397" s="47">
        <v>320</v>
      </c>
      <c r="P397" s="47">
        <v>1</v>
      </c>
      <c r="Q397" s="55">
        <v>52</v>
      </c>
      <c r="R397" s="47" t="s">
        <v>314</v>
      </c>
      <c r="S397" s="47" t="s">
        <v>311</v>
      </c>
      <c r="T397" s="47" t="s">
        <v>53</v>
      </c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57"/>
      <c r="AL397" s="47"/>
      <c r="AM397" s="47"/>
      <c r="AN397" s="55"/>
      <c r="AO397" s="86"/>
      <c r="AP397" s="97"/>
      <c r="AQ397" s="92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  <c r="BB397" s="47"/>
      <c r="BC397" s="47"/>
      <c r="BD397" s="47"/>
      <c r="BE397" s="13"/>
      <c r="BF397" s="13"/>
      <c r="BG397" s="13"/>
      <c r="BH397" s="13"/>
      <c r="BI397" s="13"/>
      <c r="BJ397" s="13"/>
      <c r="BK397" s="13"/>
      <c r="BL397" s="13"/>
    </row>
    <row r="398" spans="1:64" s="1" customFormat="1" ht="22.5" hidden="1" x14ac:dyDescent="0.25">
      <c r="A398" s="15" t="s">
        <v>393</v>
      </c>
      <c r="B398" s="47">
        <v>814</v>
      </c>
      <c r="C398" s="27" t="s">
        <v>246</v>
      </c>
      <c r="D398" s="27" t="s">
        <v>6</v>
      </c>
      <c r="E398" s="47"/>
      <c r="F398" s="47" t="s">
        <v>310</v>
      </c>
      <c r="G398" s="47">
        <v>45.1</v>
      </c>
      <c r="H398" s="47"/>
      <c r="I398" s="47"/>
      <c r="J398" s="47">
        <v>59</v>
      </c>
      <c r="K398" s="47" t="s">
        <v>48</v>
      </c>
      <c r="L398" s="47" t="s">
        <v>49</v>
      </c>
      <c r="M398" s="47" t="s">
        <v>4</v>
      </c>
      <c r="N398" s="47" t="s">
        <v>80</v>
      </c>
      <c r="O398" s="47">
        <v>320</v>
      </c>
      <c r="P398" s="47">
        <v>1</v>
      </c>
      <c r="Q398" s="55">
        <v>2</v>
      </c>
      <c r="R398" s="47" t="s">
        <v>52</v>
      </c>
      <c r="S398" s="47" t="s">
        <v>311</v>
      </c>
      <c r="T398" s="47" t="s">
        <v>337</v>
      </c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57"/>
      <c r="AL398" s="47"/>
      <c r="AM398" s="47"/>
      <c r="AN398" s="55"/>
      <c r="AO398" s="86"/>
      <c r="AP398" s="97"/>
      <c r="AQ398" s="92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  <c r="BB398" s="47"/>
      <c r="BC398" s="47"/>
      <c r="BD398" s="47"/>
      <c r="BE398" s="13"/>
      <c r="BF398" s="13"/>
      <c r="BG398" s="13"/>
      <c r="BH398" s="13"/>
      <c r="BI398" s="13"/>
      <c r="BJ398" s="13"/>
      <c r="BK398" s="13"/>
      <c r="BL398" s="13"/>
    </row>
    <row r="399" spans="1:64" s="1" customFormat="1" ht="22.5" hidden="1" x14ac:dyDescent="0.25">
      <c r="A399" s="15" t="s">
        <v>393</v>
      </c>
      <c r="B399" s="47">
        <v>814</v>
      </c>
      <c r="C399" s="27"/>
      <c r="D399" s="27" t="s">
        <v>6</v>
      </c>
      <c r="E399" s="47"/>
      <c r="F399" s="47" t="s">
        <v>310</v>
      </c>
      <c r="G399" s="47">
        <v>45.1</v>
      </c>
      <c r="H399" s="47"/>
      <c r="I399" s="47"/>
      <c r="J399" s="47">
        <v>59</v>
      </c>
      <c r="K399" s="47" t="s">
        <v>48</v>
      </c>
      <c r="L399" s="47" t="s">
        <v>49</v>
      </c>
      <c r="M399" s="47" t="s">
        <v>4</v>
      </c>
      <c r="N399" s="47" t="s">
        <v>80</v>
      </c>
      <c r="O399" s="47">
        <v>320</v>
      </c>
      <c r="P399" s="47">
        <v>1</v>
      </c>
      <c r="Q399" s="55">
        <v>52</v>
      </c>
      <c r="R399" s="47" t="s">
        <v>314</v>
      </c>
      <c r="S399" s="47" t="s">
        <v>311</v>
      </c>
      <c r="T399" s="47" t="s">
        <v>53</v>
      </c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57"/>
      <c r="AL399" s="47"/>
      <c r="AM399" s="47"/>
      <c r="AN399" s="55"/>
      <c r="AO399" s="86"/>
      <c r="AP399" s="97"/>
      <c r="AQ399" s="92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  <c r="BB399" s="47"/>
      <c r="BC399" s="47"/>
      <c r="BD399" s="47"/>
      <c r="BE399" s="13"/>
      <c r="BF399" s="13"/>
      <c r="BG399" s="13"/>
      <c r="BH399" s="13"/>
      <c r="BI399" s="13"/>
      <c r="BJ399" s="13"/>
      <c r="BK399" s="13"/>
      <c r="BL399" s="13"/>
    </row>
    <row r="400" spans="1:64" s="1" customFormat="1" ht="23.25" x14ac:dyDescent="0.25">
      <c r="A400" s="15" t="s">
        <v>393</v>
      </c>
      <c r="B400" s="47">
        <v>814</v>
      </c>
      <c r="C400" s="27" t="s">
        <v>246</v>
      </c>
      <c r="D400" s="27" t="s">
        <v>208</v>
      </c>
      <c r="E400" s="48" t="s">
        <v>148</v>
      </c>
      <c r="F400" s="47"/>
      <c r="G400" s="47"/>
      <c r="H400" s="47" t="s">
        <v>428</v>
      </c>
      <c r="I400" s="47"/>
      <c r="J400" s="47">
        <v>104</v>
      </c>
      <c r="K400" s="47" t="s">
        <v>56</v>
      </c>
      <c r="L400" s="47" t="s">
        <v>49</v>
      </c>
      <c r="M400" s="47" t="s">
        <v>57</v>
      </c>
      <c r="N400" s="47" t="s">
        <v>51</v>
      </c>
      <c r="O400" s="47">
        <v>220</v>
      </c>
      <c r="P400" s="47">
        <v>2</v>
      </c>
      <c r="Q400" s="56">
        <v>1</v>
      </c>
      <c r="R400" s="50">
        <v>30</v>
      </c>
      <c r="S400" s="48" t="s">
        <v>313</v>
      </c>
      <c r="T400" s="48" t="s">
        <v>60</v>
      </c>
      <c r="U400" s="48" t="s">
        <v>430</v>
      </c>
      <c r="V400" s="48"/>
      <c r="W400" s="48"/>
      <c r="X400" s="48"/>
      <c r="Y400" s="48"/>
      <c r="Z400" s="48"/>
      <c r="AA400" s="48"/>
      <c r="AB400" s="48"/>
      <c r="AC400" s="48"/>
      <c r="AD400" s="48">
        <v>38</v>
      </c>
      <c r="AE400" s="27" t="s">
        <v>464</v>
      </c>
      <c r="AF400" s="27" t="s">
        <v>473</v>
      </c>
      <c r="AG400" s="27" t="s">
        <v>474</v>
      </c>
      <c r="AH400" s="27" t="s">
        <v>477</v>
      </c>
      <c r="AI400" s="27" t="s">
        <v>461</v>
      </c>
      <c r="AJ400" s="48">
        <v>26</v>
      </c>
      <c r="AK400" s="50">
        <v>10.35</v>
      </c>
      <c r="AL400" s="48">
        <v>759500</v>
      </c>
      <c r="AM400" s="32">
        <f>((AL400/24)/7)</f>
        <v>4520.833333333333</v>
      </c>
      <c r="AN400" s="35">
        <f>IF(AM400&gt;52, 52,AM400)</f>
        <v>52</v>
      </c>
      <c r="AO400" s="83">
        <f>AK400/AN400</f>
        <v>0.19903846153846153</v>
      </c>
      <c r="AP400" s="94">
        <f t="shared" ref="AP400:AP404" si="306">AO400*2</f>
        <v>0.39807692307692305</v>
      </c>
      <c r="AQ400" s="33">
        <f t="shared" ref="AQ400:AQ404" si="307">AO400*4</f>
        <v>0.7961538461538461</v>
      </c>
      <c r="AR400" s="27">
        <v>50</v>
      </c>
      <c r="AS400" s="27">
        <v>90</v>
      </c>
      <c r="AT400" s="27">
        <f t="shared" ref="AT400:AT404" si="308">0.5*(AR400+AS400)</f>
        <v>70</v>
      </c>
      <c r="AU400" s="27">
        <v>220</v>
      </c>
      <c r="AV400" s="48">
        <v>400</v>
      </c>
      <c r="AW400" s="27">
        <f t="shared" ref="AW400:AW404" si="309">AU400/AV400</f>
        <v>0.55000000000000004</v>
      </c>
      <c r="AX400" s="27" t="str">
        <f t="shared" ref="AX400:AX402" si="310">IF(AND(1&lt;=AW400,AW400&lt;=4),"Adecuada","Inadecuada")</f>
        <v>Inadecuada</v>
      </c>
      <c r="AY400" s="27">
        <f>IF(AND(1&lt;=AW400,AW400&lt;=4),O400,AV400)</f>
        <v>400</v>
      </c>
      <c r="AZ400" s="27">
        <f>IF(AND(1&lt;=AW400,AW400&lt;=4),O400,4*AV400)</f>
        <v>1600</v>
      </c>
      <c r="BA400" s="27">
        <v>320</v>
      </c>
      <c r="BB400" s="27">
        <v>1000</v>
      </c>
      <c r="BC400" s="27">
        <v>320</v>
      </c>
      <c r="BD400" s="34">
        <v>460</v>
      </c>
      <c r="BE400" s="11"/>
      <c r="BF400" s="14"/>
      <c r="BG400" s="14"/>
      <c r="BH400" s="18"/>
      <c r="BI400" s="14"/>
      <c r="BJ400" s="14"/>
      <c r="BK400" s="14"/>
      <c r="BL400" s="14"/>
    </row>
    <row r="401" spans="1:64" s="1" customFormat="1" ht="23.25" hidden="1" x14ac:dyDescent="0.25">
      <c r="A401" s="15" t="s">
        <v>393</v>
      </c>
      <c r="B401" s="47">
        <v>820</v>
      </c>
      <c r="C401" s="36" t="s">
        <v>247</v>
      </c>
      <c r="D401" s="27" t="s">
        <v>334</v>
      </c>
      <c r="E401" s="48" t="s">
        <v>148</v>
      </c>
      <c r="F401" s="47" t="s">
        <v>244</v>
      </c>
      <c r="G401" s="47"/>
      <c r="H401" s="47" t="s">
        <v>390</v>
      </c>
      <c r="I401" s="47" t="s">
        <v>343</v>
      </c>
      <c r="J401" s="47">
        <v>105</v>
      </c>
      <c r="K401" s="47" t="s">
        <v>56</v>
      </c>
      <c r="L401" s="47" t="s">
        <v>49</v>
      </c>
      <c r="M401" s="47" t="s">
        <v>57</v>
      </c>
      <c r="N401" s="47" t="s">
        <v>51</v>
      </c>
      <c r="O401" s="47">
        <v>220</v>
      </c>
      <c r="P401" s="47">
        <v>1</v>
      </c>
      <c r="Q401" s="56">
        <v>3</v>
      </c>
      <c r="R401" s="48">
        <v>18</v>
      </c>
      <c r="S401" s="48" t="s">
        <v>313</v>
      </c>
      <c r="T401" s="48" t="s">
        <v>60</v>
      </c>
      <c r="U401" s="48" t="s">
        <v>299</v>
      </c>
      <c r="V401" s="48"/>
      <c r="W401" s="48"/>
      <c r="X401" s="48"/>
      <c r="Y401" s="48"/>
      <c r="Z401" s="48"/>
      <c r="AA401" s="48"/>
      <c r="AB401" s="48"/>
      <c r="AC401" s="48"/>
      <c r="AD401" s="48">
        <v>36</v>
      </c>
      <c r="AE401" s="27" t="s">
        <v>464</v>
      </c>
      <c r="AF401" s="27" t="s">
        <v>473</v>
      </c>
      <c r="AG401" s="27" t="s">
        <v>474</v>
      </c>
      <c r="AH401" s="27" t="s">
        <v>479</v>
      </c>
      <c r="AI401" s="27" t="s">
        <v>461</v>
      </c>
      <c r="AJ401" s="59"/>
      <c r="AK401" s="50">
        <v>43.688000000000002</v>
      </c>
      <c r="AL401" s="48"/>
      <c r="AM401" s="32">
        <f>((AL401/24)/7)</f>
        <v>0</v>
      </c>
      <c r="AN401" s="35">
        <f>IF(AM401&gt;52, 52,AM401)</f>
        <v>0</v>
      </c>
      <c r="AO401" s="83" t="e">
        <f>AK401/AN401</f>
        <v>#DIV/0!</v>
      </c>
      <c r="AP401" s="94" t="e">
        <f t="shared" si="306"/>
        <v>#DIV/0!</v>
      </c>
      <c r="AQ401" s="33" t="e">
        <f t="shared" si="307"/>
        <v>#DIV/0!</v>
      </c>
      <c r="AR401" s="27">
        <v>70</v>
      </c>
      <c r="AS401" s="27">
        <v>125</v>
      </c>
      <c r="AT401" s="27">
        <f t="shared" si="308"/>
        <v>97.5</v>
      </c>
      <c r="AU401" s="49">
        <v>250</v>
      </c>
      <c r="AV401" s="48"/>
      <c r="AW401" s="27" t="e">
        <f t="shared" si="309"/>
        <v>#DIV/0!</v>
      </c>
      <c r="AX401" s="27" t="e">
        <f t="shared" si="310"/>
        <v>#DIV/0!</v>
      </c>
      <c r="AY401" s="27" t="e">
        <f>IF(AND(1&lt;=AW401,AW401&lt;=4),O401,AV401)</f>
        <v>#DIV/0!</v>
      </c>
      <c r="AZ401" s="27" t="e">
        <f>IF(AND(1&lt;=AW401,AW401&lt;=4),O401,4*AV401)</f>
        <v>#DIV/0!</v>
      </c>
      <c r="BA401" s="27"/>
      <c r="BB401" s="27"/>
      <c r="BC401" s="27"/>
      <c r="BD401" s="48"/>
      <c r="BE401" s="11"/>
      <c r="BF401" s="14"/>
      <c r="BG401" s="14"/>
      <c r="BH401" s="14"/>
      <c r="BI401" s="14"/>
      <c r="BJ401" s="14"/>
      <c r="BK401" s="14"/>
      <c r="BL401" s="14"/>
    </row>
    <row r="402" spans="1:64" s="1" customFormat="1" ht="23.25" hidden="1" x14ac:dyDescent="0.25">
      <c r="A402" s="15" t="s">
        <v>393</v>
      </c>
      <c r="B402" s="47">
        <v>820</v>
      </c>
      <c r="C402" s="27"/>
      <c r="D402" s="27" t="s">
        <v>148</v>
      </c>
      <c r="E402" s="48"/>
      <c r="F402" s="47">
        <v>33206</v>
      </c>
      <c r="G402" s="47"/>
      <c r="H402" s="47">
        <v>33206</v>
      </c>
      <c r="I402" s="47"/>
      <c r="J402" s="47">
        <v>105</v>
      </c>
      <c r="K402" s="47" t="s">
        <v>56</v>
      </c>
      <c r="L402" s="47" t="s">
        <v>49</v>
      </c>
      <c r="M402" s="47" t="s">
        <v>57</v>
      </c>
      <c r="N402" s="47" t="s">
        <v>51</v>
      </c>
      <c r="O402" s="47">
        <v>220</v>
      </c>
      <c r="P402" s="47">
        <v>1</v>
      </c>
      <c r="Q402" s="56">
        <v>1</v>
      </c>
      <c r="R402" s="48">
        <v>6</v>
      </c>
      <c r="S402" s="48" t="s">
        <v>313</v>
      </c>
      <c r="T402" s="48" t="s">
        <v>60</v>
      </c>
      <c r="U402" s="48" t="s">
        <v>297</v>
      </c>
      <c r="V402" s="48"/>
      <c r="W402" s="48"/>
      <c r="X402" s="48"/>
      <c r="Y402" s="48"/>
      <c r="Z402" s="48"/>
      <c r="AA402" s="48"/>
      <c r="AB402" s="48"/>
      <c r="AC402" s="48"/>
      <c r="AD402" s="48">
        <v>36</v>
      </c>
      <c r="AE402" s="27" t="s">
        <v>464</v>
      </c>
      <c r="AF402" s="27" t="s">
        <v>473</v>
      </c>
      <c r="AG402" s="27" t="s">
        <v>474</v>
      </c>
      <c r="AH402" s="27" t="s">
        <v>479</v>
      </c>
      <c r="AI402" s="48" t="s">
        <v>462</v>
      </c>
      <c r="AJ402" s="59"/>
      <c r="AK402" s="50">
        <v>7.75</v>
      </c>
      <c r="AL402" s="48"/>
      <c r="AM402" s="32">
        <f>((AL402/24)/7)</f>
        <v>0</v>
      </c>
      <c r="AN402" s="35">
        <f>IF(AM402&gt;52, 52,AM402)</f>
        <v>0</v>
      </c>
      <c r="AO402" s="83" t="e">
        <f>AK402/AN402</f>
        <v>#DIV/0!</v>
      </c>
      <c r="AP402" s="94" t="e">
        <f t="shared" si="306"/>
        <v>#DIV/0!</v>
      </c>
      <c r="AQ402" s="33" t="e">
        <f t="shared" si="307"/>
        <v>#DIV/0!</v>
      </c>
      <c r="AR402" s="32">
        <v>30</v>
      </c>
      <c r="AS402" s="32">
        <v>62</v>
      </c>
      <c r="AT402" s="27">
        <f t="shared" si="308"/>
        <v>46</v>
      </c>
      <c r="AU402" s="49">
        <v>250</v>
      </c>
      <c r="AV402" s="48"/>
      <c r="AW402" s="27" t="e">
        <f t="shared" si="309"/>
        <v>#DIV/0!</v>
      </c>
      <c r="AX402" s="27" t="e">
        <f t="shared" si="310"/>
        <v>#DIV/0!</v>
      </c>
      <c r="AY402" s="27" t="e">
        <f>IF(AND(1&lt;=AW402,AW402&lt;=4),O402,AV402)</f>
        <v>#DIV/0!</v>
      </c>
      <c r="AZ402" s="27" t="e">
        <f>IF(AND(1&lt;=AW402,AW402&lt;=4),O402,4*AV402)</f>
        <v>#DIV/0!</v>
      </c>
      <c r="BA402" s="27"/>
      <c r="BB402" s="27"/>
      <c r="BC402" s="27"/>
      <c r="BD402" s="48"/>
      <c r="BE402" s="11"/>
      <c r="BF402" s="14"/>
      <c r="BG402" s="14"/>
      <c r="BH402" s="14"/>
      <c r="BI402" s="14"/>
      <c r="BJ402" s="14"/>
      <c r="BK402" s="14"/>
      <c r="BL402" s="14"/>
    </row>
    <row r="403" spans="1:64" s="1" customFormat="1" ht="22.5" hidden="1" x14ac:dyDescent="0.25">
      <c r="A403" s="15" t="s">
        <v>393</v>
      </c>
      <c r="B403" s="47">
        <v>822</v>
      </c>
      <c r="C403" s="27" t="s">
        <v>248</v>
      </c>
      <c r="D403" s="27" t="s">
        <v>334</v>
      </c>
      <c r="E403" s="47" t="s">
        <v>148</v>
      </c>
      <c r="F403" s="47" t="s">
        <v>182</v>
      </c>
      <c r="G403" s="47"/>
      <c r="H403" s="47" t="s">
        <v>385</v>
      </c>
      <c r="I403" s="47" t="s">
        <v>343</v>
      </c>
      <c r="J403" s="47">
        <v>106</v>
      </c>
      <c r="K403" s="47" t="s">
        <v>56</v>
      </c>
      <c r="L403" s="47" t="s">
        <v>49</v>
      </c>
      <c r="M403" s="47" t="s">
        <v>57</v>
      </c>
      <c r="N403" s="47" t="s">
        <v>51</v>
      </c>
      <c r="O403" s="47">
        <v>220</v>
      </c>
      <c r="P403" s="47">
        <v>1</v>
      </c>
      <c r="Q403" s="55">
        <v>1</v>
      </c>
      <c r="R403" s="47">
        <v>6</v>
      </c>
      <c r="S403" s="47" t="s">
        <v>313</v>
      </c>
      <c r="T403" s="47" t="s">
        <v>60</v>
      </c>
      <c r="U403" s="47" t="s">
        <v>293</v>
      </c>
      <c r="V403" s="47"/>
      <c r="W403" s="47"/>
      <c r="X403" s="47"/>
      <c r="Y403" s="47"/>
      <c r="Z403" s="47"/>
      <c r="AA403" s="47"/>
      <c r="AB403" s="47"/>
      <c r="AC403" s="47"/>
      <c r="AD403" s="47">
        <v>37</v>
      </c>
      <c r="AE403" s="28" t="s">
        <v>464</v>
      </c>
      <c r="AF403" s="28" t="s">
        <v>473</v>
      </c>
      <c r="AG403" s="28" t="s">
        <v>474</v>
      </c>
      <c r="AH403" s="28" t="s">
        <v>477</v>
      </c>
      <c r="AI403" s="28" t="s">
        <v>461</v>
      </c>
      <c r="AJ403" s="47">
        <v>102.6</v>
      </c>
      <c r="AK403" s="57">
        <v>19.68</v>
      </c>
      <c r="AL403" s="47">
        <v>149905</v>
      </c>
      <c r="AM403" s="41">
        <f>((AL403/24)/7)</f>
        <v>892.29166666666674</v>
      </c>
      <c r="AN403" s="42">
        <f>IF(AM403&gt;52, 52,AM403)</f>
        <v>52</v>
      </c>
      <c r="AO403" s="84">
        <f>AK403/AN403</f>
        <v>0.37846153846153846</v>
      </c>
      <c r="AP403" s="95">
        <f t="shared" si="306"/>
        <v>0.75692307692307692</v>
      </c>
      <c r="AQ403" s="43">
        <f t="shared" si="307"/>
        <v>1.5138461538461538</v>
      </c>
      <c r="AR403" s="41">
        <v>40</v>
      </c>
      <c r="AS403" s="41">
        <v>80</v>
      </c>
      <c r="AT403" s="28">
        <f t="shared" si="308"/>
        <v>60</v>
      </c>
      <c r="AU403" s="28">
        <v>220</v>
      </c>
      <c r="AV403" s="47">
        <v>120</v>
      </c>
      <c r="AW403" s="28">
        <f t="shared" si="309"/>
        <v>1.8333333333333333</v>
      </c>
      <c r="AX403" s="28" t="str">
        <f t="shared" ref="AX403:AX404" si="311">IF(AND(1&lt;=AW403,AW403&lt;=4),"Adecuada","Inadecuada")</f>
        <v>Adecuada</v>
      </c>
      <c r="AY403" s="28"/>
      <c r="AZ403" s="28"/>
      <c r="BA403" s="28"/>
      <c r="BB403" s="28"/>
      <c r="BC403" s="28"/>
      <c r="BD403" s="44">
        <f>O403</f>
        <v>220</v>
      </c>
      <c r="BE403" s="15"/>
      <c r="BF403" s="13"/>
      <c r="BG403" s="13"/>
      <c r="BH403" s="13"/>
      <c r="BI403" s="13"/>
      <c r="BJ403" s="13"/>
      <c r="BK403" s="13"/>
      <c r="BL403" s="13"/>
    </row>
    <row r="404" spans="1:64" s="1" customFormat="1" hidden="1" x14ac:dyDescent="0.25">
      <c r="A404" s="15" t="s">
        <v>393</v>
      </c>
      <c r="B404" s="47">
        <v>822</v>
      </c>
      <c r="C404" s="27"/>
      <c r="D404" s="27" t="s">
        <v>236</v>
      </c>
      <c r="E404" s="47"/>
      <c r="F404" s="47" t="s">
        <v>181</v>
      </c>
      <c r="G404" s="47"/>
      <c r="H404" s="47" t="s">
        <v>181</v>
      </c>
      <c r="I404" s="47"/>
      <c r="J404" s="47">
        <v>106</v>
      </c>
      <c r="K404" s="47" t="s">
        <v>56</v>
      </c>
      <c r="L404" s="47" t="s">
        <v>49</v>
      </c>
      <c r="M404" s="47" t="s">
        <v>57</v>
      </c>
      <c r="N404" s="47" t="s">
        <v>51</v>
      </c>
      <c r="O404" s="47">
        <v>220</v>
      </c>
      <c r="P404" s="47">
        <v>2</v>
      </c>
      <c r="Q404" s="55">
        <v>1</v>
      </c>
      <c r="R404" s="47">
        <v>10</v>
      </c>
      <c r="S404" s="47" t="s">
        <v>313</v>
      </c>
      <c r="T404" s="47" t="s">
        <v>60</v>
      </c>
      <c r="U404" s="47" t="s">
        <v>294</v>
      </c>
      <c r="V404" s="47"/>
      <c r="W404" s="47"/>
      <c r="X404" s="47"/>
      <c r="Y404" s="47"/>
      <c r="Z404" s="47"/>
      <c r="AA404" s="47"/>
      <c r="AB404" s="47"/>
      <c r="AC404" s="47"/>
      <c r="AD404" s="47">
        <v>37</v>
      </c>
      <c r="AE404" s="28" t="s">
        <v>464</v>
      </c>
      <c r="AF404" s="28" t="s">
        <v>473</v>
      </c>
      <c r="AG404" s="28" t="s">
        <v>474</v>
      </c>
      <c r="AH404" s="28" t="s">
        <v>477</v>
      </c>
      <c r="AI404" s="28" t="s">
        <v>462</v>
      </c>
      <c r="AJ404" s="47">
        <v>102.6</v>
      </c>
      <c r="AK404" s="57">
        <v>9.7750000000000004</v>
      </c>
      <c r="AL404" s="47">
        <v>70564</v>
      </c>
      <c r="AM404" s="41">
        <f>((AL404/24)/7)</f>
        <v>420.02380952380952</v>
      </c>
      <c r="AN404" s="42">
        <f>IF(AM404&gt;52, 52,AM404)</f>
        <v>52</v>
      </c>
      <c r="AO404" s="84">
        <f>AK404/AN404</f>
        <v>0.18798076923076923</v>
      </c>
      <c r="AP404" s="95">
        <f t="shared" si="306"/>
        <v>0.37596153846153846</v>
      </c>
      <c r="AQ404" s="43">
        <f t="shared" si="307"/>
        <v>0.75192307692307692</v>
      </c>
      <c r="AR404" s="41">
        <v>45</v>
      </c>
      <c r="AS404" s="41">
        <v>85</v>
      </c>
      <c r="AT404" s="28">
        <f t="shared" si="308"/>
        <v>65</v>
      </c>
      <c r="AU404" s="28">
        <v>220</v>
      </c>
      <c r="AV404" s="47">
        <v>105</v>
      </c>
      <c r="AW404" s="28">
        <f t="shared" si="309"/>
        <v>2.0952380952380953</v>
      </c>
      <c r="AX404" s="28" t="str">
        <f t="shared" si="311"/>
        <v>Adecuada</v>
      </c>
      <c r="AY404" s="28"/>
      <c r="AZ404" s="28"/>
      <c r="BA404" s="28"/>
      <c r="BB404" s="28"/>
      <c r="BC404" s="28"/>
      <c r="BD404" s="44">
        <f>O404</f>
        <v>220</v>
      </c>
      <c r="BE404" s="15"/>
      <c r="BF404" s="13"/>
      <c r="BG404" s="13"/>
      <c r="BH404" s="13"/>
      <c r="BI404" s="13"/>
      <c r="BJ404" s="13"/>
      <c r="BK404" s="13"/>
      <c r="BL404" s="13"/>
    </row>
    <row r="405" spans="1:64" s="1" customFormat="1" ht="22.5" hidden="1" x14ac:dyDescent="0.25">
      <c r="A405" s="15" t="s">
        <v>393</v>
      </c>
      <c r="B405" s="47">
        <v>822</v>
      </c>
      <c r="C405" s="27"/>
      <c r="D405" s="27" t="s">
        <v>6</v>
      </c>
      <c r="E405" s="47"/>
      <c r="F405" s="47" t="s">
        <v>326</v>
      </c>
      <c r="G405" s="47">
        <v>17.100000000000001</v>
      </c>
      <c r="H405" s="47"/>
      <c r="I405" s="47"/>
      <c r="J405" s="47"/>
      <c r="K405" s="47" t="s">
        <v>48</v>
      </c>
      <c r="L405" s="47" t="s">
        <v>49</v>
      </c>
      <c r="M405" s="47" t="s">
        <v>4</v>
      </c>
      <c r="N405" s="47" t="s">
        <v>80</v>
      </c>
      <c r="O405" s="47">
        <v>320</v>
      </c>
      <c r="P405" s="47">
        <v>1</v>
      </c>
      <c r="Q405" s="55">
        <v>2</v>
      </c>
      <c r="R405" s="47" t="s">
        <v>52</v>
      </c>
      <c r="S405" s="47" t="s">
        <v>311</v>
      </c>
      <c r="T405" s="47" t="s">
        <v>337</v>
      </c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57"/>
      <c r="AL405" s="47"/>
      <c r="AM405" s="47"/>
      <c r="AN405" s="55"/>
      <c r="AO405" s="86"/>
      <c r="AP405" s="97"/>
      <c r="AQ405" s="92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  <c r="BB405" s="47"/>
      <c r="BC405" s="47"/>
      <c r="BD405" s="47"/>
      <c r="BE405" s="13"/>
      <c r="BF405" s="13"/>
      <c r="BG405" s="13"/>
      <c r="BH405" s="13"/>
      <c r="BI405" s="13"/>
      <c r="BJ405" s="13"/>
      <c r="BK405" s="13"/>
      <c r="BL405" s="13"/>
    </row>
    <row r="406" spans="1:64" s="1" customFormat="1" ht="22.5" hidden="1" x14ac:dyDescent="0.25">
      <c r="A406" s="15" t="s">
        <v>393</v>
      </c>
      <c r="B406" s="47">
        <v>822</v>
      </c>
      <c r="C406" s="27"/>
      <c r="D406" s="27" t="s">
        <v>6</v>
      </c>
      <c r="E406" s="47"/>
      <c r="F406" s="47" t="s">
        <v>326</v>
      </c>
      <c r="G406" s="47">
        <v>17.100000000000001</v>
      </c>
      <c r="H406" s="47"/>
      <c r="I406" s="47"/>
      <c r="J406" s="47"/>
      <c r="K406" s="47" t="s">
        <v>48</v>
      </c>
      <c r="L406" s="47" t="s">
        <v>49</v>
      </c>
      <c r="M406" s="47" t="s">
        <v>4</v>
      </c>
      <c r="N406" s="47" t="s">
        <v>80</v>
      </c>
      <c r="O406" s="47">
        <v>320</v>
      </c>
      <c r="P406" s="47">
        <v>1</v>
      </c>
      <c r="Q406" s="55">
        <v>52</v>
      </c>
      <c r="R406" s="47" t="s">
        <v>314</v>
      </c>
      <c r="S406" s="47" t="s">
        <v>311</v>
      </c>
      <c r="T406" s="47" t="s">
        <v>53</v>
      </c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57"/>
      <c r="AL406" s="47"/>
      <c r="AM406" s="47"/>
      <c r="AN406" s="55"/>
      <c r="AO406" s="86"/>
      <c r="AP406" s="97"/>
      <c r="AQ406" s="92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  <c r="BB406" s="47"/>
      <c r="BC406" s="47"/>
      <c r="BD406" s="47"/>
      <c r="BE406" s="13"/>
      <c r="BF406" s="13"/>
      <c r="BG406" s="13"/>
      <c r="BH406" s="13"/>
      <c r="BI406" s="13"/>
      <c r="BJ406" s="13"/>
      <c r="BK406" s="13"/>
      <c r="BL406" s="13"/>
    </row>
    <row r="407" spans="1:64" s="1" customFormat="1" ht="22.5" hidden="1" x14ac:dyDescent="0.25">
      <c r="A407" s="15" t="s">
        <v>393</v>
      </c>
      <c r="B407" s="47">
        <v>824</v>
      </c>
      <c r="C407" s="27" t="s">
        <v>249</v>
      </c>
      <c r="D407" s="27" t="s">
        <v>6</v>
      </c>
      <c r="E407" s="47"/>
      <c r="F407" s="47" t="s">
        <v>310</v>
      </c>
      <c r="G407" s="47">
        <v>45.1</v>
      </c>
      <c r="H407" s="47"/>
      <c r="I407" s="47"/>
      <c r="J407" s="47">
        <v>59</v>
      </c>
      <c r="K407" s="47" t="s">
        <v>48</v>
      </c>
      <c r="L407" s="47" t="s">
        <v>49</v>
      </c>
      <c r="M407" s="47" t="s">
        <v>4</v>
      </c>
      <c r="N407" s="47" t="s">
        <v>80</v>
      </c>
      <c r="O407" s="47">
        <v>320</v>
      </c>
      <c r="P407" s="47">
        <v>1</v>
      </c>
      <c r="Q407" s="55">
        <v>2</v>
      </c>
      <c r="R407" s="47" t="s">
        <v>52</v>
      </c>
      <c r="S407" s="47" t="s">
        <v>311</v>
      </c>
      <c r="T407" s="47" t="s">
        <v>337</v>
      </c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57"/>
      <c r="AL407" s="47"/>
      <c r="AM407" s="47"/>
      <c r="AN407" s="55"/>
      <c r="AO407" s="86"/>
      <c r="AP407" s="97"/>
      <c r="AQ407" s="92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  <c r="BB407" s="47"/>
      <c r="BC407" s="47"/>
      <c r="BD407" s="47"/>
      <c r="BE407" s="13"/>
      <c r="BF407" s="13"/>
      <c r="BG407" s="13"/>
      <c r="BH407" s="13"/>
      <c r="BI407" s="13"/>
      <c r="BJ407" s="13"/>
      <c r="BK407" s="13"/>
      <c r="BL407" s="13"/>
    </row>
    <row r="408" spans="1:64" s="1" customFormat="1" ht="22.5" hidden="1" x14ac:dyDescent="0.25">
      <c r="A408" s="15" t="s">
        <v>393</v>
      </c>
      <c r="B408" s="47">
        <v>824</v>
      </c>
      <c r="C408" s="27"/>
      <c r="D408" s="27" t="s">
        <v>6</v>
      </c>
      <c r="E408" s="47"/>
      <c r="F408" s="47" t="s">
        <v>310</v>
      </c>
      <c r="G408" s="47">
        <v>45.1</v>
      </c>
      <c r="H408" s="47"/>
      <c r="I408" s="47"/>
      <c r="J408" s="47">
        <v>59</v>
      </c>
      <c r="K408" s="47" t="s">
        <v>48</v>
      </c>
      <c r="L408" s="47" t="s">
        <v>49</v>
      </c>
      <c r="M408" s="47" t="s">
        <v>4</v>
      </c>
      <c r="N408" s="47" t="s">
        <v>80</v>
      </c>
      <c r="O408" s="47">
        <v>320</v>
      </c>
      <c r="P408" s="47">
        <v>1</v>
      </c>
      <c r="Q408" s="55">
        <v>52</v>
      </c>
      <c r="R408" s="47" t="s">
        <v>314</v>
      </c>
      <c r="S408" s="47" t="s">
        <v>311</v>
      </c>
      <c r="T408" s="47" t="s">
        <v>53</v>
      </c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57"/>
      <c r="AL408" s="47"/>
      <c r="AM408" s="47"/>
      <c r="AN408" s="55"/>
      <c r="AO408" s="86"/>
      <c r="AP408" s="97"/>
      <c r="AQ408" s="92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13"/>
      <c r="BF408" s="13"/>
      <c r="BG408" s="13"/>
      <c r="BH408" s="13"/>
      <c r="BI408" s="13"/>
      <c r="BJ408" s="13"/>
      <c r="BK408" s="13"/>
      <c r="BL408" s="13"/>
    </row>
    <row r="409" spans="1:64" s="1" customFormat="1" ht="23.25" x14ac:dyDescent="0.25">
      <c r="A409" s="15" t="s">
        <v>393</v>
      </c>
      <c r="B409" s="47">
        <v>824</v>
      </c>
      <c r="C409" s="27" t="s">
        <v>249</v>
      </c>
      <c r="D409" s="27" t="s">
        <v>208</v>
      </c>
      <c r="E409" s="48" t="s">
        <v>148</v>
      </c>
      <c r="F409" s="47"/>
      <c r="G409" s="47"/>
      <c r="H409" s="47" t="s">
        <v>428</v>
      </c>
      <c r="I409" s="47"/>
      <c r="J409" s="47">
        <v>104</v>
      </c>
      <c r="K409" s="47" t="s">
        <v>56</v>
      </c>
      <c r="L409" s="47" t="s">
        <v>49</v>
      </c>
      <c r="M409" s="47" t="s">
        <v>57</v>
      </c>
      <c r="N409" s="47" t="s">
        <v>51</v>
      </c>
      <c r="O409" s="47">
        <v>220</v>
      </c>
      <c r="P409" s="47">
        <v>2</v>
      </c>
      <c r="Q409" s="56">
        <v>1</v>
      </c>
      <c r="R409" s="50">
        <v>30</v>
      </c>
      <c r="S409" s="48" t="s">
        <v>313</v>
      </c>
      <c r="T409" s="48" t="s">
        <v>60</v>
      </c>
      <c r="U409" s="48" t="s">
        <v>430</v>
      </c>
      <c r="V409" s="48"/>
      <c r="W409" s="48"/>
      <c r="X409" s="48"/>
      <c r="Y409" s="48"/>
      <c r="Z409" s="48"/>
      <c r="AA409" s="48"/>
      <c r="AB409" s="48"/>
      <c r="AC409" s="48"/>
      <c r="AD409" s="48">
        <v>38</v>
      </c>
      <c r="AE409" s="27" t="s">
        <v>464</v>
      </c>
      <c r="AF409" s="27" t="s">
        <v>473</v>
      </c>
      <c r="AG409" s="27" t="s">
        <v>474</v>
      </c>
      <c r="AH409" s="27" t="s">
        <v>477</v>
      </c>
      <c r="AI409" s="27" t="s">
        <v>461</v>
      </c>
      <c r="AJ409" s="48">
        <v>26</v>
      </c>
      <c r="AK409" s="50">
        <v>10.35</v>
      </c>
      <c r="AL409" s="48">
        <v>759500</v>
      </c>
      <c r="AM409" s="32">
        <f>((AL409/24)/7)</f>
        <v>4520.833333333333</v>
      </c>
      <c r="AN409" s="35">
        <f>IF(AM409&gt;52, 52,AM409)</f>
        <v>52</v>
      </c>
      <c r="AO409" s="83">
        <f>AK409/AN409</f>
        <v>0.19903846153846153</v>
      </c>
      <c r="AP409" s="94">
        <f t="shared" ref="AP409:AP413" si="312">AO409*2</f>
        <v>0.39807692307692305</v>
      </c>
      <c r="AQ409" s="33">
        <f t="shared" ref="AQ409:AQ413" si="313">AO409*4</f>
        <v>0.7961538461538461</v>
      </c>
      <c r="AR409" s="27">
        <v>50</v>
      </c>
      <c r="AS409" s="27">
        <v>90</v>
      </c>
      <c r="AT409" s="27">
        <f t="shared" ref="AT409:AT413" si="314">0.5*(AR409+AS409)</f>
        <v>70</v>
      </c>
      <c r="AU409" s="27">
        <v>220</v>
      </c>
      <c r="AV409" s="48">
        <v>400</v>
      </c>
      <c r="AW409" s="27">
        <f t="shared" ref="AW409:AW413" si="315">AU409/AV409</f>
        <v>0.55000000000000004</v>
      </c>
      <c r="AX409" s="27" t="str">
        <f t="shared" ref="AX409:AX411" si="316">IF(AND(1&lt;=AW409,AW409&lt;=4),"Adecuada","Inadecuada")</f>
        <v>Inadecuada</v>
      </c>
      <c r="AY409" s="27">
        <f>IF(AND(1&lt;=AW409,AW409&lt;=4),O409,AV409)</f>
        <v>400</v>
      </c>
      <c r="AZ409" s="27">
        <f>IF(AND(1&lt;=AW409,AW409&lt;=4),O409,4*AV409)</f>
        <v>1600</v>
      </c>
      <c r="BA409" s="27">
        <v>320</v>
      </c>
      <c r="BB409" s="27">
        <v>1000</v>
      </c>
      <c r="BC409" s="27">
        <v>320</v>
      </c>
      <c r="BD409" s="34">
        <v>460</v>
      </c>
      <c r="BE409" s="11"/>
      <c r="BF409" s="14"/>
      <c r="BG409" s="14"/>
      <c r="BH409" s="18"/>
      <c r="BI409" s="14"/>
      <c r="BJ409" s="14"/>
      <c r="BK409" s="14"/>
      <c r="BL409" s="14"/>
    </row>
    <row r="410" spans="1:64" s="1" customFormat="1" ht="23.25" hidden="1" x14ac:dyDescent="0.25">
      <c r="A410" s="15" t="s">
        <v>393</v>
      </c>
      <c r="B410" s="47">
        <v>830</v>
      </c>
      <c r="C410" s="36" t="s">
        <v>250</v>
      </c>
      <c r="D410" s="27" t="s">
        <v>334</v>
      </c>
      <c r="E410" s="48" t="s">
        <v>148</v>
      </c>
      <c r="F410" s="47" t="s">
        <v>244</v>
      </c>
      <c r="G410" s="47"/>
      <c r="H410" s="47" t="s">
        <v>390</v>
      </c>
      <c r="I410" s="47" t="s">
        <v>343</v>
      </c>
      <c r="J410" s="47">
        <v>108</v>
      </c>
      <c r="K410" s="47" t="s">
        <v>56</v>
      </c>
      <c r="L410" s="47" t="s">
        <v>49</v>
      </c>
      <c r="M410" s="47" t="s">
        <v>57</v>
      </c>
      <c r="N410" s="47" t="s">
        <v>51</v>
      </c>
      <c r="O410" s="47">
        <v>220</v>
      </c>
      <c r="P410" s="47">
        <v>1</v>
      </c>
      <c r="Q410" s="56">
        <v>3</v>
      </c>
      <c r="R410" s="48">
        <v>18</v>
      </c>
      <c r="S410" s="48" t="s">
        <v>313</v>
      </c>
      <c r="T410" s="48" t="s">
        <v>60</v>
      </c>
      <c r="U410" s="48" t="s">
        <v>299</v>
      </c>
      <c r="V410" s="48"/>
      <c r="W410" s="48"/>
      <c r="X410" s="48"/>
      <c r="Y410" s="48"/>
      <c r="Z410" s="48"/>
      <c r="AA410" s="48"/>
      <c r="AB410" s="48"/>
      <c r="AC410" s="48"/>
      <c r="AD410" s="48">
        <v>36</v>
      </c>
      <c r="AE410" s="27" t="s">
        <v>464</v>
      </c>
      <c r="AF410" s="27" t="s">
        <v>473</v>
      </c>
      <c r="AG410" s="27" t="s">
        <v>474</v>
      </c>
      <c r="AH410" s="27" t="s">
        <v>479</v>
      </c>
      <c r="AI410" s="27" t="s">
        <v>461</v>
      </c>
      <c r="AJ410" s="59"/>
      <c r="AK410" s="50">
        <v>43.688000000000002</v>
      </c>
      <c r="AL410" s="48"/>
      <c r="AM410" s="32">
        <f>((AL410/24)/7)</f>
        <v>0</v>
      </c>
      <c r="AN410" s="35">
        <f>IF(AM410&gt;52, 52,AM410)</f>
        <v>0</v>
      </c>
      <c r="AO410" s="83" t="e">
        <f>AK410/AN410</f>
        <v>#DIV/0!</v>
      </c>
      <c r="AP410" s="94" t="e">
        <f t="shared" si="312"/>
        <v>#DIV/0!</v>
      </c>
      <c r="AQ410" s="33" t="e">
        <f t="shared" si="313"/>
        <v>#DIV/0!</v>
      </c>
      <c r="AR410" s="27">
        <v>70</v>
      </c>
      <c r="AS410" s="27">
        <v>125</v>
      </c>
      <c r="AT410" s="27">
        <f t="shared" si="314"/>
        <v>97.5</v>
      </c>
      <c r="AU410" s="49">
        <v>250</v>
      </c>
      <c r="AV410" s="48"/>
      <c r="AW410" s="27" t="e">
        <f t="shared" si="315"/>
        <v>#DIV/0!</v>
      </c>
      <c r="AX410" s="27" t="e">
        <f t="shared" si="316"/>
        <v>#DIV/0!</v>
      </c>
      <c r="AY410" s="27" t="e">
        <f>IF(AND(1&lt;=AW410,AW410&lt;=4),O410,AV410)</f>
        <v>#DIV/0!</v>
      </c>
      <c r="AZ410" s="27" t="e">
        <f>IF(AND(1&lt;=AW410,AW410&lt;=4),O410,4*AV410)</f>
        <v>#DIV/0!</v>
      </c>
      <c r="BA410" s="27"/>
      <c r="BB410" s="27"/>
      <c r="BC410" s="27"/>
      <c r="BD410" s="48"/>
      <c r="BE410" s="11"/>
      <c r="BF410" s="14"/>
      <c r="BG410" s="14"/>
      <c r="BH410" s="14"/>
      <c r="BI410" s="14"/>
      <c r="BJ410" s="14"/>
      <c r="BK410" s="14"/>
      <c r="BL410" s="14"/>
    </row>
    <row r="411" spans="1:64" s="1" customFormat="1" ht="23.25" hidden="1" x14ac:dyDescent="0.25">
      <c r="A411" s="15" t="s">
        <v>393</v>
      </c>
      <c r="B411" s="47">
        <v>830</v>
      </c>
      <c r="C411" s="27"/>
      <c r="D411" s="27" t="s">
        <v>148</v>
      </c>
      <c r="E411" s="48"/>
      <c r="F411" s="47">
        <v>33206</v>
      </c>
      <c r="G411" s="47"/>
      <c r="H411" s="47">
        <v>33206</v>
      </c>
      <c r="I411" s="47"/>
      <c r="J411" s="47">
        <v>108</v>
      </c>
      <c r="K411" s="47" t="s">
        <v>56</v>
      </c>
      <c r="L411" s="47" t="s">
        <v>49</v>
      </c>
      <c r="M411" s="47" t="s">
        <v>57</v>
      </c>
      <c r="N411" s="47" t="s">
        <v>51</v>
      </c>
      <c r="O411" s="47">
        <v>220</v>
      </c>
      <c r="P411" s="47">
        <v>1</v>
      </c>
      <c r="Q411" s="56">
        <v>1</v>
      </c>
      <c r="R411" s="48">
        <v>6</v>
      </c>
      <c r="S411" s="48" t="s">
        <v>313</v>
      </c>
      <c r="T411" s="48" t="s">
        <v>60</v>
      </c>
      <c r="U411" s="48" t="s">
        <v>297</v>
      </c>
      <c r="V411" s="48"/>
      <c r="W411" s="48"/>
      <c r="X411" s="48"/>
      <c r="Y411" s="48"/>
      <c r="Z411" s="48"/>
      <c r="AA411" s="48"/>
      <c r="AB411" s="48"/>
      <c r="AC411" s="48"/>
      <c r="AD411" s="48">
        <v>36</v>
      </c>
      <c r="AE411" s="27" t="s">
        <v>464</v>
      </c>
      <c r="AF411" s="27" t="s">
        <v>473</v>
      </c>
      <c r="AG411" s="27" t="s">
        <v>474</v>
      </c>
      <c r="AH411" s="27" t="s">
        <v>479</v>
      </c>
      <c r="AI411" s="48" t="s">
        <v>462</v>
      </c>
      <c r="AJ411" s="59"/>
      <c r="AK411" s="50">
        <v>7.75</v>
      </c>
      <c r="AL411" s="48"/>
      <c r="AM411" s="32">
        <f>((AL411/24)/7)</f>
        <v>0</v>
      </c>
      <c r="AN411" s="35">
        <f>IF(AM411&gt;52, 52,AM411)</f>
        <v>0</v>
      </c>
      <c r="AO411" s="83" t="e">
        <f>AK411/AN411</f>
        <v>#DIV/0!</v>
      </c>
      <c r="AP411" s="94" t="e">
        <f t="shared" si="312"/>
        <v>#DIV/0!</v>
      </c>
      <c r="AQ411" s="33" t="e">
        <f t="shared" si="313"/>
        <v>#DIV/0!</v>
      </c>
      <c r="AR411" s="32">
        <v>30</v>
      </c>
      <c r="AS411" s="32">
        <v>62</v>
      </c>
      <c r="AT411" s="27">
        <f t="shared" si="314"/>
        <v>46</v>
      </c>
      <c r="AU411" s="49">
        <v>250</v>
      </c>
      <c r="AV411" s="48"/>
      <c r="AW411" s="27" t="e">
        <f t="shared" si="315"/>
        <v>#DIV/0!</v>
      </c>
      <c r="AX411" s="27" t="e">
        <f t="shared" si="316"/>
        <v>#DIV/0!</v>
      </c>
      <c r="AY411" s="27" t="e">
        <f>IF(AND(1&lt;=AW411,AW411&lt;=4),O411,AV411)</f>
        <v>#DIV/0!</v>
      </c>
      <c r="AZ411" s="27" t="e">
        <f>IF(AND(1&lt;=AW411,AW411&lt;=4),O411,4*AV411)</f>
        <v>#DIV/0!</v>
      </c>
      <c r="BA411" s="27"/>
      <c r="BB411" s="27"/>
      <c r="BC411" s="27"/>
      <c r="BD411" s="48"/>
      <c r="BE411" s="11"/>
      <c r="BF411" s="14"/>
      <c r="BG411" s="14"/>
      <c r="BH411" s="14"/>
      <c r="BI411" s="14"/>
      <c r="BJ411" s="14"/>
      <c r="BK411" s="14"/>
      <c r="BL411" s="14"/>
    </row>
    <row r="412" spans="1:64" s="1" customFormat="1" ht="22.5" hidden="1" x14ac:dyDescent="0.25">
      <c r="A412" s="15" t="s">
        <v>393</v>
      </c>
      <c r="B412" s="47">
        <v>832</v>
      </c>
      <c r="C412" s="27" t="s">
        <v>251</v>
      </c>
      <c r="D412" s="27" t="s">
        <v>334</v>
      </c>
      <c r="E412" s="47" t="s">
        <v>148</v>
      </c>
      <c r="F412" s="47" t="s">
        <v>182</v>
      </c>
      <c r="G412" s="47"/>
      <c r="H412" s="47" t="s">
        <v>385</v>
      </c>
      <c r="I412" s="47" t="s">
        <v>343</v>
      </c>
      <c r="J412" s="47">
        <v>106</v>
      </c>
      <c r="K412" s="47" t="s">
        <v>56</v>
      </c>
      <c r="L412" s="47" t="s">
        <v>49</v>
      </c>
      <c r="M412" s="47" t="s">
        <v>57</v>
      </c>
      <c r="N412" s="47" t="s">
        <v>51</v>
      </c>
      <c r="O412" s="47">
        <v>220</v>
      </c>
      <c r="P412" s="47">
        <v>1</v>
      </c>
      <c r="Q412" s="55">
        <v>1</v>
      </c>
      <c r="R412" s="47">
        <v>6</v>
      </c>
      <c r="S412" s="47" t="s">
        <v>313</v>
      </c>
      <c r="T412" s="47" t="s">
        <v>60</v>
      </c>
      <c r="U412" s="47" t="s">
        <v>293</v>
      </c>
      <c r="V412" s="47"/>
      <c r="W412" s="47"/>
      <c r="X412" s="47"/>
      <c r="Y412" s="47"/>
      <c r="Z412" s="47"/>
      <c r="AA412" s="47"/>
      <c r="AB412" s="47"/>
      <c r="AC412" s="47"/>
      <c r="AD412" s="47">
        <v>37</v>
      </c>
      <c r="AE412" s="28" t="s">
        <v>464</v>
      </c>
      <c r="AF412" s="28" t="s">
        <v>473</v>
      </c>
      <c r="AG412" s="28" t="s">
        <v>474</v>
      </c>
      <c r="AH412" s="28" t="s">
        <v>477</v>
      </c>
      <c r="AI412" s="28" t="s">
        <v>461</v>
      </c>
      <c r="AJ412" s="47">
        <v>102.6</v>
      </c>
      <c r="AK412" s="57">
        <v>19.68</v>
      </c>
      <c r="AL412" s="47">
        <v>149905</v>
      </c>
      <c r="AM412" s="41">
        <f>((AL412/24)/7)</f>
        <v>892.29166666666674</v>
      </c>
      <c r="AN412" s="42">
        <f>IF(AM412&gt;52, 52,AM412)</f>
        <v>52</v>
      </c>
      <c r="AO412" s="84">
        <f>AK412/AN412</f>
        <v>0.37846153846153846</v>
      </c>
      <c r="AP412" s="95">
        <f t="shared" si="312"/>
        <v>0.75692307692307692</v>
      </c>
      <c r="AQ412" s="43">
        <f t="shared" si="313"/>
        <v>1.5138461538461538</v>
      </c>
      <c r="AR412" s="41">
        <v>40</v>
      </c>
      <c r="AS412" s="41">
        <v>80</v>
      </c>
      <c r="AT412" s="28">
        <f t="shared" si="314"/>
        <v>60</v>
      </c>
      <c r="AU412" s="28">
        <v>220</v>
      </c>
      <c r="AV412" s="47">
        <v>120</v>
      </c>
      <c r="AW412" s="28">
        <f t="shared" si="315"/>
        <v>1.8333333333333333</v>
      </c>
      <c r="AX412" s="28" t="str">
        <f t="shared" ref="AX412:AX413" si="317">IF(AND(1&lt;=AW412,AW412&lt;=4),"Adecuada","Inadecuada")</f>
        <v>Adecuada</v>
      </c>
      <c r="AY412" s="28"/>
      <c r="AZ412" s="28"/>
      <c r="BA412" s="28"/>
      <c r="BB412" s="28"/>
      <c r="BC412" s="28"/>
      <c r="BD412" s="44">
        <f>O412</f>
        <v>220</v>
      </c>
      <c r="BE412" s="15"/>
      <c r="BF412" s="13"/>
      <c r="BG412" s="13"/>
      <c r="BH412" s="13"/>
      <c r="BI412" s="13"/>
      <c r="BJ412" s="13"/>
      <c r="BK412" s="13"/>
      <c r="BL412" s="13"/>
    </row>
    <row r="413" spans="1:64" s="1" customFormat="1" hidden="1" x14ac:dyDescent="0.25">
      <c r="A413" s="15" t="s">
        <v>393</v>
      </c>
      <c r="B413" s="47">
        <v>832</v>
      </c>
      <c r="C413" s="27"/>
      <c r="D413" s="27" t="s">
        <v>236</v>
      </c>
      <c r="E413" s="47"/>
      <c r="F413" s="47" t="s">
        <v>181</v>
      </c>
      <c r="G413" s="47"/>
      <c r="H413" s="47" t="s">
        <v>181</v>
      </c>
      <c r="I413" s="47"/>
      <c r="J413" s="47">
        <v>106</v>
      </c>
      <c r="K413" s="47" t="s">
        <v>56</v>
      </c>
      <c r="L413" s="47" t="s">
        <v>49</v>
      </c>
      <c r="M413" s="47" t="s">
        <v>57</v>
      </c>
      <c r="N413" s="47" t="s">
        <v>51</v>
      </c>
      <c r="O413" s="47">
        <v>220</v>
      </c>
      <c r="P413" s="47">
        <v>2</v>
      </c>
      <c r="Q413" s="55">
        <v>1</v>
      </c>
      <c r="R413" s="47">
        <v>10</v>
      </c>
      <c r="S413" s="47" t="s">
        <v>313</v>
      </c>
      <c r="T413" s="47" t="s">
        <v>60</v>
      </c>
      <c r="U413" s="47" t="s">
        <v>294</v>
      </c>
      <c r="V413" s="47"/>
      <c r="W413" s="47"/>
      <c r="X413" s="47"/>
      <c r="Y413" s="47"/>
      <c r="Z413" s="47"/>
      <c r="AA413" s="47"/>
      <c r="AB413" s="47"/>
      <c r="AC413" s="47"/>
      <c r="AD413" s="47">
        <v>37</v>
      </c>
      <c r="AE413" s="28" t="s">
        <v>464</v>
      </c>
      <c r="AF413" s="28" t="s">
        <v>473</v>
      </c>
      <c r="AG413" s="28" t="s">
        <v>474</v>
      </c>
      <c r="AH413" s="28" t="s">
        <v>477</v>
      </c>
      <c r="AI413" s="28" t="s">
        <v>462</v>
      </c>
      <c r="AJ413" s="47">
        <v>102.6</v>
      </c>
      <c r="AK413" s="57">
        <v>9.7750000000000004</v>
      </c>
      <c r="AL413" s="47">
        <v>70564</v>
      </c>
      <c r="AM413" s="41">
        <f>((AL413/24)/7)</f>
        <v>420.02380952380952</v>
      </c>
      <c r="AN413" s="42">
        <f>IF(AM413&gt;52, 52,AM413)</f>
        <v>52</v>
      </c>
      <c r="AO413" s="84">
        <f>AK413/AN413</f>
        <v>0.18798076923076923</v>
      </c>
      <c r="AP413" s="95">
        <f t="shared" si="312"/>
        <v>0.37596153846153846</v>
      </c>
      <c r="AQ413" s="43">
        <f t="shared" si="313"/>
        <v>0.75192307692307692</v>
      </c>
      <c r="AR413" s="41">
        <v>45</v>
      </c>
      <c r="AS413" s="41">
        <v>85</v>
      </c>
      <c r="AT413" s="28">
        <f t="shared" si="314"/>
        <v>65</v>
      </c>
      <c r="AU413" s="28">
        <v>220</v>
      </c>
      <c r="AV413" s="47">
        <v>105</v>
      </c>
      <c r="AW413" s="28">
        <f t="shared" si="315"/>
        <v>2.0952380952380953</v>
      </c>
      <c r="AX413" s="28" t="str">
        <f t="shared" si="317"/>
        <v>Adecuada</v>
      </c>
      <c r="AY413" s="28"/>
      <c r="AZ413" s="28"/>
      <c r="BA413" s="28"/>
      <c r="BB413" s="28"/>
      <c r="BC413" s="28"/>
      <c r="BD413" s="44">
        <f>O413</f>
        <v>220</v>
      </c>
      <c r="BE413" s="15"/>
      <c r="BF413" s="13"/>
      <c r="BG413" s="13"/>
      <c r="BH413" s="13"/>
      <c r="BI413" s="13"/>
      <c r="BJ413" s="13"/>
      <c r="BK413" s="13"/>
      <c r="BL413" s="13"/>
    </row>
    <row r="414" spans="1:64" s="1" customFormat="1" ht="22.5" hidden="1" x14ac:dyDescent="0.25">
      <c r="A414" s="15" t="s">
        <v>393</v>
      </c>
      <c r="B414" s="47">
        <v>832</v>
      </c>
      <c r="C414" s="27"/>
      <c r="D414" s="27" t="s">
        <v>6</v>
      </c>
      <c r="E414" s="47"/>
      <c r="F414" s="47" t="s">
        <v>326</v>
      </c>
      <c r="G414" s="47">
        <v>17.100000000000001</v>
      </c>
      <c r="H414" s="47"/>
      <c r="I414" s="47"/>
      <c r="J414" s="47"/>
      <c r="K414" s="47" t="s">
        <v>48</v>
      </c>
      <c r="L414" s="47" t="s">
        <v>49</v>
      </c>
      <c r="M414" s="47" t="s">
        <v>4</v>
      </c>
      <c r="N414" s="47" t="s">
        <v>80</v>
      </c>
      <c r="O414" s="47">
        <v>320</v>
      </c>
      <c r="P414" s="47">
        <v>1</v>
      </c>
      <c r="Q414" s="55">
        <v>2</v>
      </c>
      <c r="R414" s="47" t="s">
        <v>52</v>
      </c>
      <c r="S414" s="47" t="s">
        <v>311</v>
      </c>
      <c r="T414" s="47" t="s">
        <v>337</v>
      </c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57"/>
      <c r="AL414" s="47"/>
      <c r="AM414" s="47"/>
      <c r="AN414" s="55"/>
      <c r="AO414" s="86"/>
      <c r="AP414" s="97"/>
      <c r="AQ414" s="92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  <c r="BB414" s="47"/>
      <c r="BC414" s="47"/>
      <c r="BD414" s="47"/>
      <c r="BE414" s="13"/>
      <c r="BF414" s="13"/>
      <c r="BG414" s="13"/>
      <c r="BH414" s="13"/>
      <c r="BI414" s="13"/>
      <c r="BJ414" s="13"/>
      <c r="BK414" s="13"/>
      <c r="BL414" s="13"/>
    </row>
    <row r="415" spans="1:64" s="1" customFormat="1" ht="22.5" hidden="1" x14ac:dyDescent="0.25">
      <c r="A415" s="15" t="s">
        <v>393</v>
      </c>
      <c r="B415" s="47">
        <v>832</v>
      </c>
      <c r="C415" s="27"/>
      <c r="D415" s="27" t="s">
        <v>6</v>
      </c>
      <c r="E415" s="47"/>
      <c r="F415" s="47" t="s">
        <v>326</v>
      </c>
      <c r="G415" s="47">
        <v>17.100000000000001</v>
      </c>
      <c r="H415" s="47"/>
      <c r="I415" s="47"/>
      <c r="J415" s="47"/>
      <c r="K415" s="47" t="s">
        <v>48</v>
      </c>
      <c r="L415" s="47" t="s">
        <v>49</v>
      </c>
      <c r="M415" s="47" t="s">
        <v>4</v>
      </c>
      <c r="N415" s="47" t="s">
        <v>80</v>
      </c>
      <c r="O415" s="47">
        <v>320</v>
      </c>
      <c r="P415" s="47">
        <v>1</v>
      </c>
      <c r="Q415" s="55">
        <v>52</v>
      </c>
      <c r="R415" s="47" t="s">
        <v>314</v>
      </c>
      <c r="S415" s="47" t="s">
        <v>311</v>
      </c>
      <c r="T415" s="47" t="s">
        <v>53</v>
      </c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57"/>
      <c r="AL415" s="47"/>
      <c r="AM415" s="47"/>
      <c r="AN415" s="55"/>
      <c r="AO415" s="86"/>
      <c r="AP415" s="97"/>
      <c r="AQ415" s="92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  <c r="BB415" s="47"/>
      <c r="BC415" s="47"/>
      <c r="BD415" s="47"/>
      <c r="BE415" s="13"/>
      <c r="BF415" s="13"/>
      <c r="BG415" s="13"/>
      <c r="BH415" s="13"/>
      <c r="BI415" s="13"/>
      <c r="BJ415" s="13"/>
      <c r="BK415" s="13"/>
      <c r="BL415" s="13"/>
    </row>
    <row r="416" spans="1:64" s="1" customFormat="1" ht="22.5" hidden="1" x14ac:dyDescent="0.25">
      <c r="A416" s="15" t="s">
        <v>393</v>
      </c>
      <c r="B416" s="47">
        <v>834</v>
      </c>
      <c r="C416" s="27" t="s">
        <v>252</v>
      </c>
      <c r="D416" s="27" t="s">
        <v>6</v>
      </c>
      <c r="E416" s="47"/>
      <c r="F416" s="47" t="s">
        <v>310</v>
      </c>
      <c r="G416" s="47">
        <v>45.1</v>
      </c>
      <c r="H416" s="47"/>
      <c r="I416" s="47"/>
      <c r="J416" s="47">
        <v>59</v>
      </c>
      <c r="K416" s="47" t="s">
        <v>48</v>
      </c>
      <c r="L416" s="47" t="s">
        <v>49</v>
      </c>
      <c r="M416" s="47" t="s">
        <v>4</v>
      </c>
      <c r="N416" s="47" t="s">
        <v>80</v>
      </c>
      <c r="O416" s="47">
        <v>320</v>
      </c>
      <c r="P416" s="47">
        <v>1</v>
      </c>
      <c r="Q416" s="55">
        <v>2</v>
      </c>
      <c r="R416" s="47" t="s">
        <v>52</v>
      </c>
      <c r="S416" s="47" t="s">
        <v>311</v>
      </c>
      <c r="T416" s="47" t="s">
        <v>337</v>
      </c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57"/>
      <c r="AL416" s="47"/>
      <c r="AM416" s="47"/>
      <c r="AN416" s="55"/>
      <c r="AO416" s="86"/>
      <c r="AP416" s="97"/>
      <c r="AQ416" s="92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  <c r="BB416" s="47"/>
      <c r="BC416" s="47"/>
      <c r="BD416" s="47"/>
      <c r="BE416" s="13"/>
      <c r="BF416" s="13"/>
      <c r="BG416" s="13"/>
      <c r="BH416" s="13"/>
      <c r="BI416" s="13"/>
      <c r="BJ416" s="13"/>
      <c r="BK416" s="13"/>
      <c r="BL416" s="13"/>
    </row>
    <row r="417" spans="1:64" s="1" customFormat="1" ht="22.5" hidden="1" x14ac:dyDescent="0.25">
      <c r="A417" s="15" t="s">
        <v>393</v>
      </c>
      <c r="B417" s="47">
        <v>834</v>
      </c>
      <c r="C417" s="27"/>
      <c r="D417" s="27" t="s">
        <v>6</v>
      </c>
      <c r="E417" s="47"/>
      <c r="F417" s="47" t="s">
        <v>310</v>
      </c>
      <c r="G417" s="47">
        <v>45.1</v>
      </c>
      <c r="H417" s="47"/>
      <c r="I417" s="47"/>
      <c r="J417" s="47">
        <v>59</v>
      </c>
      <c r="K417" s="47" t="s">
        <v>48</v>
      </c>
      <c r="L417" s="47" t="s">
        <v>49</v>
      </c>
      <c r="M417" s="47" t="s">
        <v>4</v>
      </c>
      <c r="N417" s="47" t="s">
        <v>80</v>
      </c>
      <c r="O417" s="47">
        <v>320</v>
      </c>
      <c r="P417" s="47">
        <v>1</v>
      </c>
      <c r="Q417" s="55">
        <v>52</v>
      </c>
      <c r="R417" s="47" t="s">
        <v>314</v>
      </c>
      <c r="S417" s="47" t="s">
        <v>311</v>
      </c>
      <c r="T417" s="47" t="s">
        <v>53</v>
      </c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57"/>
      <c r="AL417" s="47"/>
      <c r="AM417" s="47"/>
      <c r="AN417" s="55"/>
      <c r="AO417" s="86"/>
      <c r="AP417" s="97"/>
      <c r="AQ417" s="92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  <c r="BB417" s="47"/>
      <c r="BC417" s="47"/>
      <c r="BD417" s="47"/>
      <c r="BE417" s="13"/>
      <c r="BF417" s="13"/>
      <c r="BG417" s="13"/>
      <c r="BH417" s="13"/>
      <c r="BI417" s="13"/>
      <c r="BJ417" s="13"/>
      <c r="BK417" s="13"/>
      <c r="BL417" s="13"/>
    </row>
    <row r="418" spans="1:64" s="1" customFormat="1" ht="23.25" x14ac:dyDescent="0.25">
      <c r="A418" s="15" t="s">
        <v>393</v>
      </c>
      <c r="B418" s="47">
        <v>834</v>
      </c>
      <c r="C418" s="27" t="s">
        <v>252</v>
      </c>
      <c r="D418" s="27" t="s">
        <v>208</v>
      </c>
      <c r="E418" s="48" t="s">
        <v>148</v>
      </c>
      <c r="F418" s="47"/>
      <c r="G418" s="47"/>
      <c r="H418" s="47" t="s">
        <v>428</v>
      </c>
      <c r="I418" s="47"/>
      <c r="J418" s="47">
        <v>104</v>
      </c>
      <c r="K418" s="47" t="s">
        <v>56</v>
      </c>
      <c r="L418" s="47" t="s">
        <v>49</v>
      </c>
      <c r="M418" s="47" t="s">
        <v>57</v>
      </c>
      <c r="N418" s="47" t="s">
        <v>51</v>
      </c>
      <c r="O418" s="47">
        <v>220</v>
      </c>
      <c r="P418" s="47">
        <v>2</v>
      </c>
      <c r="Q418" s="56">
        <v>1</v>
      </c>
      <c r="R418" s="50">
        <v>30</v>
      </c>
      <c r="S418" s="48" t="s">
        <v>313</v>
      </c>
      <c r="T418" s="48" t="s">
        <v>60</v>
      </c>
      <c r="U418" s="48" t="s">
        <v>430</v>
      </c>
      <c r="V418" s="48"/>
      <c r="W418" s="48"/>
      <c r="X418" s="48"/>
      <c r="Y418" s="48"/>
      <c r="Z418" s="48"/>
      <c r="AA418" s="48"/>
      <c r="AB418" s="48"/>
      <c r="AC418" s="48"/>
      <c r="AD418" s="48">
        <v>38</v>
      </c>
      <c r="AE418" s="27" t="s">
        <v>464</v>
      </c>
      <c r="AF418" s="27" t="s">
        <v>473</v>
      </c>
      <c r="AG418" s="27" t="s">
        <v>474</v>
      </c>
      <c r="AH418" s="27" t="s">
        <v>477</v>
      </c>
      <c r="AI418" s="27" t="s">
        <v>461</v>
      </c>
      <c r="AJ418" s="48">
        <v>26</v>
      </c>
      <c r="AK418" s="50">
        <v>10.35</v>
      </c>
      <c r="AL418" s="48">
        <v>759500</v>
      </c>
      <c r="AM418" s="32">
        <f>((AL418/24)/7)</f>
        <v>4520.833333333333</v>
      </c>
      <c r="AN418" s="35">
        <f>IF(AM418&gt;52, 52,AM418)</f>
        <v>52</v>
      </c>
      <c r="AO418" s="83">
        <f>AK418/AN418</f>
        <v>0.19903846153846153</v>
      </c>
      <c r="AP418" s="94">
        <f t="shared" ref="AP418" si="318">AO418*2</f>
        <v>0.39807692307692305</v>
      </c>
      <c r="AQ418" s="33">
        <f t="shared" ref="AQ418" si="319">AO418*4</f>
        <v>0.7961538461538461</v>
      </c>
      <c r="AR418" s="27">
        <v>50</v>
      </c>
      <c r="AS418" s="27">
        <v>90</v>
      </c>
      <c r="AT418" s="27">
        <f>0.5*(AR418+AS418)</f>
        <v>70</v>
      </c>
      <c r="AU418" s="27">
        <v>220</v>
      </c>
      <c r="AV418" s="48">
        <v>400</v>
      </c>
      <c r="AW418" s="27">
        <f>AU418/AV418</f>
        <v>0.55000000000000004</v>
      </c>
      <c r="AX418" s="27" t="str">
        <f>IF(AND(1&lt;=AW418,AW418&lt;=4),"Adecuada","Inadecuada")</f>
        <v>Inadecuada</v>
      </c>
      <c r="AY418" s="27">
        <f>IF(AND(1&lt;=AW418,AW418&lt;=4),O418,AV418)</f>
        <v>400</v>
      </c>
      <c r="AZ418" s="27">
        <f>IF(AND(1&lt;=AW418,AW418&lt;=4),O418,4*AV418)</f>
        <v>1600</v>
      </c>
      <c r="BA418" s="27">
        <v>320</v>
      </c>
      <c r="BB418" s="27">
        <v>1000</v>
      </c>
      <c r="BC418" s="27">
        <v>320</v>
      </c>
      <c r="BD418" s="34">
        <v>460</v>
      </c>
      <c r="BE418" s="11"/>
      <c r="BF418" s="14"/>
      <c r="BG418" s="14"/>
      <c r="BH418" s="18"/>
      <c r="BI418" s="14"/>
      <c r="BJ418" s="14"/>
      <c r="BK418" s="14"/>
      <c r="BL418" s="14"/>
    </row>
    <row r="419" spans="1:64" s="1" customFormat="1" ht="22.5" hidden="1" x14ac:dyDescent="0.25">
      <c r="A419" s="15" t="s">
        <v>393</v>
      </c>
      <c r="B419" s="47">
        <v>848</v>
      </c>
      <c r="C419" s="27" t="s">
        <v>253</v>
      </c>
      <c r="D419" s="27" t="s">
        <v>148</v>
      </c>
      <c r="E419" s="47"/>
      <c r="F419" s="47"/>
      <c r="G419" s="47"/>
      <c r="H419" s="47"/>
      <c r="I419" s="47"/>
      <c r="J419" s="47">
        <v>111</v>
      </c>
      <c r="K419" s="47" t="s">
        <v>56</v>
      </c>
      <c r="L419" s="47" t="s">
        <v>49</v>
      </c>
      <c r="M419" s="47" t="s">
        <v>57</v>
      </c>
      <c r="N419" s="47" t="s">
        <v>51</v>
      </c>
      <c r="O419" s="47">
        <v>220</v>
      </c>
      <c r="P419" s="47">
        <v>1</v>
      </c>
      <c r="Q419" s="55">
        <v>120</v>
      </c>
      <c r="R419" s="47">
        <v>100</v>
      </c>
      <c r="S419" s="47" t="s">
        <v>313</v>
      </c>
      <c r="T419" s="47" t="s">
        <v>60</v>
      </c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57"/>
      <c r="AL419" s="47"/>
      <c r="AM419" s="47"/>
      <c r="AN419" s="55"/>
      <c r="AO419" s="86"/>
      <c r="AP419" s="97"/>
      <c r="AQ419" s="92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  <c r="BB419" s="47"/>
      <c r="BC419" s="47"/>
      <c r="BD419" s="47"/>
      <c r="BE419" s="13"/>
      <c r="BF419" s="13"/>
      <c r="BG419" s="13"/>
      <c r="BH419" s="13"/>
      <c r="BI419" s="13"/>
      <c r="BJ419" s="13"/>
      <c r="BK419" s="13"/>
      <c r="BL419" s="13"/>
    </row>
    <row r="420" spans="1:64" s="1" customFormat="1" ht="22.5" hidden="1" x14ac:dyDescent="0.25">
      <c r="A420" s="15" t="s">
        <v>393</v>
      </c>
      <c r="B420" s="47">
        <v>849</v>
      </c>
      <c r="C420" s="27" t="s">
        <v>254</v>
      </c>
      <c r="D420" s="27" t="s">
        <v>334</v>
      </c>
      <c r="E420" s="47" t="s">
        <v>148</v>
      </c>
      <c r="F420" s="47" t="s">
        <v>182</v>
      </c>
      <c r="G420" s="47"/>
      <c r="H420" s="47" t="s">
        <v>385</v>
      </c>
      <c r="I420" s="47" t="s">
        <v>343</v>
      </c>
      <c r="J420" s="47">
        <v>112</v>
      </c>
      <c r="K420" s="47" t="s">
        <v>56</v>
      </c>
      <c r="L420" s="47" t="s">
        <v>49</v>
      </c>
      <c r="M420" s="47" t="s">
        <v>57</v>
      </c>
      <c r="N420" s="47" t="s">
        <v>51</v>
      </c>
      <c r="O420" s="47">
        <v>220</v>
      </c>
      <c r="P420" s="47">
        <v>1</v>
      </c>
      <c r="Q420" s="55">
        <v>1</v>
      </c>
      <c r="R420" s="47">
        <v>6</v>
      </c>
      <c r="S420" s="47" t="s">
        <v>313</v>
      </c>
      <c r="T420" s="47" t="s">
        <v>60</v>
      </c>
      <c r="U420" s="47" t="s">
        <v>293</v>
      </c>
      <c r="V420" s="47"/>
      <c r="W420" s="47"/>
      <c r="X420" s="47"/>
      <c r="Y420" s="47"/>
      <c r="Z420" s="47"/>
      <c r="AA420" s="47"/>
      <c r="AB420" s="47"/>
      <c r="AC420" s="47"/>
      <c r="AD420" s="47">
        <v>34</v>
      </c>
      <c r="AE420" s="28" t="s">
        <v>464</v>
      </c>
      <c r="AF420" s="28" t="s">
        <v>470</v>
      </c>
      <c r="AG420" s="28" t="s">
        <v>474</v>
      </c>
      <c r="AH420" s="28" t="s">
        <v>477</v>
      </c>
      <c r="AI420" s="28" t="s">
        <v>461</v>
      </c>
      <c r="AJ420" s="47">
        <v>123.6</v>
      </c>
      <c r="AK420" s="57">
        <v>19.68</v>
      </c>
      <c r="AL420" s="47">
        <v>177493</v>
      </c>
      <c r="AM420" s="41">
        <f>((AL420/24)/7)</f>
        <v>1056.5059523809525</v>
      </c>
      <c r="AN420" s="42">
        <f>IF(AM420&gt;52, 52,AM420)</f>
        <v>52</v>
      </c>
      <c r="AO420" s="84">
        <f>AK420/AN420</f>
        <v>0.37846153846153846</v>
      </c>
      <c r="AP420" s="95">
        <f t="shared" ref="AP420:AP421" si="320">AO420*2</f>
        <v>0.75692307692307692</v>
      </c>
      <c r="AQ420" s="43">
        <f t="shared" ref="AQ420:AQ421" si="321">AO420*4</f>
        <v>1.5138461538461538</v>
      </c>
      <c r="AR420" s="41">
        <v>40</v>
      </c>
      <c r="AS420" s="41">
        <v>80</v>
      </c>
      <c r="AT420" s="28">
        <f t="shared" ref="AT420:AT421" si="322">0.5*(AR420+AS420)</f>
        <v>60</v>
      </c>
      <c r="AU420" s="38">
        <v>250</v>
      </c>
      <c r="AV420" s="47">
        <v>100</v>
      </c>
      <c r="AW420" s="28">
        <f t="shared" ref="AW420:AW421" si="323">AU420/AV420</f>
        <v>2.5</v>
      </c>
      <c r="AX420" s="28" t="str">
        <f t="shared" ref="AX420:AX421" si="324">IF(AND(1&lt;=AW420,AW420&lt;=4),"Adecuada","Inadecuada")</f>
        <v>Adecuada</v>
      </c>
      <c r="AY420" s="28"/>
      <c r="AZ420" s="28"/>
      <c r="BA420" s="28"/>
      <c r="BB420" s="28"/>
      <c r="BC420" s="28"/>
      <c r="BD420" s="44">
        <f>O420</f>
        <v>220</v>
      </c>
      <c r="BE420" s="15"/>
      <c r="BF420" s="13"/>
      <c r="BG420" s="13"/>
      <c r="BH420" s="13"/>
      <c r="BI420" s="13"/>
      <c r="BJ420" s="13"/>
      <c r="BK420" s="13"/>
      <c r="BL420" s="13"/>
    </row>
    <row r="421" spans="1:64" s="1" customFormat="1" hidden="1" x14ac:dyDescent="0.25">
      <c r="A421" s="15" t="s">
        <v>393</v>
      </c>
      <c r="B421" s="47">
        <v>849</v>
      </c>
      <c r="C421" s="27"/>
      <c r="D421" s="27" t="s">
        <v>148</v>
      </c>
      <c r="E421" s="47"/>
      <c r="F421" s="47" t="s">
        <v>181</v>
      </c>
      <c r="G421" s="47"/>
      <c r="H421" s="47" t="s">
        <v>181</v>
      </c>
      <c r="I421" s="47"/>
      <c r="J421" s="47">
        <v>112</v>
      </c>
      <c r="K421" s="47" t="s">
        <v>56</v>
      </c>
      <c r="L421" s="47" t="s">
        <v>49</v>
      </c>
      <c r="M421" s="47" t="s">
        <v>57</v>
      </c>
      <c r="N421" s="47" t="s">
        <v>51</v>
      </c>
      <c r="O421" s="47">
        <v>220</v>
      </c>
      <c r="P421" s="47">
        <v>2</v>
      </c>
      <c r="Q421" s="55">
        <v>1</v>
      </c>
      <c r="R421" s="47">
        <v>10</v>
      </c>
      <c r="S421" s="47" t="s">
        <v>313</v>
      </c>
      <c r="T421" s="47" t="s">
        <v>60</v>
      </c>
      <c r="U421" s="47" t="s">
        <v>294</v>
      </c>
      <c r="V421" s="47"/>
      <c r="W421" s="47"/>
      <c r="X421" s="47"/>
      <c r="Y421" s="47"/>
      <c r="Z421" s="47"/>
      <c r="AA421" s="47"/>
      <c r="AB421" s="47"/>
      <c r="AC421" s="47"/>
      <c r="AD421" s="47">
        <v>34</v>
      </c>
      <c r="AE421" s="28" t="s">
        <v>464</v>
      </c>
      <c r="AF421" s="28" t="s">
        <v>470</v>
      </c>
      <c r="AG421" s="28" t="s">
        <v>474</v>
      </c>
      <c r="AH421" s="28" t="s">
        <v>477</v>
      </c>
      <c r="AI421" s="28" t="s">
        <v>462</v>
      </c>
      <c r="AJ421" s="47">
        <v>123.6</v>
      </c>
      <c r="AK421" s="57">
        <v>9.7750000000000004</v>
      </c>
      <c r="AL421" s="47">
        <v>83525</v>
      </c>
      <c r="AM421" s="41">
        <f>((AL421/24)/7)</f>
        <v>497.17261904761909</v>
      </c>
      <c r="AN421" s="42">
        <f>IF(AM421&gt;52, 52,AM421)</f>
        <v>52</v>
      </c>
      <c r="AO421" s="84">
        <f>AK421/AN421</f>
        <v>0.18798076923076923</v>
      </c>
      <c r="AP421" s="95">
        <f t="shared" si="320"/>
        <v>0.37596153846153846</v>
      </c>
      <c r="AQ421" s="43">
        <f t="shared" si="321"/>
        <v>0.75192307692307692</v>
      </c>
      <c r="AR421" s="41">
        <v>45</v>
      </c>
      <c r="AS421" s="41">
        <v>85</v>
      </c>
      <c r="AT421" s="28">
        <f t="shared" si="322"/>
        <v>65</v>
      </c>
      <c r="AU421" s="38">
        <v>250</v>
      </c>
      <c r="AV421" s="47">
        <v>90</v>
      </c>
      <c r="AW421" s="28">
        <f t="shared" si="323"/>
        <v>2.7777777777777777</v>
      </c>
      <c r="AX421" s="28" t="str">
        <f t="shared" si="324"/>
        <v>Adecuada</v>
      </c>
      <c r="AY421" s="28"/>
      <c r="AZ421" s="28"/>
      <c r="BA421" s="28"/>
      <c r="BB421" s="28"/>
      <c r="BC421" s="28"/>
      <c r="BD421" s="44">
        <f>O421</f>
        <v>220</v>
      </c>
      <c r="BE421" s="15"/>
      <c r="BF421" s="13"/>
      <c r="BG421" s="13"/>
      <c r="BH421" s="13"/>
      <c r="BI421" s="13"/>
      <c r="BJ421" s="13"/>
      <c r="BK421" s="13"/>
      <c r="BL421" s="13"/>
    </row>
    <row r="422" spans="1:64" s="1" customFormat="1" ht="22.5" hidden="1" x14ac:dyDescent="0.25">
      <c r="A422" s="15" t="s">
        <v>393</v>
      </c>
      <c r="B422" s="47">
        <v>849</v>
      </c>
      <c r="C422" s="27"/>
      <c r="D422" s="27" t="s">
        <v>6</v>
      </c>
      <c r="E422" s="47"/>
      <c r="F422" s="47" t="s">
        <v>317</v>
      </c>
      <c r="G422" s="47">
        <v>14.2</v>
      </c>
      <c r="H422" s="47"/>
      <c r="I422" s="47"/>
      <c r="J422" s="47"/>
      <c r="K422" s="47" t="s">
        <v>48</v>
      </c>
      <c r="L422" s="47" t="s">
        <v>49</v>
      </c>
      <c r="M422" s="47" t="s">
        <v>4</v>
      </c>
      <c r="N422" s="47" t="s">
        <v>80</v>
      </c>
      <c r="O422" s="47">
        <v>320</v>
      </c>
      <c r="P422" s="47">
        <v>1</v>
      </c>
      <c r="Q422" s="55">
        <v>2</v>
      </c>
      <c r="R422" s="47" t="s">
        <v>52</v>
      </c>
      <c r="S422" s="47" t="s">
        <v>311</v>
      </c>
      <c r="T422" s="47" t="s">
        <v>337</v>
      </c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57"/>
      <c r="AL422" s="47"/>
      <c r="AM422" s="47"/>
      <c r="AN422" s="55"/>
      <c r="AO422" s="86"/>
      <c r="AP422" s="97"/>
      <c r="AQ422" s="92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  <c r="BB422" s="47"/>
      <c r="BC422" s="47"/>
      <c r="BD422" s="47"/>
      <c r="BE422" s="13"/>
      <c r="BF422" s="13"/>
      <c r="BG422" s="13"/>
      <c r="BH422" s="13"/>
      <c r="BI422" s="13"/>
      <c r="BJ422" s="13"/>
      <c r="BK422" s="13"/>
      <c r="BL422" s="13"/>
    </row>
    <row r="423" spans="1:64" s="1" customFormat="1" ht="22.5" hidden="1" x14ac:dyDescent="0.25">
      <c r="A423" s="15" t="s">
        <v>393</v>
      </c>
      <c r="B423" s="47">
        <v>849</v>
      </c>
      <c r="C423" s="27"/>
      <c r="D423" s="27" t="s">
        <v>6</v>
      </c>
      <c r="E423" s="47"/>
      <c r="F423" s="47" t="s">
        <v>317</v>
      </c>
      <c r="G423" s="47">
        <v>14.2</v>
      </c>
      <c r="H423" s="47"/>
      <c r="I423" s="47"/>
      <c r="J423" s="47"/>
      <c r="K423" s="47" t="s">
        <v>48</v>
      </c>
      <c r="L423" s="47" t="s">
        <v>49</v>
      </c>
      <c r="M423" s="47" t="s">
        <v>4</v>
      </c>
      <c r="N423" s="47" t="s">
        <v>80</v>
      </c>
      <c r="O423" s="47">
        <v>320</v>
      </c>
      <c r="P423" s="47">
        <v>1</v>
      </c>
      <c r="Q423" s="55">
        <v>52</v>
      </c>
      <c r="R423" s="47" t="s">
        <v>314</v>
      </c>
      <c r="S423" s="47" t="s">
        <v>311</v>
      </c>
      <c r="T423" s="47" t="s">
        <v>53</v>
      </c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57"/>
      <c r="AL423" s="47"/>
      <c r="AM423" s="47"/>
      <c r="AN423" s="55"/>
      <c r="AO423" s="86"/>
      <c r="AP423" s="97"/>
      <c r="AQ423" s="92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  <c r="BB423" s="47"/>
      <c r="BC423" s="47"/>
      <c r="BD423" s="47"/>
      <c r="BE423" s="13"/>
      <c r="BF423" s="13"/>
      <c r="BG423" s="13"/>
      <c r="BH423" s="13"/>
      <c r="BI423" s="13"/>
      <c r="BJ423" s="13"/>
      <c r="BK423" s="13"/>
      <c r="BL423" s="13"/>
    </row>
    <row r="424" spans="1:64" s="1" customFormat="1" ht="22.5" hidden="1" x14ac:dyDescent="0.25">
      <c r="A424" s="15" t="s">
        <v>393</v>
      </c>
      <c r="B424" s="47">
        <v>850</v>
      </c>
      <c r="C424" s="27" t="s">
        <v>255</v>
      </c>
      <c r="D424" s="27" t="s">
        <v>335</v>
      </c>
      <c r="E424" s="47" t="s">
        <v>148</v>
      </c>
      <c r="F424" s="47" t="s">
        <v>233</v>
      </c>
      <c r="G424" s="47"/>
      <c r="H424" s="47" t="s">
        <v>385</v>
      </c>
      <c r="I424" s="47" t="s">
        <v>343</v>
      </c>
      <c r="J424" s="47">
        <v>113</v>
      </c>
      <c r="K424" s="47" t="s">
        <v>56</v>
      </c>
      <c r="L424" s="47" t="s">
        <v>49</v>
      </c>
      <c r="M424" s="47" t="s">
        <v>57</v>
      </c>
      <c r="N424" s="47" t="s">
        <v>51</v>
      </c>
      <c r="O424" s="47">
        <v>220</v>
      </c>
      <c r="P424" s="47">
        <v>2</v>
      </c>
      <c r="Q424" s="55">
        <v>3</v>
      </c>
      <c r="R424" s="47">
        <v>6</v>
      </c>
      <c r="S424" s="47" t="s">
        <v>313</v>
      </c>
      <c r="T424" s="47" t="s">
        <v>60</v>
      </c>
      <c r="U424" s="47" t="s">
        <v>293</v>
      </c>
      <c r="V424" s="47"/>
      <c r="W424" s="47"/>
      <c r="X424" s="47"/>
      <c r="Y424" s="47"/>
      <c r="Z424" s="47"/>
      <c r="AA424" s="47"/>
      <c r="AB424" s="47"/>
      <c r="AC424" s="47"/>
      <c r="AD424" s="47">
        <v>34</v>
      </c>
      <c r="AE424" s="28" t="s">
        <v>464</v>
      </c>
      <c r="AF424" s="28" t="s">
        <v>470</v>
      </c>
      <c r="AG424" s="28" t="s">
        <v>474</v>
      </c>
      <c r="AH424" s="28" t="s">
        <v>477</v>
      </c>
      <c r="AI424" s="28" t="s">
        <v>461</v>
      </c>
      <c r="AJ424" s="47">
        <v>43.4</v>
      </c>
      <c r="AK424" s="57">
        <v>19.68</v>
      </c>
      <c r="AL424" s="47">
        <v>508445</v>
      </c>
      <c r="AM424" s="41">
        <f>((AL424/24)/7)</f>
        <v>3026.458333333333</v>
      </c>
      <c r="AN424" s="42">
        <f>IF(AM424&gt;52, 52,AM424)</f>
        <v>52</v>
      </c>
      <c r="AO424" s="84">
        <f>AK424/AN424</f>
        <v>0.37846153846153846</v>
      </c>
      <c r="AP424" s="95">
        <f t="shared" ref="AP424" si="325">AO424*2</f>
        <v>0.75692307692307692</v>
      </c>
      <c r="AQ424" s="43">
        <f t="shared" ref="AQ424" si="326">AO424*4</f>
        <v>1.5138461538461538</v>
      </c>
      <c r="AR424" s="41">
        <v>40</v>
      </c>
      <c r="AS424" s="41">
        <v>80</v>
      </c>
      <c r="AT424" s="28">
        <f>0.5*(AR424+AS424)</f>
        <v>60</v>
      </c>
      <c r="AU424" s="38">
        <v>250</v>
      </c>
      <c r="AV424" s="47">
        <v>220</v>
      </c>
      <c r="AW424" s="28">
        <f>AU424/AV424</f>
        <v>1.1363636363636365</v>
      </c>
      <c r="AX424" s="28" t="str">
        <f t="shared" ref="AX424" si="327">IF(AND(1&lt;=AW424,AW424&lt;=4),"Adecuada","Inadecuada")</f>
        <v>Adecuada</v>
      </c>
      <c r="AY424" s="28"/>
      <c r="AZ424" s="28"/>
      <c r="BA424" s="28"/>
      <c r="BB424" s="28"/>
      <c r="BC424" s="28"/>
      <c r="BD424" s="63"/>
      <c r="BE424" s="15"/>
      <c r="BF424" s="13"/>
      <c r="BG424" s="15">
        <v>350</v>
      </c>
      <c r="BH424" s="22">
        <f>BG424/AV424</f>
        <v>1.5909090909090908</v>
      </c>
      <c r="BI424" s="13">
        <v>320</v>
      </c>
      <c r="BJ424" s="13"/>
      <c r="BK424" s="13"/>
      <c r="BL424" s="13"/>
    </row>
    <row r="425" spans="1:64" s="1" customFormat="1" ht="22.5" hidden="1" x14ac:dyDescent="0.25">
      <c r="A425" s="15" t="s">
        <v>393</v>
      </c>
      <c r="B425" s="47">
        <v>850</v>
      </c>
      <c r="C425" s="27"/>
      <c r="D425" s="27" t="s">
        <v>6</v>
      </c>
      <c r="E425" s="47"/>
      <c r="F425" s="47" t="s">
        <v>369</v>
      </c>
      <c r="G425" s="47">
        <v>40</v>
      </c>
      <c r="H425" s="47"/>
      <c r="I425" s="47"/>
      <c r="J425" s="47"/>
      <c r="K425" s="47"/>
      <c r="L425" s="47"/>
      <c r="M425" s="47"/>
      <c r="N425" s="47"/>
      <c r="O425" s="47"/>
      <c r="P425" s="47"/>
      <c r="Q425" s="55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57"/>
      <c r="AL425" s="47"/>
      <c r="AM425" s="47"/>
      <c r="AN425" s="55"/>
      <c r="AO425" s="86"/>
      <c r="AP425" s="97"/>
      <c r="AQ425" s="92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  <c r="BB425" s="47"/>
      <c r="BC425" s="47"/>
      <c r="BD425" s="47"/>
      <c r="BE425" s="13"/>
      <c r="BF425" s="13"/>
      <c r="BG425" s="13"/>
      <c r="BH425" s="13"/>
      <c r="BI425" s="13"/>
      <c r="BJ425" s="13"/>
      <c r="BK425" s="13"/>
      <c r="BL425" s="13"/>
    </row>
    <row r="426" spans="1:64" s="1" customFormat="1" ht="22.5" hidden="1" x14ac:dyDescent="0.25">
      <c r="A426" s="15" t="s">
        <v>393</v>
      </c>
      <c r="B426" s="47">
        <v>854</v>
      </c>
      <c r="C426" s="27" t="s">
        <v>256</v>
      </c>
      <c r="D426" s="27" t="s">
        <v>216</v>
      </c>
      <c r="E426" s="47" t="s">
        <v>148</v>
      </c>
      <c r="F426" s="47"/>
      <c r="G426" s="47"/>
      <c r="H426" s="47"/>
      <c r="I426" s="47"/>
      <c r="J426" s="47">
        <v>114</v>
      </c>
      <c r="K426" s="47" t="s">
        <v>56</v>
      </c>
      <c r="L426" s="47" t="s">
        <v>49</v>
      </c>
      <c r="M426" s="47" t="s">
        <v>31</v>
      </c>
      <c r="N426" s="47" t="s">
        <v>80</v>
      </c>
      <c r="O426" s="47">
        <v>100</v>
      </c>
      <c r="P426" s="47">
        <v>2</v>
      </c>
      <c r="Q426" s="55">
        <v>52</v>
      </c>
      <c r="R426" s="47">
        <v>15</v>
      </c>
      <c r="S426" s="47" t="s">
        <v>313</v>
      </c>
      <c r="T426" s="47" t="s">
        <v>60</v>
      </c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57"/>
      <c r="AL426" s="47"/>
      <c r="AM426" s="47"/>
      <c r="AN426" s="55"/>
      <c r="AO426" s="86"/>
      <c r="AP426" s="97"/>
      <c r="AQ426" s="92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  <c r="BB426" s="47"/>
      <c r="BC426" s="47"/>
      <c r="BD426" s="47"/>
      <c r="BE426" s="13"/>
      <c r="BF426" s="13"/>
      <c r="BG426" s="13"/>
      <c r="BH426" s="13"/>
      <c r="BI426" s="13"/>
      <c r="BJ426" s="13"/>
      <c r="BK426" s="13"/>
      <c r="BL426" s="13"/>
    </row>
    <row r="427" spans="1:64" s="1" customFormat="1" ht="22.5" hidden="1" x14ac:dyDescent="0.25">
      <c r="A427" s="15" t="s">
        <v>393</v>
      </c>
      <c r="B427" s="47">
        <v>860</v>
      </c>
      <c r="C427" s="27" t="s">
        <v>257</v>
      </c>
      <c r="D427" s="27" t="s">
        <v>335</v>
      </c>
      <c r="E427" s="47" t="s">
        <v>148</v>
      </c>
      <c r="F427" s="47" t="s">
        <v>233</v>
      </c>
      <c r="G427" s="47"/>
      <c r="H427" s="47" t="s">
        <v>385</v>
      </c>
      <c r="I427" s="47" t="s">
        <v>343</v>
      </c>
      <c r="J427" s="47">
        <v>115</v>
      </c>
      <c r="K427" s="47" t="s">
        <v>56</v>
      </c>
      <c r="L427" s="47" t="s">
        <v>49</v>
      </c>
      <c r="M427" s="47" t="s">
        <v>57</v>
      </c>
      <c r="N427" s="47" t="s">
        <v>51</v>
      </c>
      <c r="O427" s="47">
        <v>220</v>
      </c>
      <c r="P427" s="47">
        <v>2</v>
      </c>
      <c r="Q427" s="55">
        <v>3</v>
      </c>
      <c r="R427" s="47">
        <v>6</v>
      </c>
      <c r="S427" s="47" t="s">
        <v>313</v>
      </c>
      <c r="T427" s="47" t="s">
        <v>60</v>
      </c>
      <c r="U427" s="47" t="s">
        <v>293</v>
      </c>
      <c r="V427" s="47"/>
      <c r="W427" s="47"/>
      <c r="X427" s="47"/>
      <c r="Y427" s="47"/>
      <c r="Z427" s="47"/>
      <c r="AA427" s="47"/>
      <c r="AB427" s="47"/>
      <c r="AC427" s="47"/>
      <c r="AD427" s="47">
        <v>34</v>
      </c>
      <c r="AE427" s="28" t="s">
        <v>464</v>
      </c>
      <c r="AF427" s="28" t="s">
        <v>470</v>
      </c>
      <c r="AG427" s="28" t="s">
        <v>474</v>
      </c>
      <c r="AH427" s="28" t="s">
        <v>477</v>
      </c>
      <c r="AI427" s="28" t="s">
        <v>461</v>
      </c>
      <c r="AJ427" s="47">
        <v>43.4</v>
      </c>
      <c r="AK427" s="57">
        <v>19.68</v>
      </c>
      <c r="AL427" s="47">
        <v>508445</v>
      </c>
      <c r="AM427" s="41">
        <f>((AL427/24)/7)</f>
        <v>3026.458333333333</v>
      </c>
      <c r="AN427" s="42">
        <f>IF(AM427&gt;52, 52,AM427)</f>
        <v>52</v>
      </c>
      <c r="AO427" s="84">
        <f>AK427/AN427</f>
        <v>0.37846153846153846</v>
      </c>
      <c r="AP427" s="95">
        <f t="shared" ref="AP427" si="328">AO427*2</f>
        <v>0.75692307692307692</v>
      </c>
      <c r="AQ427" s="43">
        <f t="shared" ref="AQ427" si="329">AO427*4</f>
        <v>1.5138461538461538</v>
      </c>
      <c r="AR427" s="41">
        <v>40</v>
      </c>
      <c r="AS427" s="41">
        <v>80</v>
      </c>
      <c r="AT427" s="28">
        <f>0.5*(AR427+AS427)</f>
        <v>60</v>
      </c>
      <c r="AU427" s="38">
        <v>250</v>
      </c>
      <c r="AV427" s="47">
        <v>220</v>
      </c>
      <c r="AW427" s="28">
        <f>AU427/AV427</f>
        <v>1.1363636363636365</v>
      </c>
      <c r="AX427" s="28" t="str">
        <f t="shared" ref="AX427" si="330">IF(AND(1&lt;=AW427,AW427&lt;=4),"Adecuada","Inadecuada")</f>
        <v>Adecuada</v>
      </c>
      <c r="AY427" s="28"/>
      <c r="AZ427" s="28"/>
      <c r="BA427" s="28"/>
      <c r="BB427" s="28"/>
      <c r="BC427" s="28"/>
      <c r="BD427" s="63"/>
      <c r="BE427" s="15"/>
      <c r="BF427" s="13"/>
      <c r="BG427" s="15">
        <v>350</v>
      </c>
      <c r="BH427" s="22">
        <f>BG427/AV427</f>
        <v>1.5909090909090908</v>
      </c>
      <c r="BI427" s="13">
        <v>320</v>
      </c>
      <c r="BJ427" s="13"/>
      <c r="BK427" s="13"/>
      <c r="BL427" s="13"/>
    </row>
    <row r="428" spans="1:64" s="1" customFormat="1" ht="22.5" hidden="1" x14ac:dyDescent="0.25">
      <c r="A428" s="15" t="s">
        <v>393</v>
      </c>
      <c r="B428" s="47">
        <v>860</v>
      </c>
      <c r="C428" s="27"/>
      <c r="D428" s="27" t="s">
        <v>6</v>
      </c>
      <c r="E428" s="47"/>
      <c r="F428" s="47" t="s">
        <v>369</v>
      </c>
      <c r="G428" s="47">
        <v>40</v>
      </c>
      <c r="H428" s="47"/>
      <c r="I428" s="47"/>
      <c r="J428" s="47"/>
      <c r="K428" s="47"/>
      <c r="L428" s="47"/>
      <c r="M428" s="47"/>
      <c r="N428" s="47"/>
      <c r="O428" s="47"/>
      <c r="P428" s="47"/>
      <c r="Q428" s="55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57"/>
      <c r="AL428" s="47"/>
      <c r="AM428" s="47"/>
      <c r="AN428" s="55"/>
      <c r="AO428" s="86"/>
      <c r="AP428" s="97"/>
      <c r="AQ428" s="92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  <c r="BB428" s="47"/>
      <c r="BC428" s="47"/>
      <c r="BD428" s="47"/>
      <c r="BE428" s="13"/>
      <c r="BF428" s="13"/>
      <c r="BG428" s="13"/>
      <c r="BH428" s="13"/>
      <c r="BI428" s="13"/>
      <c r="BJ428" s="13"/>
      <c r="BK428" s="13"/>
      <c r="BL428" s="13"/>
    </row>
    <row r="429" spans="1:64" s="1" customFormat="1" ht="22.5" hidden="1" x14ac:dyDescent="0.25">
      <c r="A429" s="15" t="s">
        <v>393</v>
      </c>
      <c r="B429" s="47">
        <v>864</v>
      </c>
      <c r="C429" s="27" t="s">
        <v>258</v>
      </c>
      <c r="D429" s="27" t="s">
        <v>216</v>
      </c>
      <c r="E429" s="47" t="s">
        <v>148</v>
      </c>
      <c r="F429" s="47"/>
      <c r="G429" s="47"/>
      <c r="H429" s="47"/>
      <c r="I429" s="47"/>
      <c r="J429" s="47">
        <v>116</v>
      </c>
      <c r="K429" s="47" t="s">
        <v>56</v>
      </c>
      <c r="L429" s="47" t="s">
        <v>49</v>
      </c>
      <c r="M429" s="47" t="s">
        <v>31</v>
      </c>
      <c r="N429" s="47" t="s">
        <v>80</v>
      </c>
      <c r="O429" s="47">
        <v>100</v>
      </c>
      <c r="P429" s="47">
        <v>2</v>
      </c>
      <c r="Q429" s="55">
        <v>52</v>
      </c>
      <c r="R429" s="47">
        <v>15</v>
      </c>
      <c r="S429" s="47" t="s">
        <v>313</v>
      </c>
      <c r="T429" s="47" t="s">
        <v>60</v>
      </c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57"/>
      <c r="AL429" s="47"/>
      <c r="AM429" s="47"/>
      <c r="AN429" s="55"/>
      <c r="AO429" s="86"/>
      <c r="AP429" s="97"/>
      <c r="AQ429" s="92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  <c r="BB429" s="47"/>
      <c r="BC429" s="47"/>
      <c r="BD429" s="47"/>
      <c r="BE429" s="13"/>
      <c r="BF429" s="13"/>
      <c r="BG429" s="13"/>
      <c r="BH429" s="13"/>
      <c r="BI429" s="13"/>
      <c r="BJ429" s="13"/>
      <c r="BK429" s="13"/>
      <c r="BL429" s="13"/>
    </row>
    <row r="430" spans="1:64" s="1" customFormat="1" ht="22.5" hidden="1" x14ac:dyDescent="0.25">
      <c r="A430" s="15" t="s">
        <v>393</v>
      </c>
      <c r="B430" s="47">
        <v>874</v>
      </c>
      <c r="C430" s="27" t="s">
        <v>259</v>
      </c>
      <c r="D430" s="27" t="s">
        <v>334</v>
      </c>
      <c r="E430" s="47" t="s">
        <v>148</v>
      </c>
      <c r="F430" s="47" t="s">
        <v>182</v>
      </c>
      <c r="G430" s="47"/>
      <c r="H430" s="47" t="s">
        <v>385</v>
      </c>
      <c r="I430" s="47" t="s">
        <v>343</v>
      </c>
      <c r="J430" s="47">
        <v>117</v>
      </c>
      <c r="K430" s="47" t="s">
        <v>56</v>
      </c>
      <c r="L430" s="47" t="s">
        <v>49</v>
      </c>
      <c r="M430" s="47" t="s">
        <v>57</v>
      </c>
      <c r="N430" s="47" t="s">
        <v>51</v>
      </c>
      <c r="O430" s="47">
        <v>220</v>
      </c>
      <c r="P430" s="47">
        <v>1</v>
      </c>
      <c r="Q430" s="55">
        <v>1</v>
      </c>
      <c r="R430" s="47">
        <v>6</v>
      </c>
      <c r="S430" s="47" t="s">
        <v>313</v>
      </c>
      <c r="T430" s="47" t="s">
        <v>60</v>
      </c>
      <c r="U430" s="47" t="s">
        <v>293</v>
      </c>
      <c r="V430" s="47"/>
      <c r="W430" s="47"/>
      <c r="X430" s="47"/>
      <c r="Y430" s="47"/>
      <c r="Z430" s="47"/>
      <c r="AA430" s="47"/>
      <c r="AB430" s="47"/>
      <c r="AC430" s="47"/>
      <c r="AD430" s="47">
        <v>36</v>
      </c>
      <c r="AE430" s="28" t="s">
        <v>464</v>
      </c>
      <c r="AF430" s="28" t="s">
        <v>470</v>
      </c>
      <c r="AG430" s="28" t="s">
        <v>474</v>
      </c>
      <c r="AH430" s="28" t="s">
        <v>477</v>
      </c>
      <c r="AI430" s="28" t="s">
        <v>461</v>
      </c>
      <c r="AJ430" s="47">
        <v>123.6</v>
      </c>
      <c r="AK430" s="57">
        <v>19.68</v>
      </c>
      <c r="AL430" s="47">
        <v>177493</v>
      </c>
      <c r="AM430" s="41">
        <f>((AL430/24)/7)</f>
        <v>1056.5059523809525</v>
      </c>
      <c r="AN430" s="42">
        <f>IF(AM430&gt;52, 52,AM430)</f>
        <v>52</v>
      </c>
      <c r="AO430" s="84">
        <f>AK430/AN430</f>
        <v>0.37846153846153846</v>
      </c>
      <c r="AP430" s="95">
        <f t="shared" ref="AP430:AP431" si="331">AO430*2</f>
        <v>0.75692307692307692</v>
      </c>
      <c r="AQ430" s="43">
        <f t="shared" ref="AQ430:AQ431" si="332">AO430*4</f>
        <v>1.5138461538461538</v>
      </c>
      <c r="AR430" s="41">
        <v>40</v>
      </c>
      <c r="AS430" s="41">
        <v>80</v>
      </c>
      <c r="AT430" s="28">
        <f t="shared" ref="AT430:AT431" si="333">0.5*(AR430+AS430)</f>
        <v>60</v>
      </c>
      <c r="AU430" s="38">
        <v>250</v>
      </c>
      <c r="AV430" s="47">
        <v>100</v>
      </c>
      <c r="AW430" s="28">
        <f t="shared" ref="AW430:AW431" si="334">AU430/AV430</f>
        <v>2.5</v>
      </c>
      <c r="AX430" s="28" t="str">
        <f t="shared" ref="AX430:AX431" si="335">IF(AND(1&lt;=AW430,AW430&lt;=4),"Adecuada","Inadecuada")</f>
        <v>Adecuada</v>
      </c>
      <c r="AY430" s="28"/>
      <c r="AZ430" s="28"/>
      <c r="BA430" s="28"/>
      <c r="BB430" s="28"/>
      <c r="BC430" s="28"/>
      <c r="BD430" s="44">
        <f>O430</f>
        <v>220</v>
      </c>
      <c r="BE430" s="15"/>
      <c r="BF430" s="13"/>
      <c r="BG430" s="13"/>
      <c r="BH430" s="13"/>
      <c r="BI430" s="13"/>
      <c r="BJ430" s="13"/>
      <c r="BK430" s="13"/>
      <c r="BL430" s="13"/>
    </row>
    <row r="431" spans="1:64" s="1" customFormat="1" hidden="1" x14ac:dyDescent="0.25">
      <c r="A431" s="15" t="s">
        <v>393</v>
      </c>
      <c r="B431" s="47">
        <v>874</v>
      </c>
      <c r="C431" s="27"/>
      <c r="D431" s="27" t="s">
        <v>148</v>
      </c>
      <c r="E431" s="47"/>
      <c r="F431" s="47" t="s">
        <v>181</v>
      </c>
      <c r="G431" s="47"/>
      <c r="H431" s="47" t="s">
        <v>181</v>
      </c>
      <c r="I431" s="47"/>
      <c r="J431" s="47">
        <v>117</v>
      </c>
      <c r="K431" s="47" t="s">
        <v>56</v>
      </c>
      <c r="L431" s="47" t="s">
        <v>49</v>
      </c>
      <c r="M431" s="47" t="s">
        <v>57</v>
      </c>
      <c r="N431" s="47" t="s">
        <v>51</v>
      </c>
      <c r="O431" s="47">
        <v>220</v>
      </c>
      <c r="P431" s="47">
        <v>2</v>
      </c>
      <c r="Q431" s="55">
        <v>1</v>
      </c>
      <c r="R431" s="47">
        <v>10</v>
      </c>
      <c r="S431" s="47" t="s">
        <v>313</v>
      </c>
      <c r="T431" s="47" t="s">
        <v>60</v>
      </c>
      <c r="U431" s="47" t="s">
        <v>294</v>
      </c>
      <c r="V431" s="47"/>
      <c r="W431" s="47"/>
      <c r="X431" s="47"/>
      <c r="Y431" s="47"/>
      <c r="Z431" s="47"/>
      <c r="AA431" s="47"/>
      <c r="AB431" s="47"/>
      <c r="AC431" s="47"/>
      <c r="AD431" s="47">
        <v>36</v>
      </c>
      <c r="AE431" s="28" t="s">
        <v>464</v>
      </c>
      <c r="AF431" s="28" t="s">
        <v>470</v>
      </c>
      <c r="AG431" s="28" t="s">
        <v>474</v>
      </c>
      <c r="AH431" s="28" t="s">
        <v>477</v>
      </c>
      <c r="AI431" s="28" t="s">
        <v>462</v>
      </c>
      <c r="AJ431" s="47">
        <v>123.6</v>
      </c>
      <c r="AK431" s="57">
        <v>9.7750000000000004</v>
      </c>
      <c r="AL431" s="47">
        <v>83525</v>
      </c>
      <c r="AM431" s="41">
        <f>((AL431/24)/7)</f>
        <v>497.17261904761909</v>
      </c>
      <c r="AN431" s="42">
        <f>IF(AM431&gt;52, 52,AM431)</f>
        <v>52</v>
      </c>
      <c r="AO431" s="84">
        <f>AK431/AN431</f>
        <v>0.18798076923076923</v>
      </c>
      <c r="AP431" s="95">
        <f t="shared" si="331"/>
        <v>0.37596153846153846</v>
      </c>
      <c r="AQ431" s="43">
        <f t="shared" si="332"/>
        <v>0.75192307692307692</v>
      </c>
      <c r="AR431" s="41">
        <v>45</v>
      </c>
      <c r="AS431" s="41">
        <v>85</v>
      </c>
      <c r="AT431" s="28">
        <f t="shared" si="333"/>
        <v>65</v>
      </c>
      <c r="AU431" s="38">
        <v>250</v>
      </c>
      <c r="AV431" s="47">
        <v>90</v>
      </c>
      <c r="AW431" s="28">
        <f t="shared" si="334"/>
        <v>2.7777777777777777</v>
      </c>
      <c r="AX431" s="28" t="str">
        <f t="shared" si="335"/>
        <v>Adecuada</v>
      </c>
      <c r="AY431" s="28"/>
      <c r="AZ431" s="28"/>
      <c r="BA431" s="28"/>
      <c r="BB431" s="28"/>
      <c r="BC431" s="28"/>
      <c r="BD431" s="44">
        <f>O431</f>
        <v>220</v>
      </c>
      <c r="BE431" s="15"/>
      <c r="BF431" s="13"/>
      <c r="BG431" s="13"/>
      <c r="BH431" s="13"/>
      <c r="BI431" s="13"/>
      <c r="BJ431" s="13"/>
      <c r="BK431" s="13"/>
      <c r="BL431" s="13"/>
    </row>
    <row r="432" spans="1:64" s="1" customFormat="1" ht="22.5" hidden="1" x14ac:dyDescent="0.25">
      <c r="A432" s="15" t="s">
        <v>393</v>
      </c>
      <c r="B432" s="47">
        <v>874</v>
      </c>
      <c r="C432" s="27"/>
      <c r="D432" s="27" t="s">
        <v>6</v>
      </c>
      <c r="E432" s="47"/>
      <c r="F432" s="47" t="s">
        <v>317</v>
      </c>
      <c r="G432" s="47">
        <v>14.2</v>
      </c>
      <c r="H432" s="47"/>
      <c r="I432" s="47"/>
      <c r="J432" s="47"/>
      <c r="K432" s="47" t="s">
        <v>48</v>
      </c>
      <c r="L432" s="47" t="s">
        <v>49</v>
      </c>
      <c r="M432" s="47" t="s">
        <v>4</v>
      </c>
      <c r="N432" s="47" t="s">
        <v>80</v>
      </c>
      <c r="O432" s="47">
        <v>320</v>
      </c>
      <c r="P432" s="47">
        <v>1</v>
      </c>
      <c r="Q432" s="55">
        <v>2</v>
      </c>
      <c r="R432" s="47" t="s">
        <v>52</v>
      </c>
      <c r="S432" s="47" t="s">
        <v>311</v>
      </c>
      <c r="T432" s="47" t="s">
        <v>337</v>
      </c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57"/>
      <c r="AL432" s="47"/>
      <c r="AM432" s="47"/>
      <c r="AN432" s="55"/>
      <c r="AO432" s="86"/>
      <c r="AP432" s="97"/>
      <c r="AQ432" s="92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  <c r="BB432" s="47"/>
      <c r="BC432" s="47"/>
      <c r="BD432" s="47"/>
      <c r="BE432" s="13"/>
      <c r="BF432" s="13"/>
      <c r="BG432" s="13"/>
      <c r="BH432" s="13"/>
      <c r="BI432" s="13"/>
      <c r="BJ432" s="13"/>
      <c r="BK432" s="13"/>
      <c r="BL432" s="13"/>
    </row>
    <row r="433" spans="1:64" s="1" customFormat="1" ht="22.5" hidden="1" x14ac:dyDescent="0.25">
      <c r="A433" s="15" t="s">
        <v>393</v>
      </c>
      <c r="B433" s="47">
        <v>874</v>
      </c>
      <c r="C433" s="27"/>
      <c r="D433" s="27" t="s">
        <v>6</v>
      </c>
      <c r="E433" s="47"/>
      <c r="F433" s="47" t="s">
        <v>317</v>
      </c>
      <c r="G433" s="47">
        <v>14.2</v>
      </c>
      <c r="H433" s="47"/>
      <c r="I433" s="47"/>
      <c r="J433" s="47"/>
      <c r="K433" s="47" t="s">
        <v>48</v>
      </c>
      <c r="L433" s="47" t="s">
        <v>49</v>
      </c>
      <c r="M433" s="47" t="s">
        <v>4</v>
      </c>
      <c r="N433" s="47" t="s">
        <v>80</v>
      </c>
      <c r="O433" s="47">
        <v>320</v>
      </c>
      <c r="P433" s="47">
        <v>1</v>
      </c>
      <c r="Q433" s="55">
        <v>52</v>
      </c>
      <c r="R433" s="47" t="s">
        <v>314</v>
      </c>
      <c r="S433" s="47" t="s">
        <v>311</v>
      </c>
      <c r="T433" s="47" t="s">
        <v>53</v>
      </c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57"/>
      <c r="AL433" s="47"/>
      <c r="AM433" s="47"/>
      <c r="AN433" s="55"/>
      <c r="AO433" s="86"/>
      <c r="AP433" s="97"/>
      <c r="AQ433" s="92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  <c r="BB433" s="47"/>
      <c r="BC433" s="47"/>
      <c r="BD433" s="47"/>
      <c r="BE433" s="13"/>
      <c r="BF433" s="13"/>
      <c r="BG433" s="13"/>
      <c r="BH433" s="13"/>
      <c r="BI433" s="13"/>
      <c r="BJ433" s="13"/>
      <c r="BK433" s="13"/>
      <c r="BL433" s="13"/>
    </row>
    <row r="434" spans="1:64" s="1" customFormat="1" ht="22.5" hidden="1" x14ac:dyDescent="0.25">
      <c r="A434" s="15" t="s">
        <v>393</v>
      </c>
      <c r="B434" s="47">
        <v>877</v>
      </c>
      <c r="C434" s="27" t="s">
        <v>260</v>
      </c>
      <c r="D434" s="27" t="s">
        <v>6</v>
      </c>
      <c r="E434" s="47"/>
      <c r="F434" s="47" t="s">
        <v>310</v>
      </c>
      <c r="G434" s="47">
        <v>45.1</v>
      </c>
      <c r="H434" s="47"/>
      <c r="I434" s="47"/>
      <c r="J434" s="47">
        <v>59</v>
      </c>
      <c r="K434" s="47" t="s">
        <v>48</v>
      </c>
      <c r="L434" s="47" t="s">
        <v>49</v>
      </c>
      <c r="M434" s="47" t="s">
        <v>4</v>
      </c>
      <c r="N434" s="47" t="s">
        <v>80</v>
      </c>
      <c r="O434" s="47">
        <v>320</v>
      </c>
      <c r="P434" s="47">
        <v>1</v>
      </c>
      <c r="Q434" s="55">
        <v>2</v>
      </c>
      <c r="R434" s="47" t="s">
        <v>52</v>
      </c>
      <c r="S434" s="47" t="s">
        <v>311</v>
      </c>
      <c r="T434" s="47" t="s">
        <v>337</v>
      </c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57"/>
      <c r="AL434" s="47"/>
      <c r="AM434" s="47"/>
      <c r="AN434" s="55"/>
      <c r="AO434" s="86"/>
      <c r="AP434" s="97"/>
      <c r="AQ434" s="92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  <c r="BB434" s="47"/>
      <c r="BC434" s="47"/>
      <c r="BD434" s="47"/>
      <c r="BE434" s="13"/>
      <c r="BF434" s="13"/>
      <c r="BG434" s="13"/>
      <c r="BH434" s="13"/>
      <c r="BI434" s="13"/>
      <c r="BJ434" s="13"/>
      <c r="BK434" s="13"/>
      <c r="BL434" s="13"/>
    </row>
    <row r="435" spans="1:64" s="1" customFormat="1" ht="22.5" hidden="1" x14ac:dyDescent="0.25">
      <c r="A435" s="15" t="s">
        <v>393</v>
      </c>
      <c r="B435" s="47">
        <v>877</v>
      </c>
      <c r="C435" s="27"/>
      <c r="D435" s="27" t="s">
        <v>6</v>
      </c>
      <c r="E435" s="47"/>
      <c r="F435" s="47" t="s">
        <v>310</v>
      </c>
      <c r="G435" s="47">
        <v>45.1</v>
      </c>
      <c r="H435" s="47"/>
      <c r="I435" s="47"/>
      <c r="J435" s="47">
        <v>59</v>
      </c>
      <c r="K435" s="47" t="s">
        <v>48</v>
      </c>
      <c r="L435" s="47" t="s">
        <v>49</v>
      </c>
      <c r="M435" s="47" t="s">
        <v>4</v>
      </c>
      <c r="N435" s="47" t="s">
        <v>80</v>
      </c>
      <c r="O435" s="47">
        <v>320</v>
      </c>
      <c r="P435" s="47">
        <v>1</v>
      </c>
      <c r="Q435" s="55">
        <v>52</v>
      </c>
      <c r="R435" s="47" t="s">
        <v>314</v>
      </c>
      <c r="S435" s="47" t="s">
        <v>311</v>
      </c>
      <c r="T435" s="47" t="s">
        <v>53</v>
      </c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57"/>
      <c r="AL435" s="47"/>
      <c r="AM435" s="47"/>
      <c r="AN435" s="55"/>
      <c r="AO435" s="86"/>
      <c r="AP435" s="97"/>
      <c r="AQ435" s="92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13"/>
      <c r="BF435" s="13"/>
      <c r="BG435" s="13"/>
      <c r="BH435" s="13"/>
      <c r="BI435" s="13"/>
      <c r="BJ435" s="13"/>
      <c r="BK435" s="13"/>
      <c r="BL435" s="13"/>
    </row>
    <row r="436" spans="1:64" s="1" customFormat="1" ht="23.25" x14ac:dyDescent="0.25">
      <c r="A436" s="15" t="s">
        <v>393</v>
      </c>
      <c r="B436" s="47">
        <v>877</v>
      </c>
      <c r="C436" s="27" t="s">
        <v>260</v>
      </c>
      <c r="D436" s="27" t="s">
        <v>208</v>
      </c>
      <c r="E436" s="48" t="s">
        <v>148</v>
      </c>
      <c r="F436" s="47"/>
      <c r="G436" s="47"/>
      <c r="H436" s="47" t="s">
        <v>428</v>
      </c>
      <c r="I436" s="47"/>
      <c r="J436" s="47">
        <v>118</v>
      </c>
      <c r="K436" s="47" t="s">
        <v>56</v>
      </c>
      <c r="L436" s="47" t="s">
        <v>49</v>
      </c>
      <c r="M436" s="47" t="s">
        <v>57</v>
      </c>
      <c r="N436" s="47" t="s">
        <v>51</v>
      </c>
      <c r="O436" s="47">
        <v>220</v>
      </c>
      <c r="P436" s="47">
        <v>2</v>
      </c>
      <c r="Q436" s="56">
        <v>1</v>
      </c>
      <c r="R436" s="50">
        <v>30</v>
      </c>
      <c r="S436" s="48" t="s">
        <v>313</v>
      </c>
      <c r="T436" s="48" t="s">
        <v>60</v>
      </c>
      <c r="U436" s="48" t="s">
        <v>430</v>
      </c>
      <c r="V436" s="48"/>
      <c r="W436" s="48"/>
      <c r="X436" s="48"/>
      <c r="Y436" s="48"/>
      <c r="Z436" s="48"/>
      <c r="AA436" s="48"/>
      <c r="AB436" s="48"/>
      <c r="AC436" s="48"/>
      <c r="AD436" s="48">
        <v>38</v>
      </c>
      <c r="AE436" s="27" t="s">
        <v>464</v>
      </c>
      <c r="AF436" s="27" t="s">
        <v>470</v>
      </c>
      <c r="AG436" s="27" t="s">
        <v>474</v>
      </c>
      <c r="AH436" s="27" t="s">
        <v>477</v>
      </c>
      <c r="AI436" s="27" t="s">
        <v>461</v>
      </c>
      <c r="AJ436" s="48">
        <v>26</v>
      </c>
      <c r="AK436" s="50">
        <v>10.35</v>
      </c>
      <c r="AL436" s="48">
        <v>759500</v>
      </c>
      <c r="AM436" s="32">
        <f>((AL436/24)/7)</f>
        <v>4520.833333333333</v>
      </c>
      <c r="AN436" s="35">
        <f>IF(AM436&gt;52, 52,AM436)</f>
        <v>52</v>
      </c>
      <c r="AO436" s="83">
        <f>AK436/AN436</f>
        <v>0.19903846153846153</v>
      </c>
      <c r="AP436" s="94">
        <f t="shared" ref="AP436" si="336">AO436*2</f>
        <v>0.39807692307692305</v>
      </c>
      <c r="AQ436" s="33">
        <f t="shared" ref="AQ436" si="337">AO436*4</f>
        <v>0.7961538461538461</v>
      </c>
      <c r="AR436" s="27">
        <v>50</v>
      </c>
      <c r="AS436" s="27">
        <v>90</v>
      </c>
      <c r="AT436" s="27">
        <f>0.5*(AR436+AS436)</f>
        <v>70</v>
      </c>
      <c r="AU436" s="27">
        <v>220</v>
      </c>
      <c r="AV436" s="48">
        <v>400</v>
      </c>
      <c r="AW436" s="27">
        <f>AU436/AV436</f>
        <v>0.55000000000000004</v>
      </c>
      <c r="AX436" s="27" t="str">
        <f>IF(AND(1&lt;=AW436,AW436&lt;=4),"Adecuada","Inadecuada")</f>
        <v>Inadecuada</v>
      </c>
      <c r="AY436" s="27">
        <f>IF(AND(1&lt;=AW436,AW436&lt;=4),O436,AV436)</f>
        <v>400</v>
      </c>
      <c r="AZ436" s="27">
        <f>IF(AND(1&lt;=AW436,AW436&lt;=4),O436,4*AV436)</f>
        <v>1600</v>
      </c>
      <c r="BA436" s="27">
        <v>320</v>
      </c>
      <c r="BB436" s="27">
        <v>1000</v>
      </c>
      <c r="BC436" s="27">
        <v>320</v>
      </c>
      <c r="BD436" s="34">
        <v>460</v>
      </c>
      <c r="BE436" s="11"/>
      <c r="BF436" s="14"/>
      <c r="BG436" s="14"/>
      <c r="BH436" s="18"/>
      <c r="BI436" s="14"/>
      <c r="BJ436" s="14"/>
      <c r="BK436" s="14"/>
      <c r="BL436" s="14"/>
    </row>
    <row r="437" spans="1:64" s="1" customFormat="1" ht="22.5" hidden="1" x14ac:dyDescent="0.25">
      <c r="A437" s="15" t="s">
        <v>393</v>
      </c>
      <c r="B437" s="47">
        <v>878</v>
      </c>
      <c r="C437" s="27" t="s">
        <v>261</v>
      </c>
      <c r="D437" s="27" t="s">
        <v>148</v>
      </c>
      <c r="E437" s="47"/>
      <c r="F437" s="47"/>
      <c r="G437" s="47"/>
      <c r="H437" s="47"/>
      <c r="I437" s="47"/>
      <c r="J437" s="47">
        <v>119</v>
      </c>
      <c r="K437" s="47" t="s">
        <v>56</v>
      </c>
      <c r="L437" s="47" t="s">
        <v>49</v>
      </c>
      <c r="M437" s="47" t="s">
        <v>57</v>
      </c>
      <c r="N437" s="47" t="s">
        <v>51</v>
      </c>
      <c r="O437" s="47">
        <v>220</v>
      </c>
      <c r="P437" s="47">
        <v>1</v>
      </c>
      <c r="Q437" s="55">
        <v>120</v>
      </c>
      <c r="R437" s="47">
        <v>100</v>
      </c>
      <c r="S437" s="47" t="s">
        <v>313</v>
      </c>
      <c r="T437" s="47" t="s">
        <v>60</v>
      </c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57"/>
      <c r="AL437" s="47"/>
      <c r="AM437" s="47"/>
      <c r="AN437" s="55"/>
      <c r="AO437" s="86"/>
      <c r="AP437" s="97"/>
      <c r="AQ437" s="92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  <c r="BB437" s="47"/>
      <c r="BC437" s="47"/>
      <c r="BD437" s="47"/>
      <c r="BE437" s="13"/>
      <c r="BF437" s="13"/>
      <c r="BG437" s="13"/>
      <c r="BH437" s="13"/>
      <c r="BI437" s="13"/>
      <c r="BJ437" s="13"/>
      <c r="BK437" s="13"/>
      <c r="BL437" s="13"/>
    </row>
    <row r="438" spans="1:64" s="1" customFormat="1" ht="22.5" hidden="1" x14ac:dyDescent="0.25">
      <c r="A438" s="15" t="s">
        <v>393</v>
      </c>
      <c r="B438" s="47">
        <v>884</v>
      </c>
      <c r="C438" s="27" t="s">
        <v>262</v>
      </c>
      <c r="D438" s="27" t="s">
        <v>334</v>
      </c>
      <c r="E438" s="47" t="s">
        <v>148</v>
      </c>
      <c r="F438" s="47" t="s">
        <v>182</v>
      </c>
      <c r="G438" s="47"/>
      <c r="H438" s="47" t="s">
        <v>385</v>
      </c>
      <c r="I438" s="47" t="s">
        <v>343</v>
      </c>
      <c r="J438" s="47">
        <v>120</v>
      </c>
      <c r="K438" s="47" t="s">
        <v>56</v>
      </c>
      <c r="L438" s="47" t="s">
        <v>49</v>
      </c>
      <c r="M438" s="47" t="s">
        <v>57</v>
      </c>
      <c r="N438" s="47" t="s">
        <v>51</v>
      </c>
      <c r="O438" s="47">
        <v>220</v>
      </c>
      <c r="P438" s="47">
        <v>1</v>
      </c>
      <c r="Q438" s="55">
        <v>1</v>
      </c>
      <c r="R438" s="47">
        <v>6</v>
      </c>
      <c r="S438" s="47" t="s">
        <v>313</v>
      </c>
      <c r="T438" s="47" t="s">
        <v>60</v>
      </c>
      <c r="U438" s="47" t="s">
        <v>293</v>
      </c>
      <c r="V438" s="47"/>
      <c r="W438" s="47"/>
      <c r="X438" s="47"/>
      <c r="Y438" s="47"/>
      <c r="Z438" s="47"/>
      <c r="AA438" s="47"/>
      <c r="AB438" s="47"/>
      <c r="AC438" s="47"/>
      <c r="AD438" s="47">
        <v>37</v>
      </c>
      <c r="AE438" s="28" t="s">
        <v>464</v>
      </c>
      <c r="AF438" s="28" t="s">
        <v>470</v>
      </c>
      <c r="AG438" s="28" t="s">
        <v>474</v>
      </c>
      <c r="AH438" s="28" t="s">
        <v>477</v>
      </c>
      <c r="AI438" s="28" t="s">
        <v>461</v>
      </c>
      <c r="AJ438" s="47">
        <v>123.6</v>
      </c>
      <c r="AK438" s="57">
        <v>19.68</v>
      </c>
      <c r="AL438" s="47">
        <v>177493</v>
      </c>
      <c r="AM438" s="41">
        <f>((AL438/24)/7)</f>
        <v>1056.5059523809525</v>
      </c>
      <c r="AN438" s="42">
        <f>IF(AM438&gt;52, 52,AM438)</f>
        <v>52</v>
      </c>
      <c r="AO438" s="84">
        <f>AK438/AN438</f>
        <v>0.37846153846153846</v>
      </c>
      <c r="AP438" s="95">
        <f t="shared" ref="AP438:AP439" si="338">AO438*2</f>
        <v>0.75692307692307692</v>
      </c>
      <c r="AQ438" s="43">
        <f t="shared" ref="AQ438:AQ439" si="339">AO438*4</f>
        <v>1.5138461538461538</v>
      </c>
      <c r="AR438" s="41">
        <v>40</v>
      </c>
      <c r="AS438" s="41">
        <v>80</v>
      </c>
      <c r="AT438" s="28">
        <f t="shared" ref="AT438:AT439" si="340">0.5*(AR438+AS438)</f>
        <v>60</v>
      </c>
      <c r="AU438" s="28">
        <v>220</v>
      </c>
      <c r="AV438" s="47">
        <v>100</v>
      </c>
      <c r="AW438" s="28">
        <f t="shared" ref="AW438:AW439" si="341">AU438/AV438</f>
        <v>2.2000000000000002</v>
      </c>
      <c r="AX438" s="28" t="str">
        <f t="shared" ref="AX438:AX439" si="342">IF(AND(1&lt;=AW438,AW438&lt;=4),"Adecuada","Inadecuada")</f>
        <v>Adecuada</v>
      </c>
      <c r="AY438" s="28"/>
      <c r="AZ438" s="28"/>
      <c r="BA438" s="28"/>
      <c r="BB438" s="28"/>
      <c r="BC438" s="28"/>
      <c r="BD438" s="44">
        <f>O438</f>
        <v>220</v>
      </c>
      <c r="BE438" s="15"/>
      <c r="BF438" s="13"/>
      <c r="BG438" s="13"/>
      <c r="BH438" s="13"/>
      <c r="BI438" s="13"/>
      <c r="BJ438" s="13"/>
      <c r="BK438" s="13"/>
      <c r="BL438" s="13"/>
    </row>
    <row r="439" spans="1:64" s="1" customFormat="1" hidden="1" x14ac:dyDescent="0.25">
      <c r="A439" s="15" t="s">
        <v>393</v>
      </c>
      <c r="B439" s="47">
        <v>884</v>
      </c>
      <c r="C439" s="27"/>
      <c r="D439" s="27" t="s">
        <v>148</v>
      </c>
      <c r="E439" s="47"/>
      <c r="F439" s="47" t="s">
        <v>181</v>
      </c>
      <c r="G439" s="47"/>
      <c r="H439" s="47" t="s">
        <v>181</v>
      </c>
      <c r="I439" s="47"/>
      <c r="J439" s="47">
        <v>120</v>
      </c>
      <c r="K439" s="47" t="s">
        <v>56</v>
      </c>
      <c r="L439" s="47" t="s">
        <v>49</v>
      </c>
      <c r="M439" s="47" t="s">
        <v>57</v>
      </c>
      <c r="N439" s="47" t="s">
        <v>51</v>
      </c>
      <c r="O439" s="47">
        <v>220</v>
      </c>
      <c r="P439" s="47">
        <v>2</v>
      </c>
      <c r="Q439" s="55">
        <v>1</v>
      </c>
      <c r="R439" s="47">
        <v>10</v>
      </c>
      <c r="S439" s="47" t="s">
        <v>313</v>
      </c>
      <c r="T439" s="47" t="s">
        <v>60</v>
      </c>
      <c r="U439" s="47" t="s">
        <v>294</v>
      </c>
      <c r="V439" s="47"/>
      <c r="W439" s="47"/>
      <c r="X439" s="47"/>
      <c r="Y439" s="47"/>
      <c r="Z439" s="47"/>
      <c r="AA439" s="47"/>
      <c r="AB439" s="47"/>
      <c r="AC439" s="47"/>
      <c r="AD439" s="47">
        <v>37</v>
      </c>
      <c r="AE439" s="28" t="s">
        <v>464</v>
      </c>
      <c r="AF439" s="28" t="s">
        <v>470</v>
      </c>
      <c r="AG439" s="28" t="s">
        <v>474</v>
      </c>
      <c r="AH439" s="28" t="s">
        <v>477</v>
      </c>
      <c r="AI439" s="28" t="s">
        <v>462</v>
      </c>
      <c r="AJ439" s="47">
        <v>123.6</v>
      </c>
      <c r="AK439" s="57">
        <v>9.7750000000000004</v>
      </c>
      <c r="AL439" s="47">
        <v>83525</v>
      </c>
      <c r="AM439" s="41">
        <f>((AL439/24)/7)</f>
        <v>497.17261904761909</v>
      </c>
      <c r="AN439" s="42">
        <f>IF(AM439&gt;52, 52,AM439)</f>
        <v>52</v>
      </c>
      <c r="AO439" s="84">
        <f>AK439/AN439</f>
        <v>0.18798076923076923</v>
      </c>
      <c r="AP439" s="95">
        <f t="shared" si="338"/>
        <v>0.37596153846153846</v>
      </c>
      <c r="AQ439" s="43">
        <f t="shared" si="339"/>
        <v>0.75192307692307692</v>
      </c>
      <c r="AR439" s="41">
        <v>45</v>
      </c>
      <c r="AS439" s="41">
        <v>85</v>
      </c>
      <c r="AT439" s="28">
        <f t="shared" si="340"/>
        <v>65</v>
      </c>
      <c r="AU439" s="28">
        <v>220</v>
      </c>
      <c r="AV439" s="47">
        <v>90</v>
      </c>
      <c r="AW439" s="28">
        <f t="shared" si="341"/>
        <v>2.4444444444444446</v>
      </c>
      <c r="AX439" s="28" t="str">
        <f t="shared" si="342"/>
        <v>Adecuada</v>
      </c>
      <c r="AY439" s="28"/>
      <c r="AZ439" s="28"/>
      <c r="BA439" s="28"/>
      <c r="BB439" s="28"/>
      <c r="BC439" s="28"/>
      <c r="BD439" s="44">
        <f>O439</f>
        <v>220</v>
      </c>
      <c r="BE439" s="15"/>
      <c r="BF439" s="13"/>
      <c r="BG439" s="13"/>
      <c r="BH439" s="13"/>
      <c r="BI439" s="13"/>
      <c r="BJ439" s="13"/>
      <c r="BK439" s="13"/>
      <c r="BL439" s="13"/>
    </row>
    <row r="440" spans="1:64" s="1" customFormat="1" ht="22.5" hidden="1" x14ac:dyDescent="0.25">
      <c r="A440" s="15" t="s">
        <v>393</v>
      </c>
      <c r="B440" s="47">
        <v>884</v>
      </c>
      <c r="C440" s="27"/>
      <c r="D440" s="27" t="s">
        <v>6</v>
      </c>
      <c r="E440" s="47"/>
      <c r="F440" s="47" t="s">
        <v>317</v>
      </c>
      <c r="G440" s="47">
        <v>14.2</v>
      </c>
      <c r="H440" s="47"/>
      <c r="I440" s="47"/>
      <c r="J440" s="47"/>
      <c r="K440" s="47" t="s">
        <v>48</v>
      </c>
      <c r="L440" s="47" t="s">
        <v>49</v>
      </c>
      <c r="M440" s="47" t="s">
        <v>4</v>
      </c>
      <c r="N440" s="47" t="s">
        <v>80</v>
      </c>
      <c r="O440" s="47">
        <v>320</v>
      </c>
      <c r="P440" s="47">
        <v>1</v>
      </c>
      <c r="Q440" s="55">
        <v>2</v>
      </c>
      <c r="R440" s="47" t="s">
        <v>52</v>
      </c>
      <c r="S440" s="47" t="s">
        <v>311</v>
      </c>
      <c r="T440" s="47" t="s">
        <v>337</v>
      </c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  <c r="AH440" s="47"/>
      <c r="AI440" s="47"/>
      <c r="AJ440" s="47"/>
      <c r="AK440" s="57"/>
      <c r="AL440" s="47"/>
      <c r="AM440" s="47"/>
      <c r="AN440" s="55"/>
      <c r="AO440" s="86"/>
      <c r="AP440" s="97"/>
      <c r="AQ440" s="92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  <c r="BB440" s="47"/>
      <c r="BC440" s="47"/>
      <c r="BD440" s="47"/>
      <c r="BE440" s="13"/>
      <c r="BF440" s="13"/>
      <c r="BG440" s="13"/>
      <c r="BH440" s="13"/>
      <c r="BI440" s="13"/>
      <c r="BJ440" s="13"/>
      <c r="BK440" s="13"/>
      <c r="BL440" s="13"/>
    </row>
    <row r="441" spans="1:64" s="1" customFormat="1" ht="22.5" hidden="1" x14ac:dyDescent="0.25">
      <c r="A441" s="15" t="s">
        <v>393</v>
      </c>
      <c r="B441" s="47">
        <v>884</v>
      </c>
      <c r="C441" s="27"/>
      <c r="D441" s="27" t="s">
        <v>6</v>
      </c>
      <c r="E441" s="47"/>
      <c r="F441" s="47" t="s">
        <v>317</v>
      </c>
      <c r="G441" s="47">
        <v>14.2</v>
      </c>
      <c r="H441" s="47"/>
      <c r="I441" s="47"/>
      <c r="J441" s="47"/>
      <c r="K441" s="47" t="s">
        <v>48</v>
      </c>
      <c r="L441" s="47" t="s">
        <v>49</v>
      </c>
      <c r="M441" s="47" t="s">
        <v>4</v>
      </c>
      <c r="N441" s="47" t="s">
        <v>80</v>
      </c>
      <c r="O441" s="47">
        <v>320</v>
      </c>
      <c r="P441" s="47">
        <v>1</v>
      </c>
      <c r="Q441" s="55">
        <v>52</v>
      </c>
      <c r="R441" s="47" t="s">
        <v>314</v>
      </c>
      <c r="S441" s="47" t="s">
        <v>311</v>
      </c>
      <c r="T441" s="47" t="s">
        <v>53</v>
      </c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57"/>
      <c r="AL441" s="47"/>
      <c r="AM441" s="47"/>
      <c r="AN441" s="55"/>
      <c r="AO441" s="86"/>
      <c r="AP441" s="97"/>
      <c r="AQ441" s="92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13"/>
      <c r="BF441" s="13"/>
      <c r="BG441" s="13"/>
      <c r="BH441" s="13"/>
      <c r="BI441" s="13"/>
      <c r="BJ441" s="13"/>
      <c r="BK441" s="13"/>
      <c r="BL441" s="13"/>
    </row>
    <row r="442" spans="1:64" s="1" customFormat="1" ht="22.5" hidden="1" x14ac:dyDescent="0.25">
      <c r="A442" s="15" t="s">
        <v>393</v>
      </c>
      <c r="B442" s="47">
        <v>916</v>
      </c>
      <c r="C442" s="27" t="s">
        <v>263</v>
      </c>
      <c r="D442" s="27" t="s">
        <v>6</v>
      </c>
      <c r="E442" s="47"/>
      <c r="F442" s="47" t="s">
        <v>310</v>
      </c>
      <c r="G442" s="47">
        <v>45.1</v>
      </c>
      <c r="H442" s="47"/>
      <c r="I442" s="47"/>
      <c r="J442" s="47">
        <v>59</v>
      </c>
      <c r="K442" s="47" t="s">
        <v>48</v>
      </c>
      <c r="L442" s="47" t="s">
        <v>49</v>
      </c>
      <c r="M442" s="47" t="s">
        <v>4</v>
      </c>
      <c r="N442" s="47" t="s">
        <v>80</v>
      </c>
      <c r="O442" s="47">
        <v>320</v>
      </c>
      <c r="P442" s="47">
        <v>1</v>
      </c>
      <c r="Q442" s="55">
        <v>2</v>
      </c>
      <c r="R442" s="47" t="s">
        <v>52</v>
      </c>
      <c r="S442" s="47" t="s">
        <v>311</v>
      </c>
      <c r="T442" s="47" t="s">
        <v>337</v>
      </c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  <c r="AH442" s="47"/>
      <c r="AI442" s="47"/>
      <c r="AJ442" s="47"/>
      <c r="AK442" s="57"/>
      <c r="AL442" s="47"/>
      <c r="AM442" s="47"/>
      <c r="AN442" s="55"/>
      <c r="AO442" s="86"/>
      <c r="AP442" s="97"/>
      <c r="AQ442" s="92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  <c r="BB442" s="47"/>
      <c r="BC442" s="47"/>
      <c r="BD442" s="47"/>
      <c r="BE442" s="13"/>
      <c r="BF442" s="13"/>
      <c r="BG442" s="13"/>
      <c r="BH442" s="13"/>
      <c r="BI442" s="13"/>
      <c r="BJ442" s="13"/>
      <c r="BK442" s="13"/>
      <c r="BL442" s="13"/>
    </row>
    <row r="443" spans="1:64" s="1" customFormat="1" ht="22.5" hidden="1" x14ac:dyDescent="0.25">
      <c r="A443" s="15" t="s">
        <v>393</v>
      </c>
      <c r="B443" s="47">
        <v>916</v>
      </c>
      <c r="C443" s="27"/>
      <c r="D443" s="27" t="s">
        <v>6</v>
      </c>
      <c r="E443" s="47"/>
      <c r="F443" s="47" t="s">
        <v>310</v>
      </c>
      <c r="G443" s="47">
        <v>45.1</v>
      </c>
      <c r="H443" s="47"/>
      <c r="I443" s="47"/>
      <c r="J443" s="47">
        <v>59</v>
      </c>
      <c r="K443" s="47" t="s">
        <v>48</v>
      </c>
      <c r="L443" s="47" t="s">
        <v>49</v>
      </c>
      <c r="M443" s="47" t="s">
        <v>4</v>
      </c>
      <c r="N443" s="47" t="s">
        <v>80</v>
      </c>
      <c r="O443" s="47">
        <v>320</v>
      </c>
      <c r="P443" s="47">
        <v>1</v>
      </c>
      <c r="Q443" s="55">
        <v>52</v>
      </c>
      <c r="R443" s="47" t="s">
        <v>314</v>
      </c>
      <c r="S443" s="47" t="s">
        <v>311</v>
      </c>
      <c r="T443" s="47" t="s">
        <v>53</v>
      </c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57"/>
      <c r="AL443" s="47"/>
      <c r="AM443" s="47"/>
      <c r="AN443" s="55"/>
      <c r="AO443" s="86"/>
      <c r="AP443" s="97"/>
      <c r="AQ443" s="92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  <c r="BB443" s="47"/>
      <c r="BC443" s="47"/>
      <c r="BD443" s="47"/>
      <c r="BE443" s="13"/>
      <c r="BF443" s="13"/>
      <c r="BG443" s="13"/>
      <c r="BH443" s="13"/>
      <c r="BI443" s="13"/>
      <c r="BJ443" s="13"/>
      <c r="BK443" s="13"/>
      <c r="BL443" s="13"/>
    </row>
    <row r="444" spans="1:64" s="1" customFormat="1" ht="22.5" hidden="1" x14ac:dyDescent="0.25">
      <c r="A444" s="15" t="s">
        <v>393</v>
      </c>
      <c r="B444" s="47">
        <v>916</v>
      </c>
      <c r="C444" s="27" t="s">
        <v>263</v>
      </c>
      <c r="D444" s="27" t="s">
        <v>208</v>
      </c>
      <c r="E444" s="47" t="s">
        <v>148</v>
      </c>
      <c r="F444" s="47"/>
      <c r="G444" s="47"/>
      <c r="H444" s="47" t="s">
        <v>428</v>
      </c>
      <c r="I444" s="47"/>
      <c r="J444" s="47">
        <v>121</v>
      </c>
      <c r="K444" s="47" t="s">
        <v>56</v>
      </c>
      <c r="L444" s="47" t="s">
        <v>49</v>
      </c>
      <c r="M444" s="47" t="s">
        <v>57</v>
      </c>
      <c r="N444" s="47" t="s">
        <v>51</v>
      </c>
      <c r="O444" s="47">
        <v>220</v>
      </c>
      <c r="P444" s="47">
        <v>2</v>
      </c>
      <c r="Q444" s="55">
        <v>1</v>
      </c>
      <c r="R444" s="47">
        <v>30</v>
      </c>
      <c r="S444" s="47" t="s">
        <v>313</v>
      </c>
      <c r="T444" s="47" t="s">
        <v>60</v>
      </c>
      <c r="U444" s="47" t="s">
        <v>430</v>
      </c>
      <c r="V444" s="47"/>
      <c r="W444" s="47"/>
      <c r="X444" s="47"/>
      <c r="Y444" s="47"/>
      <c r="Z444" s="47"/>
      <c r="AA444" s="47"/>
      <c r="AB444" s="47"/>
      <c r="AC444" s="47"/>
      <c r="AD444" s="47">
        <v>27</v>
      </c>
      <c r="AE444" s="28" t="s">
        <v>464</v>
      </c>
      <c r="AF444" s="28" t="s">
        <v>470</v>
      </c>
      <c r="AG444" s="28" t="s">
        <v>474</v>
      </c>
      <c r="AH444" s="28" t="s">
        <v>477</v>
      </c>
      <c r="AI444" s="28" t="s">
        <v>461</v>
      </c>
      <c r="AJ444" s="47">
        <v>26</v>
      </c>
      <c r="AK444" s="57">
        <v>10.35</v>
      </c>
      <c r="AL444" s="47">
        <v>759500</v>
      </c>
      <c r="AM444" s="41">
        <f>((AL444/24)/7)</f>
        <v>4520.833333333333</v>
      </c>
      <c r="AN444" s="42">
        <f>IF(AM444&gt;52, 52,AM444)</f>
        <v>52</v>
      </c>
      <c r="AO444" s="84">
        <f>AK444/AN444</f>
        <v>0.19903846153846153</v>
      </c>
      <c r="AP444" s="95">
        <f t="shared" ref="AP444" si="343">AO444*2</f>
        <v>0.39807692307692305</v>
      </c>
      <c r="AQ444" s="43">
        <f t="shared" ref="AQ444" si="344">AO444*4</f>
        <v>0.7961538461538461</v>
      </c>
      <c r="AR444" s="28">
        <v>50</v>
      </c>
      <c r="AS444" s="28">
        <v>90</v>
      </c>
      <c r="AT444" s="28">
        <f>0.5*(AR444+AS444)</f>
        <v>70</v>
      </c>
      <c r="AU444" s="28">
        <v>490</v>
      </c>
      <c r="AV444" s="47">
        <v>400</v>
      </c>
      <c r="AW444" s="28">
        <f>AU444/AV444</f>
        <v>1.2250000000000001</v>
      </c>
      <c r="AX444" s="28" t="str">
        <f t="shared" ref="AX444" si="345">IF(AND(1&lt;=AW444,AW444&lt;=4),"Adecuada","Inadecuada")</f>
        <v>Adecuada</v>
      </c>
      <c r="AY444" s="28"/>
      <c r="AZ444" s="28"/>
      <c r="BA444" s="28"/>
      <c r="BB444" s="28"/>
      <c r="BC444" s="28"/>
      <c r="BD444" s="45">
        <v>460</v>
      </c>
      <c r="BE444" s="15"/>
      <c r="BF444" s="13"/>
      <c r="BG444" s="13">
        <v>490</v>
      </c>
      <c r="BH444" s="22">
        <f>BG444/AV444</f>
        <v>1.2250000000000001</v>
      </c>
      <c r="BI444" s="15">
        <v>460</v>
      </c>
      <c r="BJ444" s="13"/>
      <c r="BK444" s="13"/>
      <c r="BL444" s="13"/>
    </row>
    <row r="445" spans="1:64" s="1" customFormat="1" ht="22.5" hidden="1" x14ac:dyDescent="0.25">
      <c r="A445" s="15" t="s">
        <v>393</v>
      </c>
      <c r="B445" s="47">
        <v>918</v>
      </c>
      <c r="C445" s="27" t="s">
        <v>264</v>
      </c>
      <c r="D445" s="27" t="s">
        <v>148</v>
      </c>
      <c r="E445" s="47"/>
      <c r="F445" s="47"/>
      <c r="G445" s="47"/>
      <c r="H445" s="47"/>
      <c r="I445" s="47"/>
      <c r="J445" s="47">
        <v>122</v>
      </c>
      <c r="K445" s="47" t="s">
        <v>56</v>
      </c>
      <c r="L445" s="47" t="s">
        <v>49</v>
      </c>
      <c r="M445" s="47" t="s">
        <v>57</v>
      </c>
      <c r="N445" s="47" t="s">
        <v>51</v>
      </c>
      <c r="O445" s="47">
        <v>220</v>
      </c>
      <c r="P445" s="47">
        <v>1</v>
      </c>
      <c r="Q445" s="55">
        <v>120</v>
      </c>
      <c r="R445" s="47">
        <v>100</v>
      </c>
      <c r="S445" s="47" t="s">
        <v>313</v>
      </c>
      <c r="T445" s="47" t="s">
        <v>60</v>
      </c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57"/>
      <c r="AL445" s="47"/>
      <c r="AM445" s="47"/>
      <c r="AN445" s="55"/>
      <c r="AO445" s="86"/>
      <c r="AP445" s="97"/>
      <c r="AQ445" s="92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  <c r="BB445" s="47"/>
      <c r="BC445" s="47"/>
      <c r="BD445" s="47"/>
      <c r="BE445" s="13"/>
      <c r="BF445" s="13"/>
      <c r="BG445" s="13"/>
      <c r="BH445" s="13"/>
      <c r="BI445" s="13"/>
      <c r="BJ445" s="13"/>
      <c r="BK445" s="13"/>
      <c r="BL445" s="13"/>
    </row>
    <row r="446" spans="1:64" s="1" customFormat="1" ht="23.25" x14ac:dyDescent="0.25">
      <c r="A446" s="15" t="s">
        <v>393</v>
      </c>
      <c r="B446" s="47">
        <v>944</v>
      </c>
      <c r="C446" s="27" t="s">
        <v>265</v>
      </c>
      <c r="D446" s="27" t="s">
        <v>208</v>
      </c>
      <c r="E446" s="48" t="s">
        <v>148</v>
      </c>
      <c r="F446" s="47"/>
      <c r="G446" s="47"/>
      <c r="H446" s="47" t="s">
        <v>431</v>
      </c>
      <c r="I446" s="47"/>
      <c r="J446" s="47">
        <v>123</v>
      </c>
      <c r="K446" s="47" t="s">
        <v>56</v>
      </c>
      <c r="L446" s="47" t="s">
        <v>49</v>
      </c>
      <c r="M446" s="47" t="s">
        <v>57</v>
      </c>
      <c r="N446" s="47" t="s">
        <v>51</v>
      </c>
      <c r="O446" s="47">
        <v>220</v>
      </c>
      <c r="P446" s="47">
        <v>2</v>
      </c>
      <c r="Q446" s="56">
        <v>1</v>
      </c>
      <c r="R446" s="50">
        <v>30</v>
      </c>
      <c r="S446" s="48" t="s">
        <v>313</v>
      </c>
      <c r="T446" s="48" t="s">
        <v>60</v>
      </c>
      <c r="U446" s="48" t="s">
        <v>432</v>
      </c>
      <c r="V446" s="48"/>
      <c r="W446" s="48"/>
      <c r="X446" s="48"/>
      <c r="Y446" s="48"/>
      <c r="Z446" s="48"/>
      <c r="AA446" s="48"/>
      <c r="AB446" s="48"/>
      <c r="AC446" s="48"/>
      <c r="AD446" s="48">
        <v>38</v>
      </c>
      <c r="AE446" s="27" t="s">
        <v>464</v>
      </c>
      <c r="AF446" s="27" t="s">
        <v>470</v>
      </c>
      <c r="AG446" s="27" t="s">
        <v>474</v>
      </c>
      <c r="AH446" s="27" t="s">
        <v>477</v>
      </c>
      <c r="AI446" s="27" t="s">
        <v>461</v>
      </c>
      <c r="AJ446" s="48">
        <v>38</v>
      </c>
      <c r="AK446" s="50">
        <v>10.35</v>
      </c>
      <c r="AL446" s="48">
        <v>580925</v>
      </c>
      <c r="AM446" s="32">
        <f>((AL446/24)/7)</f>
        <v>3457.8869047619046</v>
      </c>
      <c r="AN446" s="35">
        <f>IF(AM446&gt;52, 52,AM446)</f>
        <v>52</v>
      </c>
      <c r="AO446" s="83">
        <f>AK446/AN446</f>
        <v>0.19903846153846153</v>
      </c>
      <c r="AP446" s="94">
        <f t="shared" ref="AP446" si="346">AO446*2</f>
        <v>0.39807692307692305</v>
      </c>
      <c r="AQ446" s="33">
        <f t="shared" ref="AQ446" si="347">AO446*4</f>
        <v>0.7961538461538461</v>
      </c>
      <c r="AR446" s="32">
        <v>40</v>
      </c>
      <c r="AS446" s="32">
        <v>90</v>
      </c>
      <c r="AT446" s="27">
        <f>0.5*(AR446+AS446)</f>
        <v>65</v>
      </c>
      <c r="AU446" s="27">
        <v>220</v>
      </c>
      <c r="AV446" s="48">
        <v>300</v>
      </c>
      <c r="AW446" s="27">
        <f>AU446/AV446</f>
        <v>0.73333333333333328</v>
      </c>
      <c r="AX446" s="27" t="str">
        <f>IF(AND(1&lt;=AW446,AW446&lt;=4),"Adecuada","Inadecuada")</f>
        <v>Inadecuada</v>
      </c>
      <c r="AY446" s="27">
        <f>IF(AND(1&lt;=AW446,AW446&lt;=4),O446,AV446)</f>
        <v>300</v>
      </c>
      <c r="AZ446" s="27">
        <f>IF(AND(1&lt;=AW446,AW446&lt;=4),O446,4*AV446)</f>
        <v>1200</v>
      </c>
      <c r="BA446" s="27">
        <v>220</v>
      </c>
      <c r="BB446" s="27">
        <v>1000</v>
      </c>
      <c r="BC446" s="27">
        <v>220</v>
      </c>
      <c r="BD446" s="54">
        <v>220</v>
      </c>
      <c r="BE446" s="11"/>
      <c r="BF446" s="14"/>
      <c r="BG446" s="14"/>
      <c r="BH446" s="18"/>
      <c r="BI446" s="14"/>
      <c r="BJ446" s="14"/>
      <c r="BK446" s="14"/>
      <c r="BL446" s="14"/>
    </row>
    <row r="447" spans="1:64" s="1" customFormat="1" ht="22.5" hidden="1" x14ac:dyDescent="0.25">
      <c r="A447" s="15" t="s">
        <v>393</v>
      </c>
      <c r="B447" s="47">
        <v>944</v>
      </c>
      <c r="C447" s="27"/>
      <c r="D447" s="27" t="s">
        <v>6</v>
      </c>
      <c r="E447" s="47"/>
      <c r="F447" s="47" t="s">
        <v>369</v>
      </c>
      <c r="G447" s="47">
        <v>46</v>
      </c>
      <c r="H447" s="47"/>
      <c r="I447" s="47"/>
      <c r="J447" s="47"/>
      <c r="K447" s="47"/>
      <c r="L447" s="47"/>
      <c r="M447" s="47"/>
      <c r="N447" s="47"/>
      <c r="O447" s="47"/>
      <c r="P447" s="47"/>
      <c r="Q447" s="55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57"/>
      <c r="AL447" s="47"/>
      <c r="AM447" s="47"/>
      <c r="AN447" s="55"/>
      <c r="AO447" s="86"/>
      <c r="AP447" s="97"/>
      <c r="AQ447" s="92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  <c r="BB447" s="47"/>
      <c r="BC447" s="47"/>
      <c r="BD447" s="47"/>
      <c r="BE447" s="13"/>
      <c r="BF447" s="13"/>
      <c r="BG447" s="13"/>
      <c r="BH447" s="13"/>
      <c r="BI447" s="13"/>
      <c r="BJ447" s="13"/>
      <c r="BK447" s="13"/>
      <c r="BL447" s="13"/>
    </row>
    <row r="448" spans="1:64" s="1" customFormat="1" ht="22.5" hidden="1" x14ac:dyDescent="0.25">
      <c r="A448" s="15" t="s">
        <v>393</v>
      </c>
      <c r="B448" s="47">
        <v>948</v>
      </c>
      <c r="C448" s="27" t="s">
        <v>266</v>
      </c>
      <c r="D448" s="27" t="s">
        <v>148</v>
      </c>
      <c r="E448" s="47"/>
      <c r="F448" s="47"/>
      <c r="G448" s="47"/>
      <c r="H448" s="47"/>
      <c r="I448" s="47"/>
      <c r="J448" s="47">
        <v>124</v>
      </c>
      <c r="K448" s="47" t="s">
        <v>56</v>
      </c>
      <c r="L448" s="47" t="s">
        <v>49</v>
      </c>
      <c r="M448" s="47" t="s">
        <v>57</v>
      </c>
      <c r="N448" s="47" t="s">
        <v>51</v>
      </c>
      <c r="O448" s="47">
        <v>220</v>
      </c>
      <c r="P448" s="47">
        <v>1</v>
      </c>
      <c r="Q448" s="55">
        <v>120</v>
      </c>
      <c r="R448" s="47">
        <v>100</v>
      </c>
      <c r="S448" s="47" t="s">
        <v>313</v>
      </c>
      <c r="T448" s="47" t="s">
        <v>60</v>
      </c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57"/>
      <c r="AL448" s="47"/>
      <c r="AM448" s="47"/>
      <c r="AN448" s="55"/>
      <c r="AO448" s="86"/>
      <c r="AP448" s="97"/>
      <c r="AQ448" s="92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  <c r="BB448" s="47"/>
      <c r="BC448" s="47"/>
      <c r="BD448" s="47"/>
      <c r="BE448" s="13"/>
      <c r="BF448" s="13"/>
      <c r="BG448" s="13"/>
      <c r="BH448" s="13"/>
      <c r="BI448" s="13"/>
      <c r="BJ448" s="13"/>
      <c r="BK448" s="13"/>
      <c r="BL448" s="13"/>
    </row>
    <row r="449" spans="1:64" s="1" customFormat="1" ht="23.25" x14ac:dyDescent="0.25">
      <c r="A449" s="15" t="s">
        <v>393</v>
      </c>
      <c r="B449" s="47">
        <v>958</v>
      </c>
      <c r="C449" s="27" t="s">
        <v>267</v>
      </c>
      <c r="D449" s="27" t="s">
        <v>208</v>
      </c>
      <c r="E449" s="48" t="s">
        <v>148</v>
      </c>
      <c r="F449" s="47"/>
      <c r="G449" s="47"/>
      <c r="H449" s="47" t="s">
        <v>431</v>
      </c>
      <c r="I449" s="47"/>
      <c r="J449" s="47">
        <v>125</v>
      </c>
      <c r="K449" s="47" t="s">
        <v>56</v>
      </c>
      <c r="L449" s="47" t="s">
        <v>49</v>
      </c>
      <c r="M449" s="47" t="s">
        <v>57</v>
      </c>
      <c r="N449" s="47" t="s">
        <v>51</v>
      </c>
      <c r="O449" s="47">
        <v>220</v>
      </c>
      <c r="P449" s="47">
        <v>2</v>
      </c>
      <c r="Q449" s="56">
        <v>1</v>
      </c>
      <c r="R449" s="50">
        <v>30</v>
      </c>
      <c r="S449" s="48" t="s">
        <v>313</v>
      </c>
      <c r="T449" s="48" t="s">
        <v>60</v>
      </c>
      <c r="U449" s="48" t="s">
        <v>432</v>
      </c>
      <c r="V449" s="48"/>
      <c r="W449" s="48"/>
      <c r="X449" s="48"/>
      <c r="Y449" s="48"/>
      <c r="Z449" s="48"/>
      <c r="AA449" s="48"/>
      <c r="AB449" s="48"/>
      <c r="AC449" s="48"/>
      <c r="AD449" s="48">
        <v>38</v>
      </c>
      <c r="AE449" s="27" t="s">
        <v>464</v>
      </c>
      <c r="AF449" s="27" t="s">
        <v>470</v>
      </c>
      <c r="AG449" s="27" t="s">
        <v>474</v>
      </c>
      <c r="AH449" s="27" t="s">
        <v>477</v>
      </c>
      <c r="AI449" s="27" t="s">
        <v>461</v>
      </c>
      <c r="AJ449" s="48">
        <v>38</v>
      </c>
      <c r="AK449" s="50">
        <v>10.35</v>
      </c>
      <c r="AL449" s="48">
        <v>580925</v>
      </c>
      <c r="AM449" s="32">
        <f>((AL449/24)/7)</f>
        <v>3457.8869047619046</v>
      </c>
      <c r="AN449" s="35">
        <f>IF(AM449&gt;52, 52,AM449)</f>
        <v>52</v>
      </c>
      <c r="AO449" s="83">
        <f>AK449/AN449</f>
        <v>0.19903846153846153</v>
      </c>
      <c r="AP449" s="94">
        <f t="shared" ref="AP449" si="348">AO449*2</f>
        <v>0.39807692307692305</v>
      </c>
      <c r="AQ449" s="33">
        <f t="shared" ref="AQ449" si="349">AO449*4</f>
        <v>0.7961538461538461</v>
      </c>
      <c r="AR449" s="32">
        <v>40</v>
      </c>
      <c r="AS449" s="32">
        <v>90</v>
      </c>
      <c r="AT449" s="27">
        <f>0.5*(AR449+AS449)</f>
        <v>65</v>
      </c>
      <c r="AU449" s="27">
        <v>220</v>
      </c>
      <c r="AV449" s="48">
        <v>300</v>
      </c>
      <c r="AW449" s="27">
        <f>AU449/AV449</f>
        <v>0.73333333333333328</v>
      </c>
      <c r="AX449" s="27" t="str">
        <f>IF(AND(1&lt;=AW449,AW449&lt;=4),"Adecuada","Inadecuada")</f>
        <v>Inadecuada</v>
      </c>
      <c r="AY449" s="27">
        <f>IF(AND(1&lt;=AW449,AW449&lt;=4),O449,AV449)</f>
        <v>300</v>
      </c>
      <c r="AZ449" s="27">
        <f>IF(AND(1&lt;=AW449,AW449&lt;=4),O449,4*AV449)</f>
        <v>1200</v>
      </c>
      <c r="BA449" s="27">
        <v>220</v>
      </c>
      <c r="BB449" s="27">
        <v>1000</v>
      </c>
      <c r="BC449" s="27">
        <v>220</v>
      </c>
      <c r="BD449" s="54">
        <v>220</v>
      </c>
      <c r="BE449" s="11"/>
      <c r="BF449" s="14"/>
      <c r="BG449" s="14"/>
      <c r="BH449" s="18"/>
      <c r="BI449" s="14"/>
      <c r="BJ449" s="14"/>
      <c r="BK449" s="14"/>
      <c r="BL449" s="14"/>
    </row>
    <row r="450" spans="1:64" s="1" customFormat="1" ht="22.5" hidden="1" x14ac:dyDescent="0.25">
      <c r="A450" s="15" t="s">
        <v>393</v>
      </c>
      <c r="B450" s="47">
        <v>958</v>
      </c>
      <c r="C450" s="27"/>
      <c r="D450" s="27" t="s">
        <v>6</v>
      </c>
      <c r="E450" s="47"/>
      <c r="F450" s="47" t="s">
        <v>369</v>
      </c>
      <c r="G450" s="47">
        <v>46</v>
      </c>
      <c r="H450" s="47"/>
      <c r="I450" s="47"/>
      <c r="J450" s="47"/>
      <c r="K450" s="47"/>
      <c r="L450" s="47"/>
      <c r="M450" s="47"/>
      <c r="N450" s="47"/>
      <c r="O450" s="47"/>
      <c r="P450" s="47"/>
      <c r="Q450" s="55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  <c r="AH450" s="47"/>
      <c r="AI450" s="47"/>
      <c r="AJ450" s="47"/>
      <c r="AK450" s="57"/>
      <c r="AL450" s="47"/>
      <c r="AM450" s="47"/>
      <c r="AN450" s="55"/>
      <c r="AO450" s="86"/>
      <c r="AP450" s="97"/>
      <c r="AQ450" s="92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  <c r="BB450" s="47"/>
      <c r="BC450" s="47"/>
      <c r="BD450" s="47"/>
      <c r="BE450" s="13"/>
      <c r="BF450" s="13"/>
      <c r="BG450" s="13"/>
      <c r="BH450" s="13"/>
      <c r="BI450" s="13"/>
      <c r="BJ450" s="13"/>
      <c r="BK450" s="13"/>
      <c r="BL450" s="13"/>
    </row>
    <row r="451" spans="1:64" s="1" customFormat="1" ht="22.5" hidden="1" x14ac:dyDescent="0.25">
      <c r="A451" s="15" t="s">
        <v>393</v>
      </c>
      <c r="B451" s="47">
        <v>960</v>
      </c>
      <c r="C451" s="27" t="s">
        <v>268</v>
      </c>
      <c r="D451" s="27" t="s">
        <v>148</v>
      </c>
      <c r="E451" s="47"/>
      <c r="F451" s="47"/>
      <c r="G451" s="47"/>
      <c r="H451" s="47"/>
      <c r="I451" s="47"/>
      <c r="J451" s="47">
        <v>126</v>
      </c>
      <c r="K451" s="47" t="s">
        <v>56</v>
      </c>
      <c r="L451" s="47" t="s">
        <v>49</v>
      </c>
      <c r="M451" s="47" t="s">
        <v>57</v>
      </c>
      <c r="N451" s="47" t="s">
        <v>51</v>
      </c>
      <c r="O451" s="47">
        <v>220</v>
      </c>
      <c r="P451" s="47">
        <v>1</v>
      </c>
      <c r="Q451" s="55">
        <v>120</v>
      </c>
      <c r="R451" s="47">
        <v>100</v>
      </c>
      <c r="S451" s="47" t="s">
        <v>313</v>
      </c>
      <c r="T451" s="47" t="s">
        <v>60</v>
      </c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57"/>
      <c r="AL451" s="47"/>
      <c r="AM451" s="47"/>
      <c r="AN451" s="55"/>
      <c r="AO451" s="86"/>
      <c r="AP451" s="97"/>
      <c r="AQ451" s="92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  <c r="BB451" s="47"/>
      <c r="BC451" s="47"/>
      <c r="BD451" s="47"/>
      <c r="BE451" s="13"/>
      <c r="BF451" s="13"/>
      <c r="BG451" s="13"/>
      <c r="BH451" s="13"/>
      <c r="BI451" s="13"/>
      <c r="BJ451" s="13"/>
      <c r="BK451" s="13"/>
      <c r="BL451" s="13"/>
    </row>
    <row r="452" spans="1:64" s="1" customFormat="1" ht="22.5" hidden="1" x14ac:dyDescent="0.25">
      <c r="A452" s="15" t="s">
        <v>393</v>
      </c>
      <c r="B452" s="47">
        <v>982</v>
      </c>
      <c r="C452" s="27" t="s">
        <v>269</v>
      </c>
      <c r="D452" s="27" t="s">
        <v>9</v>
      </c>
      <c r="E452" s="47" t="s">
        <v>69</v>
      </c>
      <c r="F452" s="47"/>
      <c r="G452" s="47"/>
      <c r="H452" s="47"/>
      <c r="I452" s="47"/>
      <c r="J452" s="47">
        <v>127</v>
      </c>
      <c r="K452" s="47" t="s">
        <v>48</v>
      </c>
      <c r="L452" s="47" t="s">
        <v>54</v>
      </c>
      <c r="M452" s="47" t="s">
        <v>55</v>
      </c>
      <c r="N452" s="47" t="s">
        <v>51</v>
      </c>
      <c r="O452" s="47">
        <v>46</v>
      </c>
      <c r="P452" s="47">
        <v>1</v>
      </c>
      <c r="Q452" s="55">
        <v>4</v>
      </c>
      <c r="R452" s="47" t="s">
        <v>52</v>
      </c>
      <c r="S452" s="47" t="s">
        <v>311</v>
      </c>
      <c r="T452" s="47" t="s">
        <v>337</v>
      </c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57"/>
      <c r="AL452" s="47"/>
      <c r="AM452" s="47"/>
      <c r="AN452" s="55"/>
      <c r="AO452" s="86"/>
      <c r="AP452" s="97"/>
      <c r="AQ452" s="92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  <c r="BB452" s="47"/>
      <c r="BC452" s="47"/>
      <c r="BD452" s="47"/>
      <c r="BE452" s="13"/>
      <c r="BF452" s="13"/>
      <c r="BG452" s="13"/>
      <c r="BH452" s="13"/>
      <c r="BI452" s="13"/>
      <c r="BJ452" s="13"/>
      <c r="BK452" s="13"/>
      <c r="BL452" s="13"/>
    </row>
    <row r="453" spans="1:64" s="1" customFormat="1" ht="22.5" hidden="1" x14ac:dyDescent="0.25">
      <c r="A453" s="15" t="s">
        <v>393</v>
      </c>
      <c r="B453" s="47">
        <v>982</v>
      </c>
      <c r="C453" s="27"/>
      <c r="D453" s="27" t="s">
        <v>9</v>
      </c>
      <c r="E453" s="47" t="s">
        <v>69</v>
      </c>
      <c r="F453" s="47"/>
      <c r="G453" s="47"/>
      <c r="H453" s="47"/>
      <c r="I453" s="47"/>
      <c r="J453" s="47">
        <v>127</v>
      </c>
      <c r="K453" s="47" t="s">
        <v>48</v>
      </c>
      <c r="L453" s="47" t="s">
        <v>54</v>
      </c>
      <c r="M453" s="47" t="s">
        <v>55</v>
      </c>
      <c r="N453" s="47" t="s">
        <v>51</v>
      </c>
      <c r="O453" s="47">
        <v>46</v>
      </c>
      <c r="P453" s="47">
        <v>1</v>
      </c>
      <c r="Q453" s="55">
        <v>26</v>
      </c>
      <c r="R453" s="47">
        <v>50</v>
      </c>
      <c r="S453" s="47" t="s">
        <v>311</v>
      </c>
      <c r="T453" s="47" t="s">
        <v>53</v>
      </c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57"/>
      <c r="AL453" s="47"/>
      <c r="AM453" s="47"/>
      <c r="AN453" s="55"/>
      <c r="AO453" s="86"/>
      <c r="AP453" s="97"/>
      <c r="AQ453" s="92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  <c r="BB453" s="47"/>
      <c r="BC453" s="47"/>
      <c r="BD453" s="47"/>
      <c r="BE453" s="13"/>
      <c r="BF453" s="13"/>
      <c r="BG453" s="13"/>
      <c r="BH453" s="13"/>
      <c r="BI453" s="13"/>
      <c r="BJ453" s="13"/>
      <c r="BK453" s="13"/>
      <c r="BL453" s="13"/>
    </row>
    <row r="454" spans="1:64" s="1" customFormat="1" ht="23.25" x14ac:dyDescent="0.25">
      <c r="A454" s="15" t="s">
        <v>393</v>
      </c>
      <c r="B454" s="47">
        <v>982</v>
      </c>
      <c r="C454" s="36" t="s">
        <v>269</v>
      </c>
      <c r="D454" s="27" t="s">
        <v>148</v>
      </c>
      <c r="E454" s="48"/>
      <c r="F454" s="47" t="s">
        <v>270</v>
      </c>
      <c r="G454" s="47"/>
      <c r="H454" s="47" t="s">
        <v>270</v>
      </c>
      <c r="I454" s="47"/>
      <c r="J454" s="47">
        <v>127</v>
      </c>
      <c r="K454" s="47" t="s">
        <v>56</v>
      </c>
      <c r="L454" s="47" t="s">
        <v>49</v>
      </c>
      <c r="M454" s="47" t="s">
        <v>57</v>
      </c>
      <c r="N454" s="47" t="s">
        <v>51</v>
      </c>
      <c r="O454" s="47">
        <v>220</v>
      </c>
      <c r="P454" s="47">
        <v>1</v>
      </c>
      <c r="Q454" s="56">
        <v>3</v>
      </c>
      <c r="R454" s="50">
        <v>60</v>
      </c>
      <c r="S454" s="48" t="s">
        <v>313</v>
      </c>
      <c r="T454" s="48" t="s">
        <v>60</v>
      </c>
      <c r="U454" s="48" t="s">
        <v>296</v>
      </c>
      <c r="V454" s="48"/>
      <c r="W454" s="48"/>
      <c r="X454" s="48"/>
      <c r="Y454" s="48"/>
      <c r="Z454" s="48"/>
      <c r="AA454" s="48"/>
      <c r="AB454" s="48"/>
      <c r="AC454" s="48"/>
      <c r="AD454" s="48">
        <v>30</v>
      </c>
      <c r="AE454" s="27" t="s">
        <v>464</v>
      </c>
      <c r="AF454" s="27" t="s">
        <v>470</v>
      </c>
      <c r="AG454" s="27" t="s">
        <v>474</v>
      </c>
      <c r="AH454" s="27" t="s">
        <v>479</v>
      </c>
      <c r="AI454" s="27" t="s">
        <v>461</v>
      </c>
      <c r="AJ454" s="59">
        <v>2</v>
      </c>
      <c r="AK454" s="50">
        <v>29.6</v>
      </c>
      <c r="AL454" s="48"/>
      <c r="AM454" s="32">
        <f>((AL454/24)/7)</f>
        <v>0</v>
      </c>
      <c r="AN454" s="35">
        <f>IF(AM454&gt;52, 52,AM454)</f>
        <v>0</v>
      </c>
      <c r="AO454" s="83" t="e">
        <f>AK454/AN454</f>
        <v>#DIV/0!</v>
      </c>
      <c r="AP454" s="94" t="e">
        <f t="shared" ref="AP454:AP455" si="350">AO454*2</f>
        <v>#DIV/0!</v>
      </c>
      <c r="AQ454" s="33" t="e">
        <f t="shared" ref="AQ454:AQ455" si="351">AO454*4</f>
        <v>#DIV/0!</v>
      </c>
      <c r="AR454" s="32">
        <v>75</v>
      </c>
      <c r="AS454" s="32">
        <v>160</v>
      </c>
      <c r="AT454" s="27">
        <f t="shared" ref="AT454:AT455" si="352">0.5*(AR454+AS454)</f>
        <v>117.5</v>
      </c>
      <c r="AU454" s="27">
        <v>480</v>
      </c>
      <c r="AV454" s="48">
        <v>1000</v>
      </c>
      <c r="AW454" s="27">
        <f t="shared" ref="AW454:AW455" si="353">AU454/AV454</f>
        <v>0.48</v>
      </c>
      <c r="AX454" s="27" t="str">
        <f t="shared" ref="AX454:AX455" si="354">IF(AND(1&lt;=AW454,AW454&lt;=4),"Adecuada","Inadecuada")</f>
        <v>Inadecuada</v>
      </c>
      <c r="AY454" s="27">
        <f>IF(AND(1&lt;=AW454,AW454&lt;=4),O454,AV454)</f>
        <v>1000</v>
      </c>
      <c r="AZ454" s="27">
        <f>IF(AND(1&lt;=AW454,AW454&lt;=4),O454,4*AV454)</f>
        <v>4000</v>
      </c>
      <c r="BA454" s="27">
        <v>460</v>
      </c>
      <c r="BB454" s="27">
        <v>680</v>
      </c>
      <c r="BC454" s="27">
        <v>460</v>
      </c>
      <c r="BD454" s="34">
        <v>460</v>
      </c>
      <c r="BE454" s="11"/>
      <c r="BF454" s="14"/>
      <c r="BG454" s="14"/>
      <c r="BH454" s="14"/>
      <c r="BI454" s="14"/>
      <c r="BJ454" s="14"/>
      <c r="BK454" s="14"/>
      <c r="BL454" s="14"/>
    </row>
    <row r="455" spans="1:64" s="1" customFormat="1" ht="23.25" x14ac:dyDescent="0.25">
      <c r="A455" s="15" t="s">
        <v>393</v>
      </c>
      <c r="B455" s="47">
        <v>982</v>
      </c>
      <c r="C455" s="27"/>
      <c r="D455" s="27" t="s">
        <v>335</v>
      </c>
      <c r="E455" s="48" t="s">
        <v>148</v>
      </c>
      <c r="F455" s="47" t="s">
        <v>271</v>
      </c>
      <c r="G455" s="47"/>
      <c r="H455" s="47" t="s">
        <v>391</v>
      </c>
      <c r="I455" s="47" t="s">
        <v>343</v>
      </c>
      <c r="J455" s="47">
        <v>127</v>
      </c>
      <c r="K455" s="47" t="s">
        <v>56</v>
      </c>
      <c r="L455" s="47" t="s">
        <v>49</v>
      </c>
      <c r="M455" s="47" t="s">
        <v>57</v>
      </c>
      <c r="N455" s="47" t="s">
        <v>51</v>
      </c>
      <c r="O455" s="47">
        <v>220</v>
      </c>
      <c r="P455" s="47">
        <v>1</v>
      </c>
      <c r="Q455" s="56">
        <v>3</v>
      </c>
      <c r="R455" s="50">
        <v>30</v>
      </c>
      <c r="S455" s="48" t="s">
        <v>313</v>
      </c>
      <c r="T455" s="48" t="s">
        <v>60</v>
      </c>
      <c r="U455" s="48" t="s">
        <v>295</v>
      </c>
      <c r="V455" s="48"/>
      <c r="W455" s="48"/>
      <c r="X455" s="48"/>
      <c r="Y455" s="48"/>
      <c r="Z455" s="48"/>
      <c r="AA455" s="48"/>
      <c r="AB455" s="48"/>
      <c r="AC455" s="48"/>
      <c r="AD455" s="48">
        <v>30</v>
      </c>
      <c r="AE455" s="27" t="s">
        <v>464</v>
      </c>
      <c r="AF455" s="27" t="s">
        <v>470</v>
      </c>
      <c r="AG455" s="27" t="s">
        <v>474</v>
      </c>
      <c r="AH455" s="27" t="s">
        <v>479</v>
      </c>
      <c r="AI455" s="27" t="s">
        <v>461</v>
      </c>
      <c r="AJ455" s="59">
        <v>2</v>
      </c>
      <c r="AK455" s="50">
        <v>21</v>
      </c>
      <c r="AL455" s="48"/>
      <c r="AM455" s="32">
        <f>((AL455/24)/7)</f>
        <v>0</v>
      </c>
      <c r="AN455" s="35">
        <f>IF(AM455&gt;52, 52,AM455)</f>
        <v>0</v>
      </c>
      <c r="AO455" s="83" t="e">
        <f>AK455/AN455</f>
        <v>#DIV/0!</v>
      </c>
      <c r="AP455" s="94" t="e">
        <f t="shared" si="350"/>
        <v>#DIV/0!</v>
      </c>
      <c r="AQ455" s="33" t="e">
        <f t="shared" si="351"/>
        <v>#DIV/0!</v>
      </c>
      <c r="AR455" s="32">
        <v>85</v>
      </c>
      <c r="AS455" s="32">
        <v>150</v>
      </c>
      <c r="AT455" s="27">
        <f t="shared" si="352"/>
        <v>117.5</v>
      </c>
      <c r="AU455" s="27">
        <v>480</v>
      </c>
      <c r="AV455" s="48">
        <v>1000</v>
      </c>
      <c r="AW455" s="27">
        <f t="shared" si="353"/>
        <v>0.48</v>
      </c>
      <c r="AX455" s="27" t="str">
        <f t="shared" si="354"/>
        <v>Inadecuada</v>
      </c>
      <c r="AY455" s="27">
        <f>IF(AND(1&lt;=AW455,AW455&lt;=4),O455,AV455)</f>
        <v>1000</v>
      </c>
      <c r="AZ455" s="27">
        <f>IF(AND(1&lt;=AW455,AW455&lt;=4),O455,4*AV455)</f>
        <v>4000</v>
      </c>
      <c r="BA455" s="27">
        <v>460</v>
      </c>
      <c r="BB455" s="27">
        <v>680</v>
      </c>
      <c r="BC455" s="27">
        <v>460</v>
      </c>
      <c r="BD455" s="34">
        <v>460</v>
      </c>
      <c r="BE455" s="11"/>
      <c r="BF455" s="14"/>
      <c r="BG455" s="14"/>
      <c r="BH455" s="14"/>
      <c r="BI455" s="14"/>
      <c r="BJ455" s="14"/>
      <c r="BK455" s="14"/>
      <c r="BL455" s="14"/>
    </row>
    <row r="456" spans="1:64" s="1" customFormat="1" hidden="1" x14ac:dyDescent="0.25">
      <c r="A456" s="15" t="s">
        <v>393</v>
      </c>
      <c r="B456" s="47">
        <v>982</v>
      </c>
      <c r="C456" s="27"/>
      <c r="D456" s="27" t="s">
        <v>29</v>
      </c>
      <c r="E456" s="47"/>
      <c r="F456" s="47" t="s">
        <v>397</v>
      </c>
      <c r="G456" s="47">
        <v>41.5</v>
      </c>
      <c r="H456" s="47"/>
      <c r="I456" s="47"/>
      <c r="J456" s="47">
        <v>127</v>
      </c>
      <c r="K456" s="47" t="s">
        <v>48</v>
      </c>
      <c r="L456" s="47" t="s">
        <v>49</v>
      </c>
      <c r="M456" s="47" t="s">
        <v>272</v>
      </c>
      <c r="N456" s="47" t="s">
        <v>51</v>
      </c>
      <c r="O456" s="47">
        <v>220</v>
      </c>
      <c r="P456" s="47">
        <v>1</v>
      </c>
      <c r="Q456" s="55">
        <v>2</v>
      </c>
      <c r="R456" s="47" t="s">
        <v>52</v>
      </c>
      <c r="S456" s="47" t="s">
        <v>311</v>
      </c>
      <c r="T456" s="47" t="s">
        <v>337</v>
      </c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57"/>
      <c r="AL456" s="47"/>
      <c r="AM456" s="47"/>
      <c r="AN456" s="55"/>
      <c r="AO456" s="86"/>
      <c r="AP456" s="97"/>
      <c r="AQ456" s="92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  <c r="BB456" s="47"/>
      <c r="BC456" s="47"/>
      <c r="BD456" s="47"/>
      <c r="BE456" s="13"/>
      <c r="BF456" s="13"/>
      <c r="BG456" s="13"/>
      <c r="BH456" s="13"/>
      <c r="BI456" s="13"/>
      <c r="BJ456" s="13"/>
      <c r="BK456" s="13"/>
      <c r="BL456" s="13"/>
    </row>
    <row r="457" spans="1:64" s="1" customFormat="1" hidden="1" x14ac:dyDescent="0.25">
      <c r="A457" s="15" t="s">
        <v>393</v>
      </c>
      <c r="B457" s="47">
        <v>982</v>
      </c>
      <c r="C457" s="27"/>
      <c r="D457" s="27" t="s">
        <v>29</v>
      </c>
      <c r="E457" s="47"/>
      <c r="F457" s="47" t="s">
        <v>397</v>
      </c>
      <c r="G457" s="47">
        <v>41.5</v>
      </c>
      <c r="H457" s="47"/>
      <c r="I457" s="47"/>
      <c r="J457" s="47">
        <v>127</v>
      </c>
      <c r="K457" s="47" t="s">
        <v>48</v>
      </c>
      <c r="L457" s="47" t="s">
        <v>49</v>
      </c>
      <c r="M457" s="47" t="s">
        <v>272</v>
      </c>
      <c r="N457" s="47" t="s">
        <v>51</v>
      </c>
      <c r="O457" s="47">
        <v>220</v>
      </c>
      <c r="P457" s="47">
        <v>1</v>
      </c>
      <c r="Q457" s="55">
        <v>52</v>
      </c>
      <c r="R457" s="47">
        <v>4.7</v>
      </c>
      <c r="S457" s="47" t="s">
        <v>311</v>
      </c>
      <c r="T457" s="47" t="s">
        <v>53</v>
      </c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57"/>
      <c r="AL457" s="47"/>
      <c r="AM457" s="47"/>
      <c r="AN457" s="55"/>
      <c r="AO457" s="86"/>
      <c r="AP457" s="97"/>
      <c r="AQ457" s="92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  <c r="BB457" s="47"/>
      <c r="BC457" s="47"/>
      <c r="BD457" s="47"/>
      <c r="BE457" s="13"/>
      <c r="BF457" s="13"/>
      <c r="BG457" s="13"/>
      <c r="BH457" s="13"/>
      <c r="BI457" s="13"/>
      <c r="BJ457" s="13"/>
      <c r="BK457" s="13"/>
      <c r="BL457" s="13"/>
    </row>
    <row r="458" spans="1:64" s="1" customFormat="1" ht="22.5" hidden="1" x14ac:dyDescent="0.25">
      <c r="A458" s="15" t="s">
        <v>393</v>
      </c>
      <c r="B458" s="47">
        <v>984</v>
      </c>
      <c r="C458" s="27" t="s">
        <v>273</v>
      </c>
      <c r="D458" s="27" t="s">
        <v>334</v>
      </c>
      <c r="E458" s="47" t="s">
        <v>148</v>
      </c>
      <c r="F458" s="47" t="s">
        <v>182</v>
      </c>
      <c r="G458" s="47"/>
      <c r="H458" s="47" t="s">
        <v>385</v>
      </c>
      <c r="I458" s="47" t="s">
        <v>343</v>
      </c>
      <c r="J458" s="47">
        <v>128</v>
      </c>
      <c r="K458" s="47" t="s">
        <v>56</v>
      </c>
      <c r="L458" s="47" t="s">
        <v>49</v>
      </c>
      <c r="M458" s="47" t="s">
        <v>57</v>
      </c>
      <c r="N458" s="47" t="s">
        <v>51</v>
      </c>
      <c r="O458" s="47">
        <v>220</v>
      </c>
      <c r="P458" s="47">
        <v>1</v>
      </c>
      <c r="Q458" s="55">
        <v>1</v>
      </c>
      <c r="R458" s="47">
        <v>6</v>
      </c>
      <c r="S458" s="47" t="s">
        <v>313</v>
      </c>
      <c r="T458" s="47" t="s">
        <v>60</v>
      </c>
      <c r="U458" s="47" t="s">
        <v>293</v>
      </c>
      <c r="V458" s="47"/>
      <c r="W458" s="47"/>
      <c r="X458" s="47"/>
      <c r="Y458" s="47"/>
      <c r="Z458" s="47"/>
      <c r="AA458" s="47"/>
      <c r="AB458" s="47"/>
      <c r="AC458" s="47"/>
      <c r="AD458" s="47">
        <v>32</v>
      </c>
      <c r="AE458" s="28" t="s">
        <v>464</v>
      </c>
      <c r="AF458" s="28" t="s">
        <v>470</v>
      </c>
      <c r="AG458" s="28" t="s">
        <v>474</v>
      </c>
      <c r="AH458" s="28" t="s">
        <v>477</v>
      </c>
      <c r="AI458" s="28" t="s">
        <v>461</v>
      </c>
      <c r="AJ458" s="47">
        <v>123.6</v>
      </c>
      <c r="AK458" s="57">
        <v>19.68</v>
      </c>
      <c r="AL458" s="47">
        <v>177493</v>
      </c>
      <c r="AM458" s="41">
        <f>((AL458/24)/7)</f>
        <v>1056.5059523809525</v>
      </c>
      <c r="AN458" s="42">
        <f>IF(AM458&gt;52, 52,AM458)</f>
        <v>52</v>
      </c>
      <c r="AO458" s="84">
        <f>AK458/AN458</f>
        <v>0.37846153846153846</v>
      </c>
      <c r="AP458" s="95">
        <f t="shared" ref="AP458:AP459" si="355">AO458*2</f>
        <v>0.75692307692307692</v>
      </c>
      <c r="AQ458" s="43">
        <f t="shared" ref="AQ458:AQ459" si="356">AO458*4</f>
        <v>1.5138461538461538</v>
      </c>
      <c r="AR458" s="41">
        <v>40</v>
      </c>
      <c r="AS458" s="41">
        <v>80</v>
      </c>
      <c r="AT458" s="28">
        <f t="shared" ref="AT458:AT459" si="357">0.5*(AR458+AS458)</f>
        <v>60</v>
      </c>
      <c r="AU458" s="28">
        <v>400</v>
      </c>
      <c r="AV458" s="47">
        <v>100</v>
      </c>
      <c r="AW458" s="28">
        <f t="shared" ref="AW458:AW459" si="358">AU458/AV458</f>
        <v>4</v>
      </c>
      <c r="AX458" s="28" t="str">
        <f t="shared" ref="AX458" si="359">IF(AND(1&lt;=AW458,AW458&lt;=4),"Adecuada","Inadecuada")</f>
        <v>Adecuada</v>
      </c>
      <c r="AY458" s="28"/>
      <c r="AZ458" s="28"/>
      <c r="BA458" s="28"/>
      <c r="BB458" s="28"/>
      <c r="BC458" s="28"/>
      <c r="BD458" s="44">
        <f>O458</f>
        <v>220</v>
      </c>
      <c r="BE458" s="15"/>
      <c r="BF458" s="13"/>
      <c r="BG458" s="13"/>
      <c r="BH458" s="13"/>
      <c r="BI458" s="13"/>
      <c r="BJ458" s="13"/>
      <c r="BK458" s="13"/>
      <c r="BL458" s="13"/>
    </row>
    <row r="459" spans="1:64" s="1" customFormat="1" ht="23.25" x14ac:dyDescent="0.25">
      <c r="A459" s="15" t="s">
        <v>393</v>
      </c>
      <c r="B459" s="47">
        <v>984</v>
      </c>
      <c r="C459" s="27"/>
      <c r="D459" s="27" t="s">
        <v>148</v>
      </c>
      <c r="E459" s="48"/>
      <c r="F459" s="47" t="s">
        <v>181</v>
      </c>
      <c r="G459" s="47"/>
      <c r="H459" s="47" t="s">
        <v>181</v>
      </c>
      <c r="I459" s="47"/>
      <c r="J459" s="47">
        <v>128</v>
      </c>
      <c r="K459" s="47" t="s">
        <v>56</v>
      </c>
      <c r="L459" s="47" t="s">
        <v>49</v>
      </c>
      <c r="M459" s="47" t="s">
        <v>57</v>
      </c>
      <c r="N459" s="47" t="s">
        <v>51</v>
      </c>
      <c r="O459" s="47">
        <v>220</v>
      </c>
      <c r="P459" s="47">
        <v>2</v>
      </c>
      <c r="Q459" s="56">
        <v>1</v>
      </c>
      <c r="R459" s="50">
        <v>10</v>
      </c>
      <c r="S459" s="48" t="s">
        <v>313</v>
      </c>
      <c r="T459" s="48" t="s">
        <v>60</v>
      </c>
      <c r="U459" s="48" t="s">
        <v>294</v>
      </c>
      <c r="V459" s="48"/>
      <c r="W459" s="48"/>
      <c r="X459" s="48"/>
      <c r="Y459" s="48"/>
      <c r="Z459" s="48"/>
      <c r="AA459" s="48"/>
      <c r="AB459" s="48"/>
      <c r="AC459" s="48"/>
      <c r="AD459" s="48">
        <v>32</v>
      </c>
      <c r="AE459" s="27" t="s">
        <v>464</v>
      </c>
      <c r="AF459" s="27" t="s">
        <v>470</v>
      </c>
      <c r="AG459" s="27" t="s">
        <v>474</v>
      </c>
      <c r="AH459" s="27" t="s">
        <v>477</v>
      </c>
      <c r="AI459" s="27" t="s">
        <v>462</v>
      </c>
      <c r="AJ459" s="48">
        <v>123.6</v>
      </c>
      <c r="AK459" s="50">
        <v>9.7750000000000004</v>
      </c>
      <c r="AL459" s="48">
        <v>83525</v>
      </c>
      <c r="AM459" s="32">
        <f>((AL459/24)/7)</f>
        <v>497.17261904761909</v>
      </c>
      <c r="AN459" s="35">
        <f>IF(AM459&gt;52, 52,AM459)</f>
        <v>52</v>
      </c>
      <c r="AO459" s="83">
        <f>AK459/AN459</f>
        <v>0.18798076923076923</v>
      </c>
      <c r="AP459" s="94">
        <f t="shared" si="355"/>
        <v>0.37596153846153846</v>
      </c>
      <c r="AQ459" s="33">
        <f t="shared" si="356"/>
        <v>0.75192307692307692</v>
      </c>
      <c r="AR459" s="32">
        <v>45</v>
      </c>
      <c r="AS459" s="32">
        <v>85</v>
      </c>
      <c r="AT459" s="27">
        <f t="shared" si="357"/>
        <v>65</v>
      </c>
      <c r="AU459" s="27">
        <v>400</v>
      </c>
      <c r="AV459" s="48">
        <v>90</v>
      </c>
      <c r="AW459" s="27">
        <f t="shared" si="358"/>
        <v>4.4444444444444446</v>
      </c>
      <c r="AX459" s="27" t="str">
        <f>IF(AND(1&lt;=AW459,AW459&lt;=4),"Adecuada","Inadecuada")</f>
        <v>Inadecuada</v>
      </c>
      <c r="AY459" s="27">
        <f>IF(AND(1&lt;=AW459,AW459&lt;=4),O459,AV459)</f>
        <v>90</v>
      </c>
      <c r="AZ459" s="27">
        <f>IF(AND(1&lt;=AW459,AW459&lt;=4),O459,4*AV459)</f>
        <v>360</v>
      </c>
      <c r="BA459" s="27">
        <v>68</v>
      </c>
      <c r="BB459" s="27">
        <v>150</v>
      </c>
      <c r="BC459" s="27">
        <v>100</v>
      </c>
      <c r="BD459" s="36">
        <v>100</v>
      </c>
      <c r="BE459" s="11"/>
      <c r="BF459" s="14"/>
      <c r="BG459" s="14"/>
      <c r="BH459" s="14"/>
      <c r="BI459" s="14"/>
      <c r="BJ459" s="14"/>
      <c r="BK459" s="14"/>
      <c r="BL459" s="14"/>
    </row>
    <row r="460" spans="1:64" s="1" customFormat="1" ht="22.5" hidden="1" x14ac:dyDescent="0.25">
      <c r="A460" s="15" t="s">
        <v>393</v>
      </c>
      <c r="B460" s="47">
        <v>984</v>
      </c>
      <c r="C460" s="27"/>
      <c r="D460" s="27" t="s">
        <v>6</v>
      </c>
      <c r="E460" s="47"/>
      <c r="F460" s="47" t="s">
        <v>317</v>
      </c>
      <c r="G460" s="47">
        <v>14.2</v>
      </c>
      <c r="H460" s="47"/>
      <c r="I460" s="47"/>
      <c r="J460" s="47"/>
      <c r="K460" s="47" t="s">
        <v>48</v>
      </c>
      <c r="L460" s="47" t="s">
        <v>49</v>
      </c>
      <c r="M460" s="47" t="s">
        <v>4</v>
      </c>
      <c r="N460" s="47" t="s">
        <v>80</v>
      </c>
      <c r="O460" s="47">
        <v>320</v>
      </c>
      <c r="P460" s="47">
        <v>1</v>
      </c>
      <c r="Q460" s="55">
        <v>2</v>
      </c>
      <c r="R460" s="47" t="s">
        <v>52</v>
      </c>
      <c r="S460" s="47" t="s">
        <v>311</v>
      </c>
      <c r="T460" s="47" t="s">
        <v>337</v>
      </c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57"/>
      <c r="AL460" s="47"/>
      <c r="AM460" s="47"/>
      <c r="AN460" s="55"/>
      <c r="AO460" s="86"/>
      <c r="AP460" s="97"/>
      <c r="AQ460" s="92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  <c r="BB460" s="47"/>
      <c r="BC460" s="47"/>
      <c r="BD460" s="47"/>
      <c r="BE460" s="13"/>
      <c r="BF460" s="13"/>
      <c r="BG460" s="13"/>
      <c r="BH460" s="13"/>
      <c r="BI460" s="13"/>
      <c r="BJ460" s="13"/>
      <c r="BK460" s="13"/>
      <c r="BL460" s="13"/>
    </row>
    <row r="461" spans="1:64" s="1" customFormat="1" ht="22.5" hidden="1" x14ac:dyDescent="0.25">
      <c r="A461" s="15" t="s">
        <v>393</v>
      </c>
      <c r="B461" s="47">
        <v>984</v>
      </c>
      <c r="C461" s="27"/>
      <c r="D461" s="27" t="s">
        <v>6</v>
      </c>
      <c r="E461" s="47"/>
      <c r="F461" s="47" t="s">
        <v>317</v>
      </c>
      <c r="G461" s="47">
        <v>14.2</v>
      </c>
      <c r="H461" s="47"/>
      <c r="I461" s="47"/>
      <c r="J461" s="47"/>
      <c r="K461" s="47" t="s">
        <v>48</v>
      </c>
      <c r="L461" s="47" t="s">
        <v>49</v>
      </c>
      <c r="M461" s="47" t="s">
        <v>4</v>
      </c>
      <c r="N461" s="47" t="s">
        <v>80</v>
      </c>
      <c r="O461" s="47">
        <v>320</v>
      </c>
      <c r="P461" s="47">
        <v>1</v>
      </c>
      <c r="Q461" s="55">
        <v>52</v>
      </c>
      <c r="R461" s="47" t="s">
        <v>314</v>
      </c>
      <c r="S461" s="47" t="s">
        <v>311</v>
      </c>
      <c r="T461" s="47" t="s">
        <v>53</v>
      </c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57"/>
      <c r="AL461" s="47"/>
      <c r="AM461" s="47"/>
      <c r="AN461" s="55"/>
      <c r="AO461" s="86"/>
      <c r="AP461" s="97"/>
      <c r="AQ461" s="92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  <c r="BB461" s="47"/>
      <c r="BC461" s="47"/>
      <c r="BD461" s="47"/>
      <c r="BE461" s="13"/>
      <c r="BF461" s="13"/>
      <c r="BG461" s="13"/>
      <c r="BH461" s="13"/>
      <c r="BI461" s="13"/>
      <c r="BJ461" s="13"/>
      <c r="BK461" s="13"/>
      <c r="BL461" s="13"/>
    </row>
    <row r="462" spans="1:64" s="1" customFormat="1" ht="22.5" hidden="1" x14ac:dyDescent="0.25">
      <c r="A462" s="15" t="s">
        <v>393</v>
      </c>
      <c r="B462" s="47">
        <v>985</v>
      </c>
      <c r="C462" s="27" t="s">
        <v>274</v>
      </c>
      <c r="D462" s="27" t="s">
        <v>6</v>
      </c>
      <c r="E462" s="47"/>
      <c r="F462" s="47" t="s">
        <v>310</v>
      </c>
      <c r="G462" s="47">
        <v>45.1</v>
      </c>
      <c r="H462" s="47"/>
      <c r="I462" s="47"/>
      <c r="J462" s="47">
        <v>59</v>
      </c>
      <c r="K462" s="47" t="s">
        <v>48</v>
      </c>
      <c r="L462" s="47" t="s">
        <v>49</v>
      </c>
      <c r="M462" s="47" t="s">
        <v>4</v>
      </c>
      <c r="N462" s="47" t="s">
        <v>80</v>
      </c>
      <c r="O462" s="47">
        <v>320</v>
      </c>
      <c r="P462" s="47">
        <v>1</v>
      </c>
      <c r="Q462" s="55">
        <v>2</v>
      </c>
      <c r="R462" s="47" t="s">
        <v>52</v>
      </c>
      <c r="S462" s="47" t="s">
        <v>311</v>
      </c>
      <c r="T462" s="47" t="s">
        <v>337</v>
      </c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57"/>
      <c r="AL462" s="47"/>
      <c r="AM462" s="47"/>
      <c r="AN462" s="55"/>
      <c r="AO462" s="86"/>
      <c r="AP462" s="97"/>
      <c r="AQ462" s="92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  <c r="BB462" s="47"/>
      <c r="BC462" s="47"/>
      <c r="BD462" s="47"/>
      <c r="BE462" s="13"/>
      <c r="BF462" s="13"/>
      <c r="BG462" s="13"/>
      <c r="BH462" s="13"/>
      <c r="BI462" s="13"/>
      <c r="BJ462" s="13"/>
      <c r="BK462" s="13"/>
      <c r="BL462" s="13"/>
    </row>
    <row r="463" spans="1:64" s="1" customFormat="1" ht="22.5" hidden="1" x14ac:dyDescent="0.25">
      <c r="A463" s="15" t="s">
        <v>393</v>
      </c>
      <c r="B463" s="47">
        <v>985</v>
      </c>
      <c r="C463" s="27"/>
      <c r="D463" s="27" t="s">
        <v>6</v>
      </c>
      <c r="E463" s="47"/>
      <c r="F463" s="47" t="s">
        <v>310</v>
      </c>
      <c r="G463" s="47">
        <v>45.1</v>
      </c>
      <c r="H463" s="47"/>
      <c r="I463" s="47"/>
      <c r="J463" s="47">
        <v>59</v>
      </c>
      <c r="K463" s="47" t="s">
        <v>48</v>
      </c>
      <c r="L463" s="47" t="s">
        <v>49</v>
      </c>
      <c r="M463" s="47" t="s">
        <v>4</v>
      </c>
      <c r="N463" s="47" t="s">
        <v>80</v>
      </c>
      <c r="O463" s="47">
        <v>320</v>
      </c>
      <c r="P463" s="47">
        <v>1</v>
      </c>
      <c r="Q463" s="55">
        <v>52</v>
      </c>
      <c r="R463" s="47" t="s">
        <v>314</v>
      </c>
      <c r="S463" s="47" t="s">
        <v>311</v>
      </c>
      <c r="T463" s="47" t="s">
        <v>53</v>
      </c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57"/>
      <c r="AL463" s="47"/>
      <c r="AM463" s="47"/>
      <c r="AN463" s="55"/>
      <c r="AO463" s="86"/>
      <c r="AP463" s="97"/>
      <c r="AQ463" s="92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  <c r="BB463" s="47"/>
      <c r="BC463" s="47"/>
      <c r="BD463" s="47"/>
      <c r="BE463" s="13"/>
      <c r="BF463" s="13"/>
      <c r="BG463" s="13"/>
      <c r="BH463" s="13"/>
      <c r="BI463" s="13"/>
      <c r="BJ463" s="13"/>
      <c r="BK463" s="13"/>
      <c r="BL463" s="13"/>
    </row>
    <row r="464" spans="1:64" s="1" customFormat="1" ht="23.25" x14ac:dyDescent="0.25">
      <c r="A464" s="15" t="s">
        <v>393</v>
      </c>
      <c r="B464" s="47">
        <v>985</v>
      </c>
      <c r="C464" s="27" t="s">
        <v>274</v>
      </c>
      <c r="D464" s="27" t="s">
        <v>208</v>
      </c>
      <c r="E464" s="48" t="s">
        <v>148</v>
      </c>
      <c r="F464" s="47"/>
      <c r="G464" s="47"/>
      <c r="H464" s="47" t="s">
        <v>428</v>
      </c>
      <c r="I464" s="47"/>
      <c r="J464" s="47">
        <v>129</v>
      </c>
      <c r="K464" s="47" t="s">
        <v>56</v>
      </c>
      <c r="L464" s="47" t="s">
        <v>49</v>
      </c>
      <c r="M464" s="47" t="s">
        <v>57</v>
      </c>
      <c r="N464" s="47" t="s">
        <v>51</v>
      </c>
      <c r="O464" s="47">
        <v>220</v>
      </c>
      <c r="P464" s="47">
        <v>2</v>
      </c>
      <c r="Q464" s="56">
        <v>1</v>
      </c>
      <c r="R464" s="50">
        <v>30</v>
      </c>
      <c r="S464" s="48" t="s">
        <v>313</v>
      </c>
      <c r="T464" s="48" t="s">
        <v>60</v>
      </c>
      <c r="U464" s="48" t="s">
        <v>430</v>
      </c>
      <c r="V464" s="48"/>
      <c r="W464" s="48"/>
      <c r="X464" s="48"/>
      <c r="Y464" s="48"/>
      <c r="Z464" s="48"/>
      <c r="AA464" s="48"/>
      <c r="AB464" s="48"/>
      <c r="AC464" s="48"/>
      <c r="AD464" s="48">
        <v>37</v>
      </c>
      <c r="AE464" s="27" t="s">
        <v>464</v>
      </c>
      <c r="AF464" s="27" t="s">
        <v>470</v>
      </c>
      <c r="AG464" s="27" t="s">
        <v>474</v>
      </c>
      <c r="AH464" s="27" t="s">
        <v>477</v>
      </c>
      <c r="AI464" s="27" t="s">
        <v>461</v>
      </c>
      <c r="AJ464" s="48">
        <v>26</v>
      </c>
      <c r="AK464" s="50">
        <v>10.35</v>
      </c>
      <c r="AL464" s="48">
        <v>759500</v>
      </c>
      <c r="AM464" s="32">
        <f>((AL464/24)/7)</f>
        <v>4520.833333333333</v>
      </c>
      <c r="AN464" s="35">
        <f>IF(AM464&gt;52, 52,AM464)</f>
        <v>52</v>
      </c>
      <c r="AO464" s="83">
        <f>AK464/AN464</f>
        <v>0.19903846153846153</v>
      </c>
      <c r="AP464" s="94">
        <f t="shared" ref="AP464" si="360">AO464*2</f>
        <v>0.39807692307692305</v>
      </c>
      <c r="AQ464" s="33">
        <f t="shared" ref="AQ464" si="361">AO464*4</f>
        <v>0.7961538461538461</v>
      </c>
      <c r="AR464" s="27">
        <v>50</v>
      </c>
      <c r="AS464" s="27">
        <v>90</v>
      </c>
      <c r="AT464" s="27">
        <f>0.5*(AR464+AS464)</f>
        <v>70</v>
      </c>
      <c r="AU464" s="27">
        <v>220</v>
      </c>
      <c r="AV464" s="48">
        <v>400</v>
      </c>
      <c r="AW464" s="27">
        <f>AU464/AV464</f>
        <v>0.55000000000000004</v>
      </c>
      <c r="AX464" s="27" t="str">
        <f>IF(AND(1&lt;=AW464,AW464&lt;=4),"Adecuada","Inadecuada")</f>
        <v>Inadecuada</v>
      </c>
      <c r="AY464" s="27">
        <f>IF(AND(1&lt;=AW464,AW464&lt;=4),O464,AV464)</f>
        <v>400</v>
      </c>
      <c r="AZ464" s="27">
        <f>IF(AND(1&lt;=AW464,AW464&lt;=4),O464,4*AV464)</f>
        <v>1600</v>
      </c>
      <c r="BA464" s="27">
        <v>320</v>
      </c>
      <c r="BB464" s="27">
        <v>1000</v>
      </c>
      <c r="BC464" s="27">
        <v>320</v>
      </c>
      <c r="BD464" s="34">
        <v>460</v>
      </c>
      <c r="BE464" s="11"/>
      <c r="BF464" s="14"/>
      <c r="BG464" s="14"/>
      <c r="BH464" s="18"/>
      <c r="BI464" s="14"/>
      <c r="BJ464" s="14"/>
      <c r="BK464" s="14"/>
      <c r="BL464" s="14"/>
    </row>
    <row r="465" spans="1:64" s="1" customFormat="1" ht="22.5" hidden="1" x14ac:dyDescent="0.25">
      <c r="A465" s="15" t="s">
        <v>393</v>
      </c>
      <c r="B465" s="47">
        <v>986</v>
      </c>
      <c r="C465" s="27" t="s">
        <v>275</v>
      </c>
      <c r="D465" s="27" t="s">
        <v>9</v>
      </c>
      <c r="E465" s="47" t="s">
        <v>69</v>
      </c>
      <c r="F465" s="47"/>
      <c r="G465" s="47"/>
      <c r="H465" s="47"/>
      <c r="I465" s="47"/>
      <c r="J465" s="47">
        <v>127</v>
      </c>
      <c r="K465" s="47" t="s">
        <v>48</v>
      </c>
      <c r="L465" s="47" t="s">
        <v>54</v>
      </c>
      <c r="M465" s="47" t="s">
        <v>55</v>
      </c>
      <c r="N465" s="47" t="s">
        <v>51</v>
      </c>
      <c r="O465" s="47">
        <v>46</v>
      </c>
      <c r="P465" s="47">
        <v>1</v>
      </c>
      <c r="Q465" s="55">
        <v>4</v>
      </c>
      <c r="R465" s="47" t="s">
        <v>52</v>
      </c>
      <c r="S465" s="47" t="s">
        <v>311</v>
      </c>
      <c r="T465" s="47" t="s">
        <v>337</v>
      </c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57"/>
      <c r="AL465" s="47"/>
      <c r="AM465" s="47"/>
      <c r="AN465" s="55"/>
      <c r="AO465" s="86"/>
      <c r="AP465" s="97"/>
      <c r="AQ465" s="92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  <c r="BB465" s="47"/>
      <c r="BC465" s="47"/>
      <c r="BD465" s="47"/>
      <c r="BE465" s="13"/>
      <c r="BF465" s="13"/>
      <c r="BG465" s="13"/>
      <c r="BH465" s="13"/>
      <c r="BI465" s="13"/>
      <c r="BJ465" s="13"/>
      <c r="BK465" s="13"/>
      <c r="BL465" s="13"/>
    </row>
    <row r="466" spans="1:64" s="1" customFormat="1" ht="22.5" hidden="1" x14ac:dyDescent="0.25">
      <c r="A466" s="15" t="s">
        <v>393</v>
      </c>
      <c r="B466" s="47">
        <v>986</v>
      </c>
      <c r="C466" s="27"/>
      <c r="D466" s="27" t="s">
        <v>9</v>
      </c>
      <c r="E466" s="47" t="s">
        <v>69</v>
      </c>
      <c r="F466" s="47"/>
      <c r="G466" s="47"/>
      <c r="H466" s="47"/>
      <c r="I466" s="47"/>
      <c r="J466" s="47">
        <v>127</v>
      </c>
      <c r="K466" s="47" t="s">
        <v>48</v>
      </c>
      <c r="L466" s="47" t="s">
        <v>54</v>
      </c>
      <c r="M466" s="47" t="s">
        <v>55</v>
      </c>
      <c r="N466" s="47" t="s">
        <v>51</v>
      </c>
      <c r="O466" s="47">
        <v>46</v>
      </c>
      <c r="P466" s="47">
        <v>1</v>
      </c>
      <c r="Q466" s="55">
        <v>26</v>
      </c>
      <c r="R466" s="47">
        <v>50</v>
      </c>
      <c r="S466" s="47" t="s">
        <v>311</v>
      </c>
      <c r="T466" s="47" t="s">
        <v>53</v>
      </c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57"/>
      <c r="AL466" s="47"/>
      <c r="AM466" s="47"/>
      <c r="AN466" s="55"/>
      <c r="AO466" s="86"/>
      <c r="AP466" s="97"/>
      <c r="AQ466" s="92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  <c r="BB466" s="47"/>
      <c r="BC466" s="47"/>
      <c r="BD466" s="47"/>
      <c r="BE466" s="13"/>
      <c r="BF466" s="13"/>
      <c r="BG466" s="13"/>
      <c r="BH466" s="13"/>
      <c r="BI466" s="13"/>
      <c r="BJ466" s="13"/>
      <c r="BK466" s="13"/>
      <c r="BL466" s="13"/>
    </row>
    <row r="467" spans="1:64" s="1" customFormat="1" ht="23.25" x14ac:dyDescent="0.25">
      <c r="A467" s="15" t="s">
        <v>393</v>
      </c>
      <c r="B467" s="47">
        <v>986</v>
      </c>
      <c r="C467" s="36" t="s">
        <v>275</v>
      </c>
      <c r="D467" s="27" t="s">
        <v>148</v>
      </c>
      <c r="E467" s="48"/>
      <c r="F467" s="47" t="s">
        <v>270</v>
      </c>
      <c r="G467" s="47"/>
      <c r="H467" s="47" t="s">
        <v>270</v>
      </c>
      <c r="I467" s="47"/>
      <c r="J467" s="47">
        <v>127</v>
      </c>
      <c r="K467" s="47" t="s">
        <v>56</v>
      </c>
      <c r="L467" s="47" t="s">
        <v>49</v>
      </c>
      <c r="M467" s="47" t="s">
        <v>57</v>
      </c>
      <c r="N467" s="47" t="s">
        <v>51</v>
      </c>
      <c r="O467" s="47">
        <v>220</v>
      </c>
      <c r="P467" s="47">
        <v>1</v>
      </c>
      <c r="Q467" s="56">
        <v>3</v>
      </c>
      <c r="R467" s="50">
        <v>60</v>
      </c>
      <c r="S467" s="48" t="s">
        <v>313</v>
      </c>
      <c r="T467" s="48" t="s">
        <v>60</v>
      </c>
      <c r="U467" s="48" t="s">
        <v>296</v>
      </c>
      <c r="V467" s="48"/>
      <c r="W467" s="48"/>
      <c r="X467" s="48"/>
      <c r="Y467" s="48"/>
      <c r="Z467" s="48"/>
      <c r="AA467" s="48"/>
      <c r="AB467" s="48"/>
      <c r="AC467" s="48"/>
      <c r="AD467" s="48">
        <v>30</v>
      </c>
      <c r="AE467" s="27" t="s">
        <v>464</v>
      </c>
      <c r="AF467" s="27" t="s">
        <v>470</v>
      </c>
      <c r="AG467" s="27" t="s">
        <v>474</v>
      </c>
      <c r="AH467" s="27" t="s">
        <v>479</v>
      </c>
      <c r="AI467" s="27" t="s">
        <v>461</v>
      </c>
      <c r="AJ467" s="59">
        <v>2</v>
      </c>
      <c r="AK467" s="50">
        <v>29.6</v>
      </c>
      <c r="AL467" s="48"/>
      <c r="AM467" s="32">
        <f>((AL467/24)/7)</f>
        <v>0</v>
      </c>
      <c r="AN467" s="35">
        <f>IF(AM467&gt;52, 52,AM467)</f>
        <v>0</v>
      </c>
      <c r="AO467" s="83" t="e">
        <f>AK467/AN467</f>
        <v>#DIV/0!</v>
      </c>
      <c r="AP467" s="94" t="e">
        <f t="shared" ref="AP467:AP468" si="362">AO467*2</f>
        <v>#DIV/0!</v>
      </c>
      <c r="AQ467" s="33" t="e">
        <f t="shared" ref="AQ467:AQ468" si="363">AO467*4</f>
        <v>#DIV/0!</v>
      </c>
      <c r="AR467" s="32">
        <v>75</v>
      </c>
      <c r="AS467" s="32">
        <v>160</v>
      </c>
      <c r="AT467" s="27">
        <f t="shared" ref="AT467:AT468" si="364">0.5*(AR467+AS467)</f>
        <v>117.5</v>
      </c>
      <c r="AU467" s="27">
        <v>480</v>
      </c>
      <c r="AV467" s="48">
        <v>1000</v>
      </c>
      <c r="AW467" s="27">
        <f t="shared" ref="AW467:AW468" si="365">AU467/AV467</f>
        <v>0.48</v>
      </c>
      <c r="AX467" s="27" t="str">
        <f t="shared" ref="AX467:AX468" si="366">IF(AND(1&lt;=AW467,AW467&lt;=4),"Adecuada","Inadecuada")</f>
        <v>Inadecuada</v>
      </c>
      <c r="AY467" s="27">
        <f>IF(AND(1&lt;=AW467,AW467&lt;=4),O467,AV467)</f>
        <v>1000</v>
      </c>
      <c r="AZ467" s="27">
        <f>IF(AND(1&lt;=AW467,AW467&lt;=4),O467,4*AV467)</f>
        <v>4000</v>
      </c>
      <c r="BA467" s="27">
        <v>460</v>
      </c>
      <c r="BB467" s="27">
        <v>680</v>
      </c>
      <c r="BC467" s="27">
        <v>460</v>
      </c>
      <c r="BD467" s="34">
        <v>460</v>
      </c>
      <c r="BE467" s="11"/>
      <c r="BF467" s="14"/>
      <c r="BG467" s="14"/>
      <c r="BH467" s="14"/>
      <c r="BI467" s="14"/>
      <c r="BJ467" s="14"/>
      <c r="BK467" s="14"/>
      <c r="BL467" s="14"/>
    </row>
    <row r="468" spans="1:64" s="1" customFormat="1" ht="23.25" x14ac:dyDescent="0.25">
      <c r="A468" s="15" t="s">
        <v>393</v>
      </c>
      <c r="B468" s="47">
        <v>986</v>
      </c>
      <c r="C468" s="27"/>
      <c r="D468" s="27" t="s">
        <v>335</v>
      </c>
      <c r="E468" s="48" t="s">
        <v>148</v>
      </c>
      <c r="F468" s="47" t="s">
        <v>271</v>
      </c>
      <c r="G468" s="47"/>
      <c r="H468" s="47" t="s">
        <v>391</v>
      </c>
      <c r="I468" s="47" t="s">
        <v>343</v>
      </c>
      <c r="J468" s="47">
        <v>127</v>
      </c>
      <c r="K468" s="47" t="s">
        <v>56</v>
      </c>
      <c r="L468" s="47" t="s">
        <v>49</v>
      </c>
      <c r="M468" s="47" t="s">
        <v>57</v>
      </c>
      <c r="N468" s="47" t="s">
        <v>51</v>
      </c>
      <c r="O468" s="47">
        <v>220</v>
      </c>
      <c r="P468" s="47">
        <v>1</v>
      </c>
      <c r="Q468" s="56">
        <v>3</v>
      </c>
      <c r="R468" s="50">
        <v>30</v>
      </c>
      <c r="S468" s="48" t="s">
        <v>313</v>
      </c>
      <c r="T468" s="48" t="s">
        <v>60</v>
      </c>
      <c r="U468" s="48" t="s">
        <v>295</v>
      </c>
      <c r="V468" s="48"/>
      <c r="W468" s="48"/>
      <c r="X468" s="48"/>
      <c r="Y468" s="48"/>
      <c r="Z468" s="48"/>
      <c r="AA468" s="48"/>
      <c r="AB468" s="48"/>
      <c r="AC468" s="48"/>
      <c r="AD468" s="48">
        <v>30</v>
      </c>
      <c r="AE468" s="27" t="s">
        <v>464</v>
      </c>
      <c r="AF468" s="27" t="s">
        <v>470</v>
      </c>
      <c r="AG468" s="27" t="s">
        <v>474</v>
      </c>
      <c r="AH468" s="27" t="s">
        <v>479</v>
      </c>
      <c r="AI468" s="27" t="s">
        <v>461</v>
      </c>
      <c r="AJ468" s="59">
        <v>2</v>
      </c>
      <c r="AK468" s="50">
        <v>21</v>
      </c>
      <c r="AL468" s="48"/>
      <c r="AM468" s="32">
        <f>((AL468/24)/7)</f>
        <v>0</v>
      </c>
      <c r="AN468" s="35">
        <f>IF(AM468&gt;52, 52,AM468)</f>
        <v>0</v>
      </c>
      <c r="AO468" s="83" t="e">
        <f>AK468/AN468</f>
        <v>#DIV/0!</v>
      </c>
      <c r="AP468" s="94" t="e">
        <f t="shared" si="362"/>
        <v>#DIV/0!</v>
      </c>
      <c r="AQ468" s="33" t="e">
        <f t="shared" si="363"/>
        <v>#DIV/0!</v>
      </c>
      <c r="AR468" s="32">
        <v>85</v>
      </c>
      <c r="AS468" s="32">
        <v>150</v>
      </c>
      <c r="AT468" s="27">
        <f t="shared" si="364"/>
        <v>117.5</v>
      </c>
      <c r="AU468" s="27">
        <v>480</v>
      </c>
      <c r="AV468" s="48">
        <v>1000</v>
      </c>
      <c r="AW468" s="27">
        <f t="shared" si="365"/>
        <v>0.48</v>
      </c>
      <c r="AX468" s="27" t="str">
        <f t="shared" si="366"/>
        <v>Inadecuada</v>
      </c>
      <c r="AY468" s="27">
        <f>IF(AND(1&lt;=AW468,AW468&lt;=4),O468,AV468)</f>
        <v>1000</v>
      </c>
      <c r="AZ468" s="27">
        <f>IF(AND(1&lt;=AW468,AW468&lt;=4),O468,4*AV468)</f>
        <v>4000</v>
      </c>
      <c r="BA468" s="27">
        <v>460</v>
      </c>
      <c r="BB468" s="27">
        <v>680</v>
      </c>
      <c r="BC468" s="27">
        <v>460</v>
      </c>
      <c r="BD468" s="34">
        <v>460</v>
      </c>
      <c r="BE468" s="11"/>
      <c r="BF468" s="14"/>
      <c r="BG468" s="14"/>
      <c r="BH468" s="14"/>
      <c r="BI468" s="14"/>
      <c r="BJ468" s="14"/>
      <c r="BK468" s="14"/>
      <c r="BL468" s="14"/>
    </row>
    <row r="469" spans="1:64" s="1" customFormat="1" hidden="1" x14ac:dyDescent="0.25">
      <c r="A469" s="15" t="s">
        <v>393</v>
      </c>
      <c r="B469" s="47">
        <v>986</v>
      </c>
      <c r="C469" s="64"/>
      <c r="D469" s="27" t="s">
        <v>29</v>
      </c>
      <c r="E469" s="47"/>
      <c r="F469" s="47" t="s">
        <v>397</v>
      </c>
      <c r="G469" s="47">
        <v>41.5</v>
      </c>
      <c r="H469" s="47"/>
      <c r="I469" s="47"/>
      <c r="J469" s="47">
        <v>127</v>
      </c>
      <c r="K469" s="47" t="s">
        <v>48</v>
      </c>
      <c r="L469" s="47" t="s">
        <v>49</v>
      </c>
      <c r="M469" s="47" t="s">
        <v>272</v>
      </c>
      <c r="N469" s="47" t="s">
        <v>51</v>
      </c>
      <c r="O469" s="47">
        <v>220</v>
      </c>
      <c r="P469" s="47">
        <v>1</v>
      </c>
      <c r="Q469" s="55">
        <v>2</v>
      </c>
      <c r="R469" s="47" t="s">
        <v>52</v>
      </c>
      <c r="S469" s="47" t="s">
        <v>311</v>
      </c>
      <c r="T469" s="47" t="s">
        <v>337</v>
      </c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57"/>
      <c r="AL469" s="47"/>
      <c r="AM469" s="47"/>
      <c r="AN469" s="55"/>
      <c r="AO469" s="86"/>
      <c r="AP469" s="97"/>
      <c r="AQ469" s="92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  <c r="BB469" s="47"/>
      <c r="BC469" s="47"/>
      <c r="BD469" s="47"/>
      <c r="BE469" s="13"/>
      <c r="BF469" s="13"/>
      <c r="BG469" s="13"/>
      <c r="BH469" s="13"/>
      <c r="BI469" s="13"/>
      <c r="BJ469" s="13"/>
      <c r="BK469" s="13"/>
      <c r="BL469" s="13"/>
    </row>
    <row r="470" spans="1:64" s="1" customFormat="1" hidden="1" x14ac:dyDescent="0.25">
      <c r="A470" s="15" t="s">
        <v>393</v>
      </c>
      <c r="B470" s="47">
        <v>986</v>
      </c>
      <c r="C470" s="27"/>
      <c r="D470" s="27" t="s">
        <v>29</v>
      </c>
      <c r="E470" s="47"/>
      <c r="F470" s="47" t="s">
        <v>397</v>
      </c>
      <c r="G470" s="47">
        <v>41.5</v>
      </c>
      <c r="H470" s="47"/>
      <c r="I470" s="47"/>
      <c r="J470" s="47">
        <v>127</v>
      </c>
      <c r="K470" s="47" t="s">
        <v>48</v>
      </c>
      <c r="L470" s="47" t="s">
        <v>49</v>
      </c>
      <c r="M470" s="47" t="s">
        <v>272</v>
      </c>
      <c r="N470" s="47" t="s">
        <v>51</v>
      </c>
      <c r="O470" s="47">
        <v>220</v>
      </c>
      <c r="P470" s="47">
        <v>1</v>
      </c>
      <c r="Q470" s="55">
        <v>52</v>
      </c>
      <c r="R470" s="47">
        <v>4.7</v>
      </c>
      <c r="S470" s="47" t="s">
        <v>311</v>
      </c>
      <c r="T470" s="47" t="s">
        <v>53</v>
      </c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57"/>
      <c r="AL470" s="47"/>
      <c r="AM470" s="47"/>
      <c r="AN470" s="55"/>
      <c r="AO470" s="86"/>
      <c r="AP470" s="97"/>
      <c r="AQ470" s="92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  <c r="BB470" s="47"/>
      <c r="BC470" s="47"/>
      <c r="BD470" s="47"/>
      <c r="BE470" s="13"/>
      <c r="BF470" s="13"/>
      <c r="BG470" s="13"/>
      <c r="BH470" s="13"/>
      <c r="BI470" s="13"/>
      <c r="BJ470" s="13"/>
      <c r="BK470" s="13"/>
      <c r="BL470" s="13"/>
    </row>
    <row r="471" spans="1:64" s="1" customFormat="1" ht="22.5" hidden="1" x14ac:dyDescent="0.25">
      <c r="A471" s="15" t="s">
        <v>393</v>
      </c>
      <c r="B471" s="47">
        <v>988</v>
      </c>
      <c r="C471" s="27" t="s">
        <v>276</v>
      </c>
      <c r="D471" s="27" t="s">
        <v>334</v>
      </c>
      <c r="E471" s="47" t="s">
        <v>148</v>
      </c>
      <c r="F471" s="47" t="s">
        <v>182</v>
      </c>
      <c r="G471" s="47"/>
      <c r="H471" s="47" t="s">
        <v>385</v>
      </c>
      <c r="I471" s="47" t="s">
        <v>343</v>
      </c>
      <c r="J471" s="47">
        <v>128</v>
      </c>
      <c r="K471" s="47" t="s">
        <v>56</v>
      </c>
      <c r="L471" s="47" t="s">
        <v>49</v>
      </c>
      <c r="M471" s="47" t="s">
        <v>57</v>
      </c>
      <c r="N471" s="47" t="s">
        <v>51</v>
      </c>
      <c r="O471" s="47">
        <v>220</v>
      </c>
      <c r="P471" s="47">
        <v>1</v>
      </c>
      <c r="Q471" s="55">
        <v>1</v>
      </c>
      <c r="R471" s="47">
        <v>6</v>
      </c>
      <c r="S471" s="47" t="s">
        <v>313</v>
      </c>
      <c r="T471" s="47" t="s">
        <v>60</v>
      </c>
      <c r="U471" s="47" t="s">
        <v>293</v>
      </c>
      <c r="V471" s="47"/>
      <c r="W471" s="47"/>
      <c r="X471" s="47"/>
      <c r="Y471" s="47"/>
      <c r="Z471" s="47"/>
      <c r="AA471" s="47"/>
      <c r="AB471" s="47"/>
      <c r="AC471" s="47"/>
      <c r="AD471" s="47">
        <v>32</v>
      </c>
      <c r="AE471" s="28" t="s">
        <v>464</v>
      </c>
      <c r="AF471" s="28" t="s">
        <v>470</v>
      </c>
      <c r="AG471" s="28" t="s">
        <v>474</v>
      </c>
      <c r="AH471" s="28" t="s">
        <v>477</v>
      </c>
      <c r="AI471" s="28" t="s">
        <v>461</v>
      </c>
      <c r="AJ471" s="47">
        <v>123.6</v>
      </c>
      <c r="AK471" s="57">
        <v>19.68</v>
      </c>
      <c r="AL471" s="47">
        <v>177493</v>
      </c>
      <c r="AM471" s="41">
        <f>((AL471/24)/7)</f>
        <v>1056.5059523809525</v>
      </c>
      <c r="AN471" s="42">
        <f>IF(AM471&gt;52, 52,AM471)</f>
        <v>52</v>
      </c>
      <c r="AO471" s="84">
        <f>AK471/AN471</f>
        <v>0.37846153846153846</v>
      </c>
      <c r="AP471" s="95">
        <f t="shared" ref="AP471:AP472" si="367">AO471*2</f>
        <v>0.75692307692307692</v>
      </c>
      <c r="AQ471" s="43">
        <f t="shared" ref="AQ471:AQ472" si="368">AO471*4</f>
        <v>1.5138461538461538</v>
      </c>
      <c r="AR471" s="41">
        <v>40</v>
      </c>
      <c r="AS471" s="41">
        <v>80</v>
      </c>
      <c r="AT471" s="28">
        <f t="shared" ref="AT471:AT472" si="369">0.5*(AR471+AS471)</f>
        <v>60</v>
      </c>
      <c r="AU471" s="28">
        <v>400</v>
      </c>
      <c r="AV471" s="47">
        <v>100</v>
      </c>
      <c r="AW471" s="28">
        <f t="shared" ref="AW471:AW472" si="370">AU471/AV471</f>
        <v>4</v>
      </c>
      <c r="AX471" s="28" t="str">
        <f t="shared" ref="AX471" si="371">IF(AND(1&lt;=AW471,AW471&lt;=4),"Adecuada","Inadecuada")</f>
        <v>Adecuada</v>
      </c>
      <c r="AY471" s="28"/>
      <c r="AZ471" s="28"/>
      <c r="BA471" s="28"/>
      <c r="BB471" s="28"/>
      <c r="BC471" s="28"/>
      <c r="BD471" s="44">
        <f>O471</f>
        <v>220</v>
      </c>
      <c r="BE471" s="15"/>
      <c r="BF471" s="13"/>
      <c r="BG471" s="13"/>
      <c r="BH471" s="13"/>
      <c r="BI471" s="13"/>
      <c r="BJ471" s="13"/>
      <c r="BK471" s="13"/>
      <c r="BL471" s="13"/>
    </row>
    <row r="472" spans="1:64" s="1" customFormat="1" ht="23.25" x14ac:dyDescent="0.25">
      <c r="A472" s="15" t="s">
        <v>393</v>
      </c>
      <c r="B472" s="47">
        <v>988</v>
      </c>
      <c r="C472" s="27"/>
      <c r="D472" s="27" t="s">
        <v>148</v>
      </c>
      <c r="E472" s="48"/>
      <c r="F472" s="47" t="s">
        <v>181</v>
      </c>
      <c r="G472" s="47"/>
      <c r="H472" s="47" t="s">
        <v>181</v>
      </c>
      <c r="I472" s="47"/>
      <c r="J472" s="47">
        <v>128</v>
      </c>
      <c r="K472" s="47" t="s">
        <v>56</v>
      </c>
      <c r="L472" s="47" t="s">
        <v>49</v>
      </c>
      <c r="M472" s="47" t="s">
        <v>57</v>
      </c>
      <c r="N472" s="47" t="s">
        <v>51</v>
      </c>
      <c r="O472" s="47">
        <v>220</v>
      </c>
      <c r="P472" s="47">
        <v>2</v>
      </c>
      <c r="Q472" s="56">
        <v>1</v>
      </c>
      <c r="R472" s="50">
        <v>10</v>
      </c>
      <c r="S472" s="48" t="s">
        <v>313</v>
      </c>
      <c r="T472" s="48" t="s">
        <v>60</v>
      </c>
      <c r="U472" s="48" t="s">
        <v>294</v>
      </c>
      <c r="V472" s="48"/>
      <c r="W472" s="48"/>
      <c r="X472" s="48"/>
      <c r="Y472" s="48"/>
      <c r="Z472" s="48"/>
      <c r="AA472" s="48"/>
      <c r="AB472" s="48"/>
      <c r="AC472" s="48"/>
      <c r="AD472" s="48">
        <v>32</v>
      </c>
      <c r="AE472" s="27" t="s">
        <v>464</v>
      </c>
      <c r="AF472" s="27" t="s">
        <v>470</v>
      </c>
      <c r="AG472" s="27" t="s">
        <v>474</v>
      </c>
      <c r="AH472" s="27" t="s">
        <v>477</v>
      </c>
      <c r="AI472" s="27" t="s">
        <v>462</v>
      </c>
      <c r="AJ472" s="48">
        <v>123.6</v>
      </c>
      <c r="AK472" s="50">
        <v>9.7750000000000004</v>
      </c>
      <c r="AL472" s="48">
        <v>83525</v>
      </c>
      <c r="AM472" s="32">
        <f>((AL472/24)/7)</f>
        <v>497.17261904761909</v>
      </c>
      <c r="AN472" s="35">
        <f>IF(AM472&gt;52, 52,AM472)</f>
        <v>52</v>
      </c>
      <c r="AO472" s="83">
        <f>AK472/AN472</f>
        <v>0.18798076923076923</v>
      </c>
      <c r="AP472" s="94">
        <f t="shared" si="367"/>
        <v>0.37596153846153846</v>
      </c>
      <c r="AQ472" s="33">
        <f t="shared" si="368"/>
        <v>0.75192307692307692</v>
      </c>
      <c r="AR472" s="32">
        <v>45</v>
      </c>
      <c r="AS472" s="32">
        <v>85</v>
      </c>
      <c r="AT472" s="27">
        <f t="shared" si="369"/>
        <v>65</v>
      </c>
      <c r="AU472" s="27">
        <v>400</v>
      </c>
      <c r="AV472" s="48">
        <v>90</v>
      </c>
      <c r="AW472" s="27">
        <f t="shared" si="370"/>
        <v>4.4444444444444446</v>
      </c>
      <c r="AX472" s="27" t="str">
        <f>IF(AND(1&lt;=AW472,AW472&lt;=4),"Adecuada","Inadecuada")</f>
        <v>Inadecuada</v>
      </c>
      <c r="AY472" s="27">
        <f>IF(AND(1&lt;=AW472,AW472&lt;=4),O472,AV472)</f>
        <v>90</v>
      </c>
      <c r="AZ472" s="27">
        <f>IF(AND(1&lt;=AW472,AW472&lt;=4),O472,4*AV472)</f>
        <v>360</v>
      </c>
      <c r="BA472" s="27">
        <v>68</v>
      </c>
      <c r="BB472" s="27">
        <v>150</v>
      </c>
      <c r="BC472" s="27">
        <v>100</v>
      </c>
      <c r="BD472" s="36">
        <v>100</v>
      </c>
      <c r="BE472" s="11"/>
      <c r="BF472" s="14"/>
      <c r="BG472" s="14"/>
      <c r="BH472" s="14"/>
      <c r="BI472" s="14"/>
      <c r="BJ472" s="14"/>
      <c r="BK472" s="14"/>
      <c r="BL472" s="14"/>
    </row>
    <row r="473" spans="1:64" s="1" customFormat="1" ht="22.5" hidden="1" x14ac:dyDescent="0.25">
      <c r="A473" s="15" t="s">
        <v>393</v>
      </c>
      <c r="B473" s="47">
        <v>988</v>
      </c>
      <c r="C473" s="27" t="s">
        <v>276</v>
      </c>
      <c r="D473" s="27" t="s">
        <v>6</v>
      </c>
      <c r="E473" s="47"/>
      <c r="F473" s="47" t="s">
        <v>317</v>
      </c>
      <c r="G473" s="47">
        <v>14.2</v>
      </c>
      <c r="H473" s="47"/>
      <c r="I473" s="47"/>
      <c r="J473" s="47"/>
      <c r="K473" s="47" t="s">
        <v>48</v>
      </c>
      <c r="L473" s="47" t="s">
        <v>49</v>
      </c>
      <c r="M473" s="47" t="s">
        <v>4</v>
      </c>
      <c r="N473" s="47" t="s">
        <v>80</v>
      </c>
      <c r="O473" s="47">
        <v>320</v>
      </c>
      <c r="P473" s="47">
        <v>1</v>
      </c>
      <c r="Q473" s="55">
        <v>2</v>
      </c>
      <c r="R473" s="47" t="s">
        <v>52</v>
      </c>
      <c r="S473" s="47" t="s">
        <v>311</v>
      </c>
      <c r="T473" s="47" t="s">
        <v>337</v>
      </c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57"/>
      <c r="AL473" s="47"/>
      <c r="AM473" s="47"/>
      <c r="AN473" s="55"/>
      <c r="AO473" s="86"/>
      <c r="AP473" s="97"/>
      <c r="AQ473" s="92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  <c r="BB473" s="47"/>
      <c r="BC473" s="47"/>
      <c r="BD473" s="47"/>
      <c r="BE473" s="13"/>
      <c r="BF473" s="13"/>
      <c r="BG473" s="13"/>
      <c r="BH473" s="13"/>
      <c r="BI473" s="13"/>
      <c r="BJ473" s="13"/>
      <c r="BK473" s="13"/>
      <c r="BL473" s="13"/>
    </row>
    <row r="474" spans="1:64" s="1" customFormat="1" ht="22.5" hidden="1" x14ac:dyDescent="0.25">
      <c r="A474" s="15" t="s">
        <v>393</v>
      </c>
      <c r="B474" s="47">
        <v>988</v>
      </c>
      <c r="C474" s="27"/>
      <c r="D474" s="27" t="s">
        <v>6</v>
      </c>
      <c r="E474" s="47"/>
      <c r="F474" s="47" t="s">
        <v>317</v>
      </c>
      <c r="G474" s="47">
        <v>14.2</v>
      </c>
      <c r="H474" s="47"/>
      <c r="I474" s="47"/>
      <c r="J474" s="47"/>
      <c r="K474" s="47" t="s">
        <v>48</v>
      </c>
      <c r="L474" s="47" t="s">
        <v>49</v>
      </c>
      <c r="M474" s="47" t="s">
        <v>4</v>
      </c>
      <c r="N474" s="47" t="s">
        <v>80</v>
      </c>
      <c r="O474" s="47">
        <v>320</v>
      </c>
      <c r="P474" s="47">
        <v>1</v>
      </c>
      <c r="Q474" s="55">
        <v>52</v>
      </c>
      <c r="R474" s="47" t="s">
        <v>314</v>
      </c>
      <c r="S474" s="47" t="s">
        <v>311</v>
      </c>
      <c r="T474" s="47" t="s">
        <v>53</v>
      </c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57"/>
      <c r="AL474" s="47"/>
      <c r="AM474" s="47"/>
      <c r="AN474" s="55"/>
      <c r="AO474" s="86"/>
      <c r="AP474" s="97"/>
      <c r="AQ474" s="92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  <c r="BB474" s="47"/>
      <c r="BC474" s="47"/>
      <c r="BD474" s="47"/>
      <c r="BE474" s="13"/>
      <c r="BF474" s="13"/>
      <c r="BG474" s="13"/>
      <c r="BH474" s="13"/>
      <c r="BI474" s="13"/>
      <c r="BJ474" s="13"/>
      <c r="BK474" s="13"/>
      <c r="BL474" s="13"/>
    </row>
    <row r="475" spans="1:64" s="1" customFormat="1" ht="22.5" hidden="1" x14ac:dyDescent="0.25">
      <c r="A475" s="15" t="s">
        <v>393</v>
      </c>
      <c r="B475" s="47">
        <v>989</v>
      </c>
      <c r="C475" s="27" t="s">
        <v>277</v>
      </c>
      <c r="D475" s="27" t="s">
        <v>6</v>
      </c>
      <c r="E475" s="47"/>
      <c r="F475" s="47" t="s">
        <v>310</v>
      </c>
      <c r="G475" s="47">
        <v>45.1</v>
      </c>
      <c r="H475" s="47"/>
      <c r="I475" s="47"/>
      <c r="J475" s="47">
        <v>59</v>
      </c>
      <c r="K475" s="47" t="s">
        <v>48</v>
      </c>
      <c r="L475" s="47" t="s">
        <v>49</v>
      </c>
      <c r="M475" s="47" t="s">
        <v>4</v>
      </c>
      <c r="N475" s="47" t="s">
        <v>80</v>
      </c>
      <c r="O475" s="47">
        <v>320</v>
      </c>
      <c r="P475" s="47">
        <v>1</v>
      </c>
      <c r="Q475" s="55">
        <v>2</v>
      </c>
      <c r="R475" s="47" t="s">
        <v>52</v>
      </c>
      <c r="S475" s="47" t="s">
        <v>311</v>
      </c>
      <c r="T475" s="47" t="s">
        <v>337</v>
      </c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57"/>
      <c r="AL475" s="47"/>
      <c r="AM475" s="47"/>
      <c r="AN475" s="55"/>
      <c r="AO475" s="86"/>
      <c r="AP475" s="97"/>
      <c r="AQ475" s="92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  <c r="BB475" s="47"/>
      <c r="BC475" s="47"/>
      <c r="BD475" s="47"/>
      <c r="BE475" s="13"/>
      <c r="BF475" s="13"/>
      <c r="BG475" s="13"/>
      <c r="BH475" s="13"/>
      <c r="BI475" s="13"/>
      <c r="BJ475" s="13"/>
      <c r="BK475" s="13"/>
      <c r="BL475" s="13"/>
    </row>
    <row r="476" spans="1:64" s="1" customFormat="1" ht="22.5" hidden="1" x14ac:dyDescent="0.25">
      <c r="A476" s="15" t="s">
        <v>393</v>
      </c>
      <c r="B476" s="47">
        <v>989</v>
      </c>
      <c r="C476" s="27"/>
      <c r="D476" s="27" t="s">
        <v>6</v>
      </c>
      <c r="E476" s="47"/>
      <c r="F476" s="47" t="s">
        <v>310</v>
      </c>
      <c r="G476" s="47">
        <v>45.1</v>
      </c>
      <c r="H476" s="47"/>
      <c r="I476" s="47"/>
      <c r="J476" s="47">
        <v>59</v>
      </c>
      <c r="K476" s="47" t="s">
        <v>48</v>
      </c>
      <c r="L476" s="47" t="s">
        <v>49</v>
      </c>
      <c r="M476" s="47" t="s">
        <v>4</v>
      </c>
      <c r="N476" s="47" t="s">
        <v>80</v>
      </c>
      <c r="O476" s="47">
        <v>320</v>
      </c>
      <c r="P476" s="47">
        <v>1</v>
      </c>
      <c r="Q476" s="55">
        <v>52</v>
      </c>
      <c r="R476" s="47" t="s">
        <v>314</v>
      </c>
      <c r="S476" s="47" t="s">
        <v>311</v>
      </c>
      <c r="T476" s="47" t="s">
        <v>53</v>
      </c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57"/>
      <c r="AL476" s="47"/>
      <c r="AM476" s="47"/>
      <c r="AN476" s="55"/>
      <c r="AO476" s="86"/>
      <c r="AP476" s="97"/>
      <c r="AQ476" s="92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  <c r="BB476" s="47"/>
      <c r="BC476" s="47"/>
      <c r="BD476" s="47"/>
      <c r="BE476" s="13"/>
      <c r="BF476" s="13"/>
      <c r="BG476" s="13"/>
      <c r="BH476" s="13"/>
      <c r="BI476" s="13"/>
      <c r="BJ476" s="13"/>
      <c r="BK476" s="13"/>
      <c r="BL476" s="13"/>
    </row>
    <row r="477" spans="1:64" s="1" customFormat="1" ht="23.25" x14ac:dyDescent="0.25">
      <c r="A477" s="15" t="s">
        <v>393</v>
      </c>
      <c r="B477" s="47">
        <v>989</v>
      </c>
      <c r="C477" s="27" t="s">
        <v>277</v>
      </c>
      <c r="D477" s="27" t="s">
        <v>208</v>
      </c>
      <c r="E477" s="48" t="s">
        <v>148</v>
      </c>
      <c r="F477" s="47"/>
      <c r="G477" s="47"/>
      <c r="H477" s="47" t="s">
        <v>428</v>
      </c>
      <c r="I477" s="47"/>
      <c r="J477" s="47">
        <v>129</v>
      </c>
      <c r="K477" s="47" t="s">
        <v>56</v>
      </c>
      <c r="L477" s="47" t="s">
        <v>49</v>
      </c>
      <c r="M477" s="47" t="s">
        <v>57</v>
      </c>
      <c r="N477" s="47" t="s">
        <v>51</v>
      </c>
      <c r="O477" s="47">
        <v>220</v>
      </c>
      <c r="P477" s="47">
        <v>2</v>
      </c>
      <c r="Q477" s="56">
        <v>1</v>
      </c>
      <c r="R477" s="50">
        <v>30</v>
      </c>
      <c r="S477" s="48" t="s">
        <v>313</v>
      </c>
      <c r="T477" s="48" t="s">
        <v>60</v>
      </c>
      <c r="U477" s="48" t="s">
        <v>430</v>
      </c>
      <c r="V477" s="48"/>
      <c r="W477" s="48"/>
      <c r="X477" s="48"/>
      <c r="Y477" s="48"/>
      <c r="Z477" s="48"/>
      <c r="AA477" s="48"/>
      <c r="AB477" s="48"/>
      <c r="AC477" s="48"/>
      <c r="AD477" s="48">
        <v>37</v>
      </c>
      <c r="AE477" s="27" t="s">
        <v>464</v>
      </c>
      <c r="AF477" s="27" t="s">
        <v>470</v>
      </c>
      <c r="AG477" s="27" t="s">
        <v>474</v>
      </c>
      <c r="AH477" s="27" t="s">
        <v>477</v>
      </c>
      <c r="AI477" s="27" t="s">
        <v>461</v>
      </c>
      <c r="AJ477" s="48">
        <v>27</v>
      </c>
      <c r="AK477" s="50">
        <v>10.35</v>
      </c>
      <c r="AL477" s="48">
        <v>511907</v>
      </c>
      <c r="AM477" s="32">
        <f>((AL477/24)/7)</f>
        <v>3047.0654761904761</v>
      </c>
      <c r="AN477" s="35">
        <f>IF(AM477&gt;52, 52,AM477)</f>
        <v>52</v>
      </c>
      <c r="AO477" s="83">
        <f>AK477/AN477</f>
        <v>0.19903846153846153</v>
      </c>
      <c r="AP477" s="94">
        <f t="shared" ref="AP477" si="372">AO477*2</f>
        <v>0.39807692307692305</v>
      </c>
      <c r="AQ477" s="33">
        <f t="shared" ref="AQ477" si="373">AO477*4</f>
        <v>0.7961538461538461</v>
      </c>
      <c r="AR477" s="27">
        <v>50</v>
      </c>
      <c r="AS477" s="27">
        <v>90</v>
      </c>
      <c r="AT477" s="27">
        <f>0.5*(AR477+AS477)</f>
        <v>70</v>
      </c>
      <c r="AU477" s="27">
        <v>220</v>
      </c>
      <c r="AV477" s="48">
        <v>400</v>
      </c>
      <c r="AW477" s="27">
        <f>AU477/AV477</f>
        <v>0.55000000000000004</v>
      </c>
      <c r="AX477" s="27" t="str">
        <f>IF(AND(1&lt;=AW477,AW477&lt;=4),"Adecuada","Inadecuada")</f>
        <v>Inadecuada</v>
      </c>
      <c r="AY477" s="27">
        <f>IF(AND(1&lt;=AW477,AW477&lt;=4),O477,AV477)</f>
        <v>400</v>
      </c>
      <c r="AZ477" s="27">
        <f>IF(AND(1&lt;=AW477,AW477&lt;=4),O477,4*AV477)</f>
        <v>1600</v>
      </c>
      <c r="BA477" s="27">
        <v>320</v>
      </c>
      <c r="BB477" s="27">
        <v>1000</v>
      </c>
      <c r="BC477" s="27">
        <v>320</v>
      </c>
      <c r="BD477" s="34">
        <v>460</v>
      </c>
      <c r="BE477" s="11"/>
      <c r="BF477" s="14"/>
      <c r="BG477" s="14"/>
      <c r="BH477" s="18"/>
      <c r="BI477" s="14"/>
      <c r="BJ477" s="14"/>
      <c r="BK477" s="14"/>
      <c r="BL477" s="14"/>
    </row>
    <row r="478" spans="1:64" s="1" customFormat="1" ht="22.5" hidden="1" x14ac:dyDescent="0.25">
      <c r="A478" s="15" t="s">
        <v>393</v>
      </c>
      <c r="B478" s="47">
        <v>990</v>
      </c>
      <c r="C478" s="27" t="s">
        <v>278</v>
      </c>
      <c r="D478" s="27" t="s">
        <v>9</v>
      </c>
      <c r="E478" s="47" t="s">
        <v>69</v>
      </c>
      <c r="F478" s="47"/>
      <c r="G478" s="47"/>
      <c r="H478" s="47"/>
      <c r="I478" s="47"/>
      <c r="J478" s="47">
        <v>127</v>
      </c>
      <c r="K478" s="47" t="s">
        <v>48</v>
      </c>
      <c r="L478" s="47" t="s">
        <v>54</v>
      </c>
      <c r="M478" s="47" t="s">
        <v>55</v>
      </c>
      <c r="N478" s="47" t="s">
        <v>51</v>
      </c>
      <c r="O478" s="47">
        <v>46</v>
      </c>
      <c r="P478" s="47">
        <v>1</v>
      </c>
      <c r="Q478" s="55">
        <v>4</v>
      </c>
      <c r="R478" s="47" t="s">
        <v>52</v>
      </c>
      <c r="S478" s="47" t="s">
        <v>311</v>
      </c>
      <c r="T478" s="47" t="s">
        <v>337</v>
      </c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28"/>
      <c r="AH478" s="47"/>
      <c r="AI478" s="47"/>
      <c r="AJ478" s="47"/>
      <c r="AK478" s="57"/>
      <c r="AL478" s="47"/>
      <c r="AM478" s="47"/>
      <c r="AN478" s="55"/>
      <c r="AO478" s="86"/>
      <c r="AP478" s="97"/>
      <c r="AQ478" s="92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  <c r="BB478" s="47"/>
      <c r="BC478" s="47"/>
      <c r="BD478" s="47"/>
      <c r="BE478" s="13"/>
      <c r="BF478" s="13"/>
      <c r="BG478" s="13"/>
      <c r="BH478" s="13"/>
      <c r="BI478" s="13"/>
      <c r="BJ478" s="13"/>
      <c r="BK478" s="13"/>
      <c r="BL478" s="13"/>
    </row>
    <row r="479" spans="1:64" s="1" customFormat="1" ht="22.5" hidden="1" x14ac:dyDescent="0.25">
      <c r="A479" s="15" t="s">
        <v>393</v>
      </c>
      <c r="B479" s="47">
        <v>990</v>
      </c>
      <c r="C479" s="27"/>
      <c r="D479" s="27" t="s">
        <v>9</v>
      </c>
      <c r="E479" s="47" t="s">
        <v>69</v>
      </c>
      <c r="F479" s="47"/>
      <c r="G479" s="47"/>
      <c r="H479" s="47"/>
      <c r="I479" s="47"/>
      <c r="J479" s="47">
        <v>127</v>
      </c>
      <c r="K479" s="47" t="s">
        <v>48</v>
      </c>
      <c r="L479" s="47" t="s">
        <v>54</v>
      </c>
      <c r="M479" s="47" t="s">
        <v>55</v>
      </c>
      <c r="N479" s="47" t="s">
        <v>51</v>
      </c>
      <c r="O479" s="47">
        <v>46</v>
      </c>
      <c r="P479" s="47">
        <v>1</v>
      </c>
      <c r="Q479" s="55">
        <v>26</v>
      </c>
      <c r="R479" s="47">
        <v>50</v>
      </c>
      <c r="S479" s="47" t="s">
        <v>311</v>
      </c>
      <c r="T479" s="47" t="s">
        <v>53</v>
      </c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57"/>
      <c r="AL479" s="47"/>
      <c r="AM479" s="47"/>
      <c r="AN479" s="55"/>
      <c r="AO479" s="86"/>
      <c r="AP479" s="97"/>
      <c r="AQ479" s="92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  <c r="BB479" s="47"/>
      <c r="BC479" s="47"/>
      <c r="BD479" s="47"/>
      <c r="BE479" s="13"/>
      <c r="BF479" s="13"/>
      <c r="BG479" s="13"/>
      <c r="BH479" s="13"/>
      <c r="BI479" s="13"/>
      <c r="BJ479" s="13"/>
      <c r="BK479" s="13"/>
      <c r="BL479" s="13"/>
    </row>
    <row r="480" spans="1:64" s="1" customFormat="1" ht="23.25" x14ac:dyDescent="0.25">
      <c r="A480" s="15" t="s">
        <v>393</v>
      </c>
      <c r="B480" s="47">
        <v>990</v>
      </c>
      <c r="C480" s="36" t="s">
        <v>278</v>
      </c>
      <c r="D480" s="27" t="s">
        <v>148</v>
      </c>
      <c r="E480" s="48"/>
      <c r="F480" s="47" t="s">
        <v>270</v>
      </c>
      <c r="G480" s="47"/>
      <c r="H480" s="47" t="s">
        <v>270</v>
      </c>
      <c r="I480" s="47"/>
      <c r="J480" s="47">
        <v>127</v>
      </c>
      <c r="K480" s="47" t="s">
        <v>56</v>
      </c>
      <c r="L480" s="47" t="s">
        <v>49</v>
      </c>
      <c r="M480" s="47" t="s">
        <v>57</v>
      </c>
      <c r="N480" s="47" t="s">
        <v>51</v>
      </c>
      <c r="O480" s="47">
        <v>220</v>
      </c>
      <c r="P480" s="47">
        <v>1</v>
      </c>
      <c r="Q480" s="56">
        <v>3</v>
      </c>
      <c r="R480" s="50">
        <v>60</v>
      </c>
      <c r="S480" s="48" t="s">
        <v>313</v>
      </c>
      <c r="T480" s="48" t="s">
        <v>60</v>
      </c>
      <c r="U480" s="48" t="s">
        <v>296</v>
      </c>
      <c r="V480" s="48"/>
      <c r="W480" s="48"/>
      <c r="X480" s="48"/>
      <c r="Y480" s="48"/>
      <c r="Z480" s="48"/>
      <c r="AA480" s="48"/>
      <c r="AB480" s="48"/>
      <c r="AC480" s="48"/>
      <c r="AD480" s="48">
        <v>30</v>
      </c>
      <c r="AE480" s="27" t="s">
        <v>464</v>
      </c>
      <c r="AF480" s="27" t="s">
        <v>470</v>
      </c>
      <c r="AG480" s="27" t="s">
        <v>474</v>
      </c>
      <c r="AH480" s="27" t="s">
        <v>479</v>
      </c>
      <c r="AI480" s="27" t="s">
        <v>461</v>
      </c>
      <c r="AJ480" s="59">
        <v>2</v>
      </c>
      <c r="AK480" s="50">
        <v>29.6</v>
      </c>
      <c r="AL480" s="48"/>
      <c r="AM480" s="32">
        <f>((AL480/24)/7)</f>
        <v>0</v>
      </c>
      <c r="AN480" s="35">
        <f>IF(AM480&gt;52, 52,AM480)</f>
        <v>0</v>
      </c>
      <c r="AO480" s="83" t="e">
        <f>AK480/AN480</f>
        <v>#DIV/0!</v>
      </c>
      <c r="AP480" s="94" t="e">
        <f t="shared" ref="AP480:AP481" si="374">AO480*2</f>
        <v>#DIV/0!</v>
      </c>
      <c r="AQ480" s="33" t="e">
        <f t="shared" ref="AQ480:AQ481" si="375">AO480*4</f>
        <v>#DIV/0!</v>
      </c>
      <c r="AR480" s="32">
        <v>75</v>
      </c>
      <c r="AS480" s="32">
        <v>160</v>
      </c>
      <c r="AT480" s="27">
        <f t="shared" ref="AT480:AT481" si="376">0.5*(AR480+AS480)</f>
        <v>117.5</v>
      </c>
      <c r="AU480" s="27">
        <v>480</v>
      </c>
      <c r="AV480" s="48">
        <v>1000</v>
      </c>
      <c r="AW480" s="27">
        <f t="shared" ref="AW480:AW481" si="377">AU480/AV480</f>
        <v>0.48</v>
      </c>
      <c r="AX480" s="27" t="str">
        <f t="shared" ref="AX480:AX481" si="378">IF(AND(1&lt;=AW480,AW480&lt;=4),"Adecuada","Inadecuada")</f>
        <v>Inadecuada</v>
      </c>
      <c r="AY480" s="27">
        <f>IF(AND(1&lt;=AW480,AW480&lt;=4),O480,AV480)</f>
        <v>1000</v>
      </c>
      <c r="AZ480" s="27">
        <f>IF(AND(1&lt;=AW480,AW480&lt;=4),O480,4*AV480)</f>
        <v>4000</v>
      </c>
      <c r="BA480" s="27">
        <v>460</v>
      </c>
      <c r="BB480" s="27">
        <v>680</v>
      </c>
      <c r="BC480" s="27">
        <v>460</v>
      </c>
      <c r="BD480" s="34">
        <v>460</v>
      </c>
      <c r="BE480" s="11"/>
      <c r="BF480" s="14"/>
      <c r="BG480" s="14"/>
      <c r="BH480" s="14"/>
      <c r="BI480" s="14"/>
      <c r="BJ480" s="14"/>
      <c r="BK480" s="14"/>
      <c r="BL480" s="14"/>
    </row>
    <row r="481" spans="1:64" s="1" customFormat="1" ht="23.25" x14ac:dyDescent="0.25">
      <c r="A481" s="15" t="s">
        <v>393</v>
      </c>
      <c r="B481" s="47">
        <v>990</v>
      </c>
      <c r="C481" s="27"/>
      <c r="D481" s="27" t="s">
        <v>335</v>
      </c>
      <c r="E481" s="48" t="s">
        <v>148</v>
      </c>
      <c r="F481" s="47" t="s">
        <v>271</v>
      </c>
      <c r="G481" s="47"/>
      <c r="H481" s="47" t="s">
        <v>391</v>
      </c>
      <c r="I481" s="47" t="s">
        <v>343</v>
      </c>
      <c r="J481" s="47">
        <v>127</v>
      </c>
      <c r="K481" s="47" t="s">
        <v>56</v>
      </c>
      <c r="L481" s="47" t="s">
        <v>49</v>
      </c>
      <c r="M481" s="47" t="s">
        <v>57</v>
      </c>
      <c r="N481" s="47" t="s">
        <v>51</v>
      </c>
      <c r="O481" s="47">
        <v>220</v>
      </c>
      <c r="P481" s="47">
        <v>1</v>
      </c>
      <c r="Q481" s="56">
        <v>3</v>
      </c>
      <c r="R481" s="50">
        <v>30</v>
      </c>
      <c r="S481" s="48" t="s">
        <v>313</v>
      </c>
      <c r="T481" s="48" t="s">
        <v>60</v>
      </c>
      <c r="U481" s="48" t="s">
        <v>295</v>
      </c>
      <c r="V481" s="48"/>
      <c r="W481" s="48"/>
      <c r="X481" s="48"/>
      <c r="Y481" s="48"/>
      <c r="Z481" s="48"/>
      <c r="AA481" s="48"/>
      <c r="AB481" s="48"/>
      <c r="AC481" s="48"/>
      <c r="AD481" s="48">
        <v>30</v>
      </c>
      <c r="AE481" s="27" t="s">
        <v>464</v>
      </c>
      <c r="AF481" s="27" t="s">
        <v>470</v>
      </c>
      <c r="AG481" s="27" t="s">
        <v>474</v>
      </c>
      <c r="AH481" s="27" t="s">
        <v>479</v>
      </c>
      <c r="AI481" s="27" t="s">
        <v>461</v>
      </c>
      <c r="AJ481" s="59">
        <v>2</v>
      </c>
      <c r="AK481" s="50">
        <v>21</v>
      </c>
      <c r="AL481" s="48"/>
      <c r="AM481" s="32">
        <f>((AL481/24)/7)</f>
        <v>0</v>
      </c>
      <c r="AN481" s="35">
        <f>IF(AM481&gt;52, 52,AM481)</f>
        <v>0</v>
      </c>
      <c r="AO481" s="83" t="e">
        <f>AK481/AN481</f>
        <v>#DIV/0!</v>
      </c>
      <c r="AP481" s="94" t="e">
        <f t="shared" si="374"/>
        <v>#DIV/0!</v>
      </c>
      <c r="AQ481" s="33" t="e">
        <f t="shared" si="375"/>
        <v>#DIV/0!</v>
      </c>
      <c r="AR481" s="32">
        <v>85</v>
      </c>
      <c r="AS481" s="32">
        <v>150</v>
      </c>
      <c r="AT481" s="27">
        <f t="shared" si="376"/>
        <v>117.5</v>
      </c>
      <c r="AU481" s="27">
        <v>480</v>
      </c>
      <c r="AV481" s="48">
        <v>1000</v>
      </c>
      <c r="AW481" s="27">
        <f t="shared" si="377"/>
        <v>0.48</v>
      </c>
      <c r="AX481" s="27" t="str">
        <f t="shared" si="378"/>
        <v>Inadecuada</v>
      </c>
      <c r="AY481" s="27">
        <f>IF(AND(1&lt;=AW481,AW481&lt;=4),O481,AV481)</f>
        <v>1000</v>
      </c>
      <c r="AZ481" s="27">
        <f>IF(AND(1&lt;=AW481,AW481&lt;=4),O481,4*AV481)</f>
        <v>4000</v>
      </c>
      <c r="BA481" s="27">
        <v>460</v>
      </c>
      <c r="BB481" s="27">
        <v>680</v>
      </c>
      <c r="BC481" s="27">
        <v>460</v>
      </c>
      <c r="BD481" s="34">
        <v>460</v>
      </c>
      <c r="BE481" s="11"/>
      <c r="BF481" s="14"/>
      <c r="BG481" s="14"/>
      <c r="BH481" s="14"/>
      <c r="BI481" s="14"/>
      <c r="BJ481" s="14"/>
      <c r="BK481" s="14"/>
      <c r="BL481" s="14"/>
    </row>
    <row r="482" spans="1:64" s="1" customFormat="1" hidden="1" x14ac:dyDescent="0.25">
      <c r="A482" s="15" t="s">
        <v>393</v>
      </c>
      <c r="B482" s="47">
        <v>990</v>
      </c>
      <c r="C482" s="27"/>
      <c r="D482" s="27" t="s">
        <v>29</v>
      </c>
      <c r="E482" s="47"/>
      <c r="F482" s="47" t="s">
        <v>397</v>
      </c>
      <c r="G482" s="47">
        <v>41.5</v>
      </c>
      <c r="H482" s="47"/>
      <c r="I482" s="47"/>
      <c r="J482" s="47">
        <v>127</v>
      </c>
      <c r="K482" s="47" t="s">
        <v>48</v>
      </c>
      <c r="L482" s="47" t="s">
        <v>49</v>
      </c>
      <c r="M482" s="47" t="s">
        <v>272</v>
      </c>
      <c r="N482" s="47" t="s">
        <v>51</v>
      </c>
      <c r="O482" s="47">
        <v>220</v>
      </c>
      <c r="P482" s="47">
        <v>1</v>
      </c>
      <c r="Q482" s="55">
        <v>2</v>
      </c>
      <c r="R482" s="47" t="s">
        <v>52</v>
      </c>
      <c r="S482" s="47" t="s">
        <v>311</v>
      </c>
      <c r="T482" s="47" t="s">
        <v>337</v>
      </c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57"/>
      <c r="AL482" s="47"/>
      <c r="AM482" s="47"/>
      <c r="AN482" s="55"/>
      <c r="AO482" s="86"/>
      <c r="AP482" s="97"/>
      <c r="AQ482" s="92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13"/>
      <c r="BF482" s="13"/>
      <c r="BG482" s="13"/>
      <c r="BH482" s="13"/>
      <c r="BI482" s="13"/>
      <c r="BJ482" s="13"/>
      <c r="BK482" s="13"/>
      <c r="BL482" s="13"/>
    </row>
    <row r="483" spans="1:64" s="1" customFormat="1" hidden="1" x14ac:dyDescent="0.25">
      <c r="A483" s="15" t="s">
        <v>393</v>
      </c>
      <c r="B483" s="47">
        <v>990</v>
      </c>
      <c r="C483" s="27"/>
      <c r="D483" s="27" t="s">
        <v>29</v>
      </c>
      <c r="E483" s="47"/>
      <c r="F483" s="47" t="s">
        <v>397</v>
      </c>
      <c r="G483" s="47">
        <v>41.5</v>
      </c>
      <c r="H483" s="47"/>
      <c r="I483" s="47"/>
      <c r="J483" s="47">
        <v>127</v>
      </c>
      <c r="K483" s="47" t="s">
        <v>48</v>
      </c>
      <c r="L483" s="47" t="s">
        <v>49</v>
      </c>
      <c r="M483" s="47" t="s">
        <v>272</v>
      </c>
      <c r="N483" s="47" t="s">
        <v>51</v>
      </c>
      <c r="O483" s="47">
        <v>220</v>
      </c>
      <c r="P483" s="47">
        <v>1</v>
      </c>
      <c r="Q483" s="55">
        <v>52</v>
      </c>
      <c r="R483" s="47">
        <v>4.7</v>
      </c>
      <c r="S483" s="47" t="s">
        <v>311</v>
      </c>
      <c r="T483" s="47" t="s">
        <v>53</v>
      </c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57"/>
      <c r="AL483" s="47"/>
      <c r="AM483" s="47"/>
      <c r="AN483" s="55"/>
      <c r="AO483" s="86"/>
      <c r="AP483" s="97"/>
      <c r="AQ483" s="92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  <c r="BB483" s="47"/>
      <c r="BC483" s="47"/>
      <c r="BD483" s="47"/>
      <c r="BE483" s="13"/>
      <c r="BF483" s="13"/>
      <c r="BG483" s="13"/>
      <c r="BH483" s="13"/>
      <c r="BI483" s="13"/>
      <c r="BJ483" s="13"/>
      <c r="BK483" s="13"/>
      <c r="BL483" s="13"/>
    </row>
    <row r="484" spans="1:64" s="1" customFormat="1" ht="22.5" hidden="1" x14ac:dyDescent="0.25">
      <c r="A484" s="15" t="s">
        <v>393</v>
      </c>
      <c r="B484" s="47">
        <v>991</v>
      </c>
      <c r="C484" s="27" t="s">
        <v>279</v>
      </c>
      <c r="D484" s="27" t="s">
        <v>334</v>
      </c>
      <c r="E484" s="47" t="s">
        <v>148</v>
      </c>
      <c r="F484" s="47" t="s">
        <v>182</v>
      </c>
      <c r="G484" s="47"/>
      <c r="H484" s="47" t="s">
        <v>385</v>
      </c>
      <c r="I484" s="47" t="s">
        <v>343</v>
      </c>
      <c r="J484" s="47">
        <v>128</v>
      </c>
      <c r="K484" s="47" t="s">
        <v>56</v>
      </c>
      <c r="L484" s="47" t="s">
        <v>49</v>
      </c>
      <c r="M484" s="47" t="s">
        <v>57</v>
      </c>
      <c r="N484" s="47" t="s">
        <v>51</v>
      </c>
      <c r="O484" s="47">
        <v>220</v>
      </c>
      <c r="P484" s="47">
        <v>1</v>
      </c>
      <c r="Q484" s="55">
        <v>1</v>
      </c>
      <c r="R484" s="47">
        <v>6</v>
      </c>
      <c r="S484" s="47" t="s">
        <v>313</v>
      </c>
      <c r="T484" s="47" t="s">
        <v>60</v>
      </c>
      <c r="U484" s="47" t="s">
        <v>293</v>
      </c>
      <c r="V484" s="47"/>
      <c r="W484" s="47"/>
      <c r="X484" s="47"/>
      <c r="Y484" s="47"/>
      <c r="Z484" s="47"/>
      <c r="AA484" s="47"/>
      <c r="AB484" s="47"/>
      <c r="AC484" s="47"/>
      <c r="AD484" s="47">
        <v>32</v>
      </c>
      <c r="AE484" s="28" t="s">
        <v>464</v>
      </c>
      <c r="AF484" s="28" t="s">
        <v>470</v>
      </c>
      <c r="AG484" s="28" t="s">
        <v>474</v>
      </c>
      <c r="AH484" s="28" t="s">
        <v>477</v>
      </c>
      <c r="AI484" s="28" t="s">
        <v>461</v>
      </c>
      <c r="AJ484" s="47">
        <v>123.6</v>
      </c>
      <c r="AK484" s="57">
        <v>19.68</v>
      </c>
      <c r="AL484" s="47">
        <v>177493</v>
      </c>
      <c r="AM484" s="41">
        <f>((AL484/24)/7)</f>
        <v>1056.5059523809525</v>
      </c>
      <c r="AN484" s="42">
        <f>IF(AM484&gt;52, 52,AM484)</f>
        <v>52</v>
      </c>
      <c r="AO484" s="84">
        <f>AK484/AN484</f>
        <v>0.37846153846153846</v>
      </c>
      <c r="AP484" s="95">
        <f t="shared" ref="AP484:AP485" si="379">AO484*2</f>
        <v>0.75692307692307692</v>
      </c>
      <c r="AQ484" s="43">
        <f t="shared" ref="AQ484:AQ485" si="380">AO484*4</f>
        <v>1.5138461538461538</v>
      </c>
      <c r="AR484" s="41">
        <v>40</v>
      </c>
      <c r="AS484" s="41">
        <v>80</v>
      </c>
      <c r="AT484" s="28">
        <f t="shared" ref="AT484:AT485" si="381">0.5*(AR484+AS484)</f>
        <v>60</v>
      </c>
      <c r="AU484" s="28">
        <v>400</v>
      </c>
      <c r="AV484" s="47">
        <v>100</v>
      </c>
      <c r="AW484" s="28">
        <f t="shared" ref="AW484:AW485" si="382">AU484/AV484</f>
        <v>4</v>
      </c>
      <c r="AX484" s="28" t="str">
        <f t="shared" ref="AX484" si="383">IF(AND(1&lt;=AW484,AW484&lt;=4),"Adecuada","Inadecuada")</f>
        <v>Adecuada</v>
      </c>
      <c r="AY484" s="28"/>
      <c r="AZ484" s="28"/>
      <c r="BA484" s="28"/>
      <c r="BB484" s="28"/>
      <c r="BC484" s="28"/>
      <c r="BD484" s="44">
        <f>O484</f>
        <v>220</v>
      </c>
      <c r="BE484" s="15"/>
      <c r="BF484" s="13"/>
      <c r="BG484" s="13"/>
      <c r="BH484" s="13"/>
      <c r="BI484" s="13"/>
      <c r="BJ484" s="13"/>
      <c r="BK484" s="13"/>
      <c r="BL484" s="13"/>
    </row>
    <row r="485" spans="1:64" s="1" customFormat="1" ht="23.25" x14ac:dyDescent="0.25">
      <c r="A485" s="15" t="s">
        <v>393</v>
      </c>
      <c r="B485" s="47">
        <v>991</v>
      </c>
      <c r="C485" s="27"/>
      <c r="D485" s="27" t="s">
        <v>148</v>
      </c>
      <c r="E485" s="48"/>
      <c r="F485" s="47" t="s">
        <v>181</v>
      </c>
      <c r="G485" s="47"/>
      <c r="H485" s="47" t="s">
        <v>181</v>
      </c>
      <c r="I485" s="47"/>
      <c r="J485" s="47">
        <v>128</v>
      </c>
      <c r="K485" s="47" t="s">
        <v>56</v>
      </c>
      <c r="L485" s="47" t="s">
        <v>49</v>
      </c>
      <c r="M485" s="47" t="s">
        <v>57</v>
      </c>
      <c r="N485" s="47" t="s">
        <v>51</v>
      </c>
      <c r="O485" s="47">
        <v>220</v>
      </c>
      <c r="P485" s="47">
        <v>2</v>
      </c>
      <c r="Q485" s="56">
        <v>1</v>
      </c>
      <c r="R485" s="50">
        <v>10</v>
      </c>
      <c r="S485" s="48" t="s">
        <v>313</v>
      </c>
      <c r="T485" s="48" t="s">
        <v>60</v>
      </c>
      <c r="U485" s="48" t="s">
        <v>294</v>
      </c>
      <c r="V485" s="48"/>
      <c r="W485" s="48"/>
      <c r="X485" s="48"/>
      <c r="Y485" s="48"/>
      <c r="Z485" s="48"/>
      <c r="AA485" s="48"/>
      <c r="AB485" s="48"/>
      <c r="AC485" s="48"/>
      <c r="AD485" s="48">
        <v>32</v>
      </c>
      <c r="AE485" s="27" t="s">
        <v>464</v>
      </c>
      <c r="AF485" s="27" t="s">
        <v>470</v>
      </c>
      <c r="AG485" s="27" t="s">
        <v>474</v>
      </c>
      <c r="AH485" s="27" t="s">
        <v>477</v>
      </c>
      <c r="AI485" s="27" t="s">
        <v>462</v>
      </c>
      <c r="AJ485" s="48">
        <v>123.6</v>
      </c>
      <c r="AK485" s="50">
        <v>9.7750000000000004</v>
      </c>
      <c r="AL485" s="48">
        <v>83525</v>
      </c>
      <c r="AM485" s="32">
        <f>((AL485/24)/7)</f>
        <v>497.17261904761909</v>
      </c>
      <c r="AN485" s="35">
        <f>IF(AM485&gt;52, 52,AM485)</f>
        <v>52</v>
      </c>
      <c r="AO485" s="83">
        <f>AK485/AN485</f>
        <v>0.18798076923076923</v>
      </c>
      <c r="AP485" s="94">
        <f t="shared" si="379"/>
        <v>0.37596153846153846</v>
      </c>
      <c r="AQ485" s="33">
        <f t="shared" si="380"/>
        <v>0.75192307692307692</v>
      </c>
      <c r="AR485" s="32">
        <v>45</v>
      </c>
      <c r="AS485" s="32">
        <v>85</v>
      </c>
      <c r="AT485" s="27">
        <f t="shared" si="381"/>
        <v>65</v>
      </c>
      <c r="AU485" s="27">
        <v>400</v>
      </c>
      <c r="AV485" s="48">
        <v>90</v>
      </c>
      <c r="AW485" s="27">
        <f t="shared" si="382"/>
        <v>4.4444444444444446</v>
      </c>
      <c r="AX485" s="27" t="str">
        <f>IF(AND(1&lt;=AW485,AW485&lt;=4),"Adecuada","Inadecuada")</f>
        <v>Inadecuada</v>
      </c>
      <c r="AY485" s="27">
        <f>IF(AND(1&lt;=AW485,AW485&lt;=4),O485,AV485)</f>
        <v>90</v>
      </c>
      <c r="AZ485" s="27">
        <f>IF(AND(1&lt;=AW485,AW485&lt;=4),O485,4*AV485)</f>
        <v>360</v>
      </c>
      <c r="BA485" s="27">
        <v>68</v>
      </c>
      <c r="BB485" s="27">
        <v>150</v>
      </c>
      <c r="BC485" s="27">
        <v>100</v>
      </c>
      <c r="BD485" s="36">
        <v>100</v>
      </c>
      <c r="BE485" s="11"/>
      <c r="BF485" s="14"/>
      <c r="BG485" s="14"/>
      <c r="BH485" s="14"/>
      <c r="BI485" s="14"/>
      <c r="BJ485" s="14"/>
      <c r="BK485" s="14"/>
      <c r="BL485" s="14"/>
    </row>
    <row r="486" spans="1:64" s="1" customFormat="1" ht="22.5" hidden="1" x14ac:dyDescent="0.25">
      <c r="A486" s="15" t="s">
        <v>393</v>
      </c>
      <c r="B486" s="47">
        <v>991</v>
      </c>
      <c r="C486" s="27" t="s">
        <v>279</v>
      </c>
      <c r="D486" s="27" t="s">
        <v>6</v>
      </c>
      <c r="E486" s="47"/>
      <c r="F486" s="47" t="s">
        <v>317</v>
      </c>
      <c r="G486" s="47">
        <v>14.2</v>
      </c>
      <c r="H486" s="47"/>
      <c r="I486" s="47"/>
      <c r="J486" s="47"/>
      <c r="K486" s="47" t="s">
        <v>48</v>
      </c>
      <c r="L486" s="47" t="s">
        <v>49</v>
      </c>
      <c r="M486" s="47" t="s">
        <v>4</v>
      </c>
      <c r="N486" s="47" t="s">
        <v>80</v>
      </c>
      <c r="O486" s="47">
        <v>320</v>
      </c>
      <c r="P486" s="47">
        <v>1</v>
      </c>
      <c r="Q486" s="55">
        <v>2</v>
      </c>
      <c r="R486" s="47" t="s">
        <v>52</v>
      </c>
      <c r="S486" s="47" t="s">
        <v>311</v>
      </c>
      <c r="T486" s="47" t="s">
        <v>337</v>
      </c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57"/>
      <c r="AL486" s="47"/>
      <c r="AM486" s="47"/>
      <c r="AN486" s="55"/>
      <c r="AO486" s="86"/>
      <c r="AP486" s="97"/>
      <c r="AQ486" s="92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  <c r="BB486" s="47"/>
      <c r="BC486" s="47"/>
      <c r="BD486" s="47"/>
      <c r="BE486" s="13"/>
      <c r="BF486" s="13"/>
      <c r="BG486" s="13"/>
      <c r="BH486" s="13"/>
      <c r="BI486" s="13"/>
      <c r="BJ486" s="13"/>
      <c r="BK486" s="13"/>
      <c r="BL486" s="13"/>
    </row>
    <row r="487" spans="1:64" s="1" customFormat="1" ht="22.5" hidden="1" x14ac:dyDescent="0.25">
      <c r="A487" s="15" t="s">
        <v>393</v>
      </c>
      <c r="B487" s="47">
        <v>991</v>
      </c>
      <c r="C487" s="27"/>
      <c r="D487" s="27" t="s">
        <v>6</v>
      </c>
      <c r="E487" s="47"/>
      <c r="F487" s="47" t="s">
        <v>317</v>
      </c>
      <c r="G487" s="47">
        <v>14.2</v>
      </c>
      <c r="H487" s="47"/>
      <c r="I487" s="47"/>
      <c r="J487" s="47"/>
      <c r="K487" s="47" t="s">
        <v>48</v>
      </c>
      <c r="L487" s="47" t="s">
        <v>49</v>
      </c>
      <c r="M487" s="47" t="s">
        <v>4</v>
      </c>
      <c r="N487" s="47" t="s">
        <v>80</v>
      </c>
      <c r="O487" s="47">
        <v>320</v>
      </c>
      <c r="P487" s="47">
        <v>1</v>
      </c>
      <c r="Q487" s="55">
        <v>52</v>
      </c>
      <c r="R487" s="47" t="s">
        <v>314</v>
      </c>
      <c r="S487" s="47" t="s">
        <v>311</v>
      </c>
      <c r="T487" s="47" t="s">
        <v>53</v>
      </c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57"/>
      <c r="AL487" s="47"/>
      <c r="AM487" s="47"/>
      <c r="AN487" s="55"/>
      <c r="AO487" s="86"/>
      <c r="AP487" s="97"/>
      <c r="AQ487" s="92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  <c r="BB487" s="47"/>
      <c r="BC487" s="47"/>
      <c r="BD487" s="47"/>
      <c r="BE487" s="13"/>
      <c r="BF487" s="13"/>
      <c r="BG487" s="13"/>
      <c r="BH487" s="13"/>
      <c r="BI487" s="13"/>
      <c r="BJ487" s="13"/>
      <c r="BK487" s="13"/>
      <c r="BL487" s="13"/>
    </row>
    <row r="488" spans="1:64" s="3" customFormat="1" ht="22.5" hidden="1" x14ac:dyDescent="0.2">
      <c r="A488" s="15" t="s">
        <v>393</v>
      </c>
      <c r="B488" s="28">
        <v>993</v>
      </c>
      <c r="C488" s="27" t="s">
        <v>280</v>
      </c>
      <c r="D488" s="27" t="s">
        <v>6</v>
      </c>
      <c r="E488" s="47"/>
      <c r="F488" s="47" t="s">
        <v>310</v>
      </c>
      <c r="G488" s="47">
        <v>45.1</v>
      </c>
      <c r="H488" s="47"/>
      <c r="I488" s="47"/>
      <c r="J488" s="47">
        <v>59</v>
      </c>
      <c r="K488" s="47" t="s">
        <v>48</v>
      </c>
      <c r="L488" s="47" t="s">
        <v>49</v>
      </c>
      <c r="M488" s="47" t="s">
        <v>4</v>
      </c>
      <c r="N488" s="47" t="s">
        <v>80</v>
      </c>
      <c r="O488" s="47">
        <v>320</v>
      </c>
      <c r="P488" s="47">
        <v>1</v>
      </c>
      <c r="Q488" s="55">
        <v>2</v>
      </c>
      <c r="R488" s="47" t="s">
        <v>52</v>
      </c>
      <c r="S488" s="47" t="s">
        <v>311</v>
      </c>
      <c r="T488" s="47" t="s">
        <v>337</v>
      </c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40"/>
      <c r="AL488" s="28"/>
      <c r="AM488" s="28"/>
      <c r="AN488" s="29"/>
      <c r="AO488" s="82"/>
      <c r="AP488" s="93"/>
      <c r="AQ488" s="90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15"/>
      <c r="BF488" s="15"/>
      <c r="BG488" s="15"/>
      <c r="BH488" s="15"/>
      <c r="BI488" s="15"/>
      <c r="BJ488" s="15"/>
      <c r="BK488" s="15"/>
      <c r="BL488" s="15"/>
    </row>
    <row r="489" spans="1:64" s="3" customFormat="1" ht="22.5" hidden="1" x14ac:dyDescent="0.2">
      <c r="A489" s="15" t="s">
        <v>393</v>
      </c>
      <c r="B489" s="28">
        <v>993</v>
      </c>
      <c r="C489" s="27"/>
      <c r="D489" s="27" t="s">
        <v>6</v>
      </c>
      <c r="E489" s="47"/>
      <c r="F489" s="47" t="s">
        <v>310</v>
      </c>
      <c r="G489" s="47">
        <v>45.1</v>
      </c>
      <c r="H489" s="47"/>
      <c r="I489" s="47"/>
      <c r="J489" s="47">
        <v>59</v>
      </c>
      <c r="K489" s="47" t="s">
        <v>48</v>
      </c>
      <c r="L489" s="47" t="s">
        <v>49</v>
      </c>
      <c r="M489" s="47" t="s">
        <v>4</v>
      </c>
      <c r="N489" s="47" t="s">
        <v>80</v>
      </c>
      <c r="O489" s="47">
        <v>320</v>
      </c>
      <c r="P489" s="47">
        <v>1</v>
      </c>
      <c r="Q489" s="55">
        <v>52</v>
      </c>
      <c r="R489" s="47" t="s">
        <v>314</v>
      </c>
      <c r="S489" s="47" t="s">
        <v>311</v>
      </c>
      <c r="T489" s="47" t="s">
        <v>53</v>
      </c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40"/>
      <c r="AL489" s="28"/>
      <c r="AM489" s="28"/>
      <c r="AN489" s="29"/>
      <c r="AO489" s="82"/>
      <c r="AP489" s="93"/>
      <c r="AQ489" s="90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15"/>
      <c r="BF489" s="15"/>
      <c r="BG489" s="15"/>
      <c r="BH489" s="15"/>
      <c r="BI489" s="15"/>
      <c r="BJ489" s="15"/>
      <c r="BK489" s="15"/>
      <c r="BL489" s="15"/>
    </row>
    <row r="490" spans="1:64" s="3" customFormat="1" ht="22.5" x14ac:dyDescent="0.2">
      <c r="A490" s="15" t="s">
        <v>393</v>
      </c>
      <c r="B490" s="28">
        <v>993</v>
      </c>
      <c r="C490" s="27" t="s">
        <v>280</v>
      </c>
      <c r="D490" s="27" t="s">
        <v>208</v>
      </c>
      <c r="E490" s="48" t="s">
        <v>148</v>
      </c>
      <c r="F490" s="47"/>
      <c r="G490" s="47"/>
      <c r="H490" s="47" t="s">
        <v>428</v>
      </c>
      <c r="I490" s="47"/>
      <c r="J490" s="47">
        <v>129</v>
      </c>
      <c r="K490" s="47" t="s">
        <v>56</v>
      </c>
      <c r="L490" s="47" t="s">
        <v>49</v>
      </c>
      <c r="M490" s="47" t="s">
        <v>57</v>
      </c>
      <c r="N490" s="47" t="s">
        <v>51</v>
      </c>
      <c r="O490" s="47">
        <v>220</v>
      </c>
      <c r="P490" s="47">
        <v>2</v>
      </c>
      <c r="Q490" s="56">
        <v>1</v>
      </c>
      <c r="R490" s="50">
        <v>30</v>
      </c>
      <c r="S490" s="48" t="s">
        <v>313</v>
      </c>
      <c r="T490" s="48" t="s">
        <v>60</v>
      </c>
      <c r="U490" s="27" t="s">
        <v>430</v>
      </c>
      <c r="V490" s="27"/>
      <c r="W490" s="27"/>
      <c r="X490" s="27"/>
      <c r="Y490" s="27"/>
      <c r="Z490" s="27"/>
      <c r="AA490" s="27"/>
      <c r="AB490" s="27"/>
      <c r="AC490" s="27"/>
      <c r="AD490" s="27">
        <v>37</v>
      </c>
      <c r="AE490" s="27" t="s">
        <v>464</v>
      </c>
      <c r="AF490" s="27" t="s">
        <v>470</v>
      </c>
      <c r="AG490" s="27" t="s">
        <v>474</v>
      </c>
      <c r="AH490" s="27" t="s">
        <v>477</v>
      </c>
      <c r="AI490" s="27" t="s">
        <v>461</v>
      </c>
      <c r="AJ490" s="27">
        <v>21.4</v>
      </c>
      <c r="AK490" s="50">
        <v>10.35</v>
      </c>
      <c r="AL490" s="27">
        <v>923186</v>
      </c>
      <c r="AM490" s="32">
        <f>((AL490/24)/7)</f>
        <v>5495.1547619047624</v>
      </c>
      <c r="AN490" s="35">
        <f>IF(AM490&gt;52, 52,AM490)</f>
        <v>52</v>
      </c>
      <c r="AO490" s="83">
        <f>AK490/AN490</f>
        <v>0.19903846153846153</v>
      </c>
      <c r="AP490" s="94">
        <f t="shared" ref="AP490" si="384">AO490*2</f>
        <v>0.39807692307692305</v>
      </c>
      <c r="AQ490" s="33">
        <f t="shared" ref="AQ490" si="385">AO490*4</f>
        <v>0.7961538461538461</v>
      </c>
      <c r="AR490" s="27">
        <v>50</v>
      </c>
      <c r="AS490" s="27">
        <v>90</v>
      </c>
      <c r="AT490" s="27">
        <f t="shared" ref="AT490" si="386">0.5*(AR490+AS490)</f>
        <v>70</v>
      </c>
      <c r="AU490" s="27">
        <v>220</v>
      </c>
      <c r="AV490" s="27">
        <v>420</v>
      </c>
      <c r="AW490" s="27">
        <f>AU490/AV490</f>
        <v>0.52380952380952384</v>
      </c>
      <c r="AX490" s="27" t="str">
        <f>IF(AND(1&lt;=AW490,AW490&lt;=4),"Adecuada","Inadecuada")</f>
        <v>Inadecuada</v>
      </c>
      <c r="AY490" s="27">
        <f>IF(AND(1&lt;=AW490,AW490&lt;=4),O490,AV490)</f>
        <v>420</v>
      </c>
      <c r="AZ490" s="27">
        <f>IF(AND(1&lt;=AW490,AW490&lt;=4),O490,4*AV490)</f>
        <v>1680</v>
      </c>
      <c r="BA490" s="27">
        <v>320</v>
      </c>
      <c r="BB490" s="27">
        <v>1000</v>
      </c>
      <c r="BC490" s="27">
        <v>320</v>
      </c>
      <c r="BD490" s="34">
        <v>460</v>
      </c>
      <c r="BE490" s="11"/>
      <c r="BF490" s="11"/>
      <c r="BG490" s="14"/>
      <c r="BH490" s="18"/>
      <c r="BI490" s="11"/>
      <c r="BJ490" s="11"/>
      <c r="BK490" s="11"/>
      <c r="BL490" s="11"/>
    </row>
    <row r="491" spans="1:64" s="3" customFormat="1" ht="22.5" hidden="1" x14ac:dyDescent="0.2">
      <c r="A491" s="15" t="s">
        <v>393</v>
      </c>
      <c r="B491" s="28">
        <v>995</v>
      </c>
      <c r="C491" s="27" t="s">
        <v>281</v>
      </c>
      <c r="D491" s="27" t="s">
        <v>148</v>
      </c>
      <c r="E491" s="47"/>
      <c r="F491" s="47"/>
      <c r="G491" s="47"/>
      <c r="H491" s="47"/>
      <c r="I491" s="47"/>
      <c r="J491" s="47">
        <v>136</v>
      </c>
      <c r="K491" s="47" t="s">
        <v>56</v>
      </c>
      <c r="L491" s="47" t="s">
        <v>49</v>
      </c>
      <c r="M491" s="47" t="s">
        <v>57</v>
      </c>
      <c r="N491" s="47" t="s">
        <v>51</v>
      </c>
      <c r="O491" s="47">
        <v>220</v>
      </c>
      <c r="P491" s="47">
        <v>1</v>
      </c>
      <c r="Q491" s="55">
        <v>120</v>
      </c>
      <c r="R491" s="47">
        <v>100</v>
      </c>
      <c r="S491" s="47" t="s">
        <v>313</v>
      </c>
      <c r="T491" s="47" t="s">
        <v>60</v>
      </c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40"/>
      <c r="AL491" s="28"/>
      <c r="AM491" s="28"/>
      <c r="AN491" s="29"/>
      <c r="AO491" s="82"/>
      <c r="AP491" s="93"/>
      <c r="AQ491" s="90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15"/>
      <c r="BF491" s="15"/>
      <c r="BG491" s="15"/>
      <c r="BH491" s="15"/>
      <c r="BI491" s="15"/>
      <c r="BJ491" s="15"/>
      <c r="BK491" s="15"/>
      <c r="BL491" s="15"/>
    </row>
    <row r="492" spans="1:64" s="3" customFormat="1" ht="22.5" hidden="1" x14ac:dyDescent="0.2">
      <c r="A492" s="15" t="s">
        <v>393</v>
      </c>
      <c r="B492" s="28">
        <v>998</v>
      </c>
      <c r="C492" s="27" t="s">
        <v>171</v>
      </c>
      <c r="D492" s="27" t="s">
        <v>6</v>
      </c>
      <c r="E492" s="47"/>
      <c r="F492" s="47" t="s">
        <v>310</v>
      </c>
      <c r="G492" s="47">
        <v>45.1</v>
      </c>
      <c r="H492" s="47"/>
      <c r="I492" s="47"/>
      <c r="J492" s="47">
        <v>59</v>
      </c>
      <c r="K492" s="47" t="s">
        <v>48</v>
      </c>
      <c r="L492" s="47" t="s">
        <v>49</v>
      </c>
      <c r="M492" s="47" t="s">
        <v>4</v>
      </c>
      <c r="N492" s="47" t="s">
        <v>80</v>
      </c>
      <c r="O492" s="47">
        <v>320</v>
      </c>
      <c r="P492" s="47">
        <v>1</v>
      </c>
      <c r="Q492" s="55">
        <v>2</v>
      </c>
      <c r="R492" s="47" t="s">
        <v>52</v>
      </c>
      <c r="S492" s="47" t="s">
        <v>311</v>
      </c>
      <c r="T492" s="47" t="s">
        <v>337</v>
      </c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40"/>
      <c r="AL492" s="28"/>
      <c r="AM492" s="28"/>
      <c r="AN492" s="29"/>
      <c r="AO492" s="82"/>
      <c r="AP492" s="93"/>
      <c r="AQ492" s="90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15"/>
      <c r="BF492" s="15"/>
      <c r="BG492" s="15"/>
      <c r="BH492" s="15"/>
      <c r="BI492" s="15"/>
      <c r="BJ492" s="15"/>
      <c r="BK492" s="15"/>
      <c r="BL492" s="15"/>
    </row>
    <row r="493" spans="1:64" s="3" customFormat="1" ht="22.5" hidden="1" x14ac:dyDescent="0.2">
      <c r="A493" s="15" t="s">
        <v>393</v>
      </c>
      <c r="B493" s="28">
        <v>998</v>
      </c>
      <c r="C493" s="27"/>
      <c r="D493" s="27" t="s">
        <v>6</v>
      </c>
      <c r="E493" s="47"/>
      <c r="F493" s="47" t="s">
        <v>310</v>
      </c>
      <c r="G493" s="47">
        <v>45.1</v>
      </c>
      <c r="H493" s="47"/>
      <c r="I493" s="47"/>
      <c r="J493" s="47">
        <v>59</v>
      </c>
      <c r="K493" s="47" t="s">
        <v>48</v>
      </c>
      <c r="L493" s="47" t="s">
        <v>49</v>
      </c>
      <c r="M493" s="47" t="s">
        <v>4</v>
      </c>
      <c r="N493" s="47" t="s">
        <v>80</v>
      </c>
      <c r="O493" s="47">
        <v>320</v>
      </c>
      <c r="P493" s="47">
        <v>1</v>
      </c>
      <c r="Q493" s="55">
        <v>52</v>
      </c>
      <c r="R493" s="47" t="s">
        <v>314</v>
      </c>
      <c r="S493" s="47" t="s">
        <v>311</v>
      </c>
      <c r="T493" s="47" t="s">
        <v>53</v>
      </c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40"/>
      <c r="AL493" s="28"/>
      <c r="AM493" s="28"/>
      <c r="AN493" s="29"/>
      <c r="AO493" s="82"/>
      <c r="AP493" s="93"/>
      <c r="AQ493" s="90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15"/>
      <c r="BF493" s="15"/>
      <c r="BG493" s="15"/>
      <c r="BH493" s="15"/>
      <c r="BI493" s="15"/>
      <c r="BJ493" s="15"/>
      <c r="BK493" s="15"/>
      <c r="BL493" s="15"/>
    </row>
    <row r="494" spans="1:64" s="3" customFormat="1" ht="22.5" x14ac:dyDescent="0.2">
      <c r="A494" s="15" t="s">
        <v>393</v>
      </c>
      <c r="B494" s="28">
        <v>998</v>
      </c>
      <c r="C494" s="27" t="s">
        <v>171</v>
      </c>
      <c r="D494" s="27" t="s">
        <v>208</v>
      </c>
      <c r="E494" s="48" t="s">
        <v>148</v>
      </c>
      <c r="F494" s="47"/>
      <c r="G494" s="47"/>
      <c r="H494" s="47" t="s">
        <v>428</v>
      </c>
      <c r="I494" s="47"/>
      <c r="J494" s="47">
        <v>129</v>
      </c>
      <c r="K494" s="47" t="s">
        <v>56</v>
      </c>
      <c r="L494" s="47" t="s">
        <v>49</v>
      </c>
      <c r="M494" s="47" t="s">
        <v>57</v>
      </c>
      <c r="N494" s="47" t="s">
        <v>51</v>
      </c>
      <c r="O494" s="47">
        <v>220</v>
      </c>
      <c r="P494" s="47">
        <v>2</v>
      </c>
      <c r="Q494" s="56">
        <v>1</v>
      </c>
      <c r="R494" s="50">
        <v>30</v>
      </c>
      <c r="S494" s="48" t="s">
        <v>313</v>
      </c>
      <c r="T494" s="48" t="s">
        <v>60</v>
      </c>
      <c r="U494" s="27" t="s">
        <v>430</v>
      </c>
      <c r="V494" s="27"/>
      <c r="W494" s="27"/>
      <c r="X494" s="27"/>
      <c r="Y494" s="27"/>
      <c r="Z494" s="27"/>
      <c r="AA494" s="27"/>
      <c r="AB494" s="27"/>
      <c r="AC494" s="27"/>
      <c r="AD494" s="27">
        <v>38</v>
      </c>
      <c r="AE494" s="27" t="s">
        <v>464</v>
      </c>
      <c r="AF494" s="27" t="s">
        <v>470</v>
      </c>
      <c r="AG494" s="27" t="s">
        <v>474</v>
      </c>
      <c r="AH494" s="27" t="s">
        <v>477</v>
      </c>
      <c r="AI494" s="27" t="s">
        <v>461</v>
      </c>
      <c r="AJ494" s="27">
        <v>26</v>
      </c>
      <c r="AK494" s="50">
        <v>10.35</v>
      </c>
      <c r="AL494" s="48">
        <v>759500</v>
      </c>
      <c r="AM494" s="32">
        <f>((AL494/24)/7)</f>
        <v>4520.833333333333</v>
      </c>
      <c r="AN494" s="35">
        <f>IF(AM494&gt;52, 52,AM494)</f>
        <v>52</v>
      </c>
      <c r="AO494" s="83">
        <f>AK494/AN494</f>
        <v>0.19903846153846153</v>
      </c>
      <c r="AP494" s="94">
        <f t="shared" ref="AP494" si="387">AO494*2</f>
        <v>0.39807692307692305</v>
      </c>
      <c r="AQ494" s="33">
        <f t="shared" ref="AQ494" si="388">AO494*4</f>
        <v>0.7961538461538461</v>
      </c>
      <c r="AR494" s="27">
        <v>50</v>
      </c>
      <c r="AS494" s="27">
        <v>90</v>
      </c>
      <c r="AT494" s="27">
        <f t="shared" ref="AT494" si="389">0.5*(AR494+AS494)</f>
        <v>70</v>
      </c>
      <c r="AU494" s="27">
        <v>220</v>
      </c>
      <c r="AV494" s="48">
        <v>400</v>
      </c>
      <c r="AW494" s="27">
        <f>AU494/AV494</f>
        <v>0.55000000000000004</v>
      </c>
      <c r="AX494" s="27" t="str">
        <f>IF(AND(1&lt;=AW494,AW494&lt;=4),"Adecuada","Inadecuada")</f>
        <v>Inadecuada</v>
      </c>
      <c r="AY494" s="27">
        <f>IF(AND(1&lt;=AW494,AW494&lt;=4),O494,AV494)</f>
        <v>400</v>
      </c>
      <c r="AZ494" s="27">
        <f>IF(AND(1&lt;=AW494,AW494&lt;=4),O494,4*AV494)</f>
        <v>1600</v>
      </c>
      <c r="BA494" s="27">
        <v>320</v>
      </c>
      <c r="BB494" s="27">
        <v>1000</v>
      </c>
      <c r="BC494" s="27">
        <v>320</v>
      </c>
      <c r="BD494" s="34">
        <v>460</v>
      </c>
      <c r="BE494" s="11"/>
      <c r="BF494" s="11"/>
      <c r="BG494" s="14"/>
      <c r="BH494" s="18"/>
      <c r="BI494" s="14"/>
      <c r="BJ494" s="11"/>
      <c r="BK494" s="11"/>
      <c r="BL494" s="11"/>
    </row>
    <row r="495" spans="1:64" s="3" customFormat="1" x14ac:dyDescent="0.25">
      <c r="C495" s="2"/>
      <c r="D495" s="2"/>
      <c r="E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80"/>
      <c r="AL495" s="2"/>
      <c r="AM495" s="2"/>
      <c r="AN495" s="2"/>
      <c r="AO495" s="87"/>
      <c r="AP495" s="98"/>
      <c r="AQ495" s="72"/>
      <c r="AR495" s="2"/>
      <c r="AS495" s="2"/>
      <c r="AT495" s="2"/>
      <c r="AU495" s="2"/>
      <c r="AV495" s="73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</row>
    <row r="496" spans="1:64" s="3" customFormat="1" x14ac:dyDescent="0.25">
      <c r="C496" s="2"/>
      <c r="D496" s="2"/>
      <c r="E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80"/>
      <c r="AL496" s="2"/>
      <c r="AM496" s="2"/>
      <c r="AN496" s="2"/>
      <c r="AO496" s="87"/>
      <c r="AP496" s="98"/>
      <c r="AQ496" s="72"/>
      <c r="AR496" s="2"/>
      <c r="AS496" s="2"/>
      <c r="AT496" s="2"/>
      <c r="AU496" s="2"/>
      <c r="AV496" s="73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</row>
    <row r="497" spans="3:64" s="3" customFormat="1" x14ac:dyDescent="0.25">
      <c r="C497" s="2"/>
      <c r="D497" s="2"/>
      <c r="E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80"/>
      <c r="AL497" s="2"/>
      <c r="AM497" s="2"/>
      <c r="AN497" s="2"/>
      <c r="AO497" s="87"/>
      <c r="AP497" s="98"/>
      <c r="AQ497" s="72"/>
      <c r="AR497" s="2"/>
      <c r="AS497" s="2"/>
      <c r="AT497" s="2"/>
      <c r="AU497" s="2"/>
      <c r="AV497" s="73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</row>
    <row r="498" spans="3:64" s="3" customFormat="1" x14ac:dyDescent="0.25">
      <c r="C498" s="2"/>
      <c r="D498" s="2"/>
      <c r="E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80"/>
      <c r="AL498" s="2"/>
      <c r="AM498" s="2"/>
      <c r="AN498" s="2"/>
      <c r="AO498" s="87"/>
      <c r="AP498" s="98"/>
      <c r="AQ498" s="72"/>
      <c r="AR498" s="2"/>
      <c r="AS498" s="2"/>
      <c r="AT498" s="2"/>
      <c r="AU498" s="2"/>
      <c r="AV498" s="73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</row>
    <row r="499" spans="3:64" s="3" customFormat="1" x14ac:dyDescent="0.25">
      <c r="C499" s="2"/>
      <c r="D499" s="2"/>
      <c r="E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80"/>
      <c r="AL499" s="2"/>
      <c r="AM499" s="2"/>
      <c r="AN499" s="2"/>
      <c r="AO499" s="87"/>
      <c r="AP499" s="98"/>
      <c r="AQ499" s="72"/>
      <c r="AR499" s="2"/>
      <c r="AS499" s="2"/>
      <c r="AT499" s="2"/>
      <c r="AU499" s="2"/>
      <c r="AV499" s="73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</row>
    <row r="500" spans="3:64" s="3" customFormat="1" x14ac:dyDescent="0.25">
      <c r="C500" s="2"/>
      <c r="D500" s="2"/>
      <c r="E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80"/>
      <c r="AL500" s="2"/>
      <c r="AM500" s="2"/>
      <c r="AN500" s="2"/>
      <c r="AO500" s="87"/>
      <c r="AP500" s="98"/>
      <c r="AQ500" s="72"/>
      <c r="AR500" s="2"/>
      <c r="AS500" s="2"/>
      <c r="AT500" s="2"/>
      <c r="AU500" s="2"/>
      <c r="AV500" s="73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</row>
    <row r="501" spans="3:64" s="3" customFormat="1" x14ac:dyDescent="0.25">
      <c r="C501" s="2"/>
      <c r="D501" s="2"/>
      <c r="E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80"/>
      <c r="AL501" s="2"/>
      <c r="AM501" s="2"/>
      <c r="AN501" s="2"/>
      <c r="AO501" s="87"/>
      <c r="AP501" s="98"/>
      <c r="AQ501" s="72"/>
      <c r="AR501" s="2"/>
      <c r="AS501" s="2"/>
      <c r="AT501" s="2"/>
      <c r="AU501" s="2"/>
      <c r="AV501" s="73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</row>
    <row r="502" spans="3:64" s="3" customFormat="1" x14ac:dyDescent="0.25">
      <c r="C502" s="2"/>
      <c r="D502" s="2"/>
      <c r="E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80"/>
      <c r="AL502" s="2"/>
      <c r="AM502" s="2"/>
      <c r="AN502" s="2"/>
      <c r="AO502" s="87"/>
      <c r="AP502" s="98"/>
      <c r="AQ502" s="72"/>
      <c r="AR502" s="2"/>
      <c r="AS502" s="2"/>
      <c r="AT502" s="2"/>
      <c r="AU502" s="2"/>
      <c r="AV502" s="73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</row>
    <row r="503" spans="3:64" s="3" customFormat="1" x14ac:dyDescent="0.25">
      <c r="C503" s="2"/>
      <c r="D503" s="2"/>
      <c r="E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80"/>
      <c r="AL503" s="2"/>
      <c r="AM503" s="2"/>
      <c r="AN503" s="2"/>
      <c r="AO503" s="87"/>
      <c r="AP503" s="98"/>
      <c r="AQ503" s="72"/>
      <c r="AR503" s="2"/>
      <c r="AS503" s="2"/>
      <c r="AT503" s="2"/>
      <c r="AU503" s="2"/>
      <c r="AV503" s="73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</row>
    <row r="504" spans="3:64" s="3" customFormat="1" x14ac:dyDescent="0.25">
      <c r="C504" s="2"/>
      <c r="D504" s="2"/>
      <c r="E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80"/>
      <c r="AL504" s="2"/>
      <c r="AM504" s="2"/>
      <c r="AN504" s="2"/>
      <c r="AO504" s="87"/>
      <c r="AP504" s="98"/>
      <c r="AQ504" s="72"/>
      <c r="AR504" s="2"/>
      <c r="AS504" s="2"/>
      <c r="AT504" s="2"/>
      <c r="AU504" s="2"/>
      <c r="AV504" s="73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</row>
    <row r="505" spans="3:64" s="3" customFormat="1" x14ac:dyDescent="0.25">
      <c r="C505" s="2"/>
      <c r="D505" s="2"/>
      <c r="E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80"/>
      <c r="AL505" s="2"/>
      <c r="AM505" s="2"/>
      <c r="AN505" s="2"/>
      <c r="AO505" s="87"/>
      <c r="AP505" s="98"/>
      <c r="AQ505" s="72"/>
      <c r="AR505" s="2"/>
      <c r="AS505" s="2"/>
      <c r="AT505" s="2"/>
      <c r="AU505" s="2"/>
      <c r="AV505" s="73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</row>
    <row r="506" spans="3:64" s="3" customFormat="1" x14ac:dyDescent="0.25">
      <c r="C506" s="2"/>
      <c r="D506" s="2"/>
      <c r="E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80"/>
      <c r="AL506" s="2"/>
      <c r="AM506" s="2"/>
      <c r="AN506" s="2"/>
      <c r="AO506" s="87"/>
      <c r="AP506" s="98"/>
      <c r="AQ506" s="72"/>
      <c r="AR506" s="2"/>
      <c r="AS506" s="2"/>
      <c r="AT506" s="2"/>
      <c r="AU506" s="2"/>
      <c r="AV506" s="73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</row>
    <row r="507" spans="3:64" s="3" customFormat="1" x14ac:dyDescent="0.25">
      <c r="C507" s="2"/>
      <c r="D507" s="2"/>
      <c r="E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80"/>
      <c r="AL507" s="2"/>
      <c r="AM507" s="2"/>
      <c r="AN507" s="2"/>
      <c r="AO507" s="87"/>
      <c r="AP507" s="98"/>
      <c r="AQ507" s="72"/>
      <c r="AR507" s="2"/>
      <c r="AS507" s="2"/>
      <c r="AT507" s="2"/>
      <c r="AU507" s="2"/>
      <c r="AV507" s="73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</row>
    <row r="508" spans="3:64" s="3" customFormat="1" x14ac:dyDescent="0.25">
      <c r="C508" s="2"/>
      <c r="D508" s="2"/>
      <c r="E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80"/>
      <c r="AL508" s="2"/>
      <c r="AM508" s="2"/>
      <c r="AN508" s="2"/>
      <c r="AO508" s="87"/>
      <c r="AP508" s="98"/>
      <c r="AQ508" s="72"/>
      <c r="AR508" s="2"/>
      <c r="AS508" s="2"/>
      <c r="AT508" s="2"/>
      <c r="AU508" s="2"/>
      <c r="AV508" s="73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</row>
    <row r="509" spans="3:64" s="3" customFormat="1" x14ac:dyDescent="0.25">
      <c r="C509" s="2"/>
      <c r="D509" s="2"/>
      <c r="E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80"/>
      <c r="AL509" s="2"/>
      <c r="AM509" s="2"/>
      <c r="AN509" s="2"/>
      <c r="AO509" s="87"/>
      <c r="AP509" s="98"/>
      <c r="AQ509" s="72"/>
      <c r="AR509" s="2"/>
      <c r="AS509" s="2"/>
      <c r="AT509" s="2"/>
      <c r="AU509" s="2"/>
      <c r="AV509" s="73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</row>
    <row r="510" spans="3:64" s="3" customFormat="1" x14ac:dyDescent="0.25">
      <c r="C510" s="2"/>
      <c r="D510" s="2"/>
      <c r="E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80"/>
      <c r="AL510" s="2"/>
      <c r="AM510" s="2"/>
      <c r="AN510" s="2"/>
      <c r="AO510" s="87"/>
      <c r="AP510" s="98"/>
      <c r="AQ510" s="72"/>
      <c r="AR510" s="2"/>
      <c r="AS510" s="2"/>
      <c r="AT510" s="2"/>
      <c r="AU510" s="2"/>
      <c r="AV510" s="73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</row>
    <row r="511" spans="3:64" s="3" customFormat="1" x14ac:dyDescent="0.25">
      <c r="C511" s="2"/>
      <c r="D511" s="2"/>
      <c r="E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80"/>
      <c r="AL511" s="2"/>
      <c r="AM511" s="2"/>
      <c r="AN511" s="2"/>
      <c r="AO511" s="87"/>
      <c r="AP511" s="98"/>
      <c r="AQ511" s="72"/>
      <c r="AR511" s="2"/>
      <c r="AS511" s="2"/>
      <c r="AT511" s="2"/>
      <c r="AU511" s="2"/>
      <c r="AV511" s="73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</row>
    <row r="512" spans="3:64" s="3" customFormat="1" x14ac:dyDescent="0.25">
      <c r="C512" s="2"/>
      <c r="D512" s="2"/>
      <c r="E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80"/>
      <c r="AL512" s="2"/>
      <c r="AM512" s="2"/>
      <c r="AN512" s="2"/>
      <c r="AO512" s="87"/>
      <c r="AP512" s="98"/>
      <c r="AQ512" s="72"/>
      <c r="AR512" s="2"/>
      <c r="AS512" s="2"/>
      <c r="AT512" s="2"/>
      <c r="AU512" s="2"/>
      <c r="AV512" s="73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</row>
    <row r="513" spans="3:64" s="3" customFormat="1" x14ac:dyDescent="0.25">
      <c r="C513" s="2"/>
      <c r="D513" s="2"/>
      <c r="E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80"/>
      <c r="AL513" s="2"/>
      <c r="AM513" s="2"/>
      <c r="AN513" s="2"/>
      <c r="AO513" s="87"/>
      <c r="AP513" s="98"/>
      <c r="AQ513" s="72"/>
      <c r="AR513" s="2"/>
      <c r="AS513" s="2"/>
      <c r="AT513" s="2"/>
      <c r="AU513" s="2"/>
      <c r="AV513" s="73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</row>
    <row r="514" spans="3:64" s="3" customFormat="1" x14ac:dyDescent="0.25">
      <c r="C514" s="2"/>
      <c r="D514" s="2"/>
      <c r="E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80"/>
      <c r="AL514" s="2"/>
      <c r="AM514" s="2"/>
      <c r="AN514" s="2"/>
      <c r="AO514" s="87"/>
      <c r="AP514" s="98"/>
      <c r="AQ514" s="72"/>
      <c r="AR514" s="2"/>
      <c r="AS514" s="2"/>
      <c r="AT514" s="2"/>
      <c r="AU514" s="2"/>
      <c r="AV514" s="73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</row>
    <row r="515" spans="3:64" s="3" customFormat="1" x14ac:dyDescent="0.25">
      <c r="C515" s="2"/>
      <c r="D515" s="2"/>
      <c r="E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80"/>
      <c r="AL515" s="2"/>
      <c r="AM515" s="2"/>
      <c r="AN515" s="2"/>
      <c r="AO515" s="87"/>
      <c r="AP515" s="98"/>
      <c r="AQ515" s="72"/>
      <c r="AR515" s="2"/>
      <c r="AS515" s="2"/>
      <c r="AT515" s="2"/>
      <c r="AU515" s="2"/>
      <c r="AV515" s="73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</row>
    <row r="516" spans="3:64" s="3" customFormat="1" x14ac:dyDescent="0.25">
      <c r="C516" s="2"/>
      <c r="D516" s="2"/>
      <c r="E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80"/>
      <c r="AL516" s="2"/>
      <c r="AM516" s="2"/>
      <c r="AN516" s="2"/>
      <c r="AO516" s="87"/>
      <c r="AP516" s="98"/>
      <c r="AQ516" s="72"/>
      <c r="AR516" s="2"/>
      <c r="AS516" s="2"/>
      <c r="AT516" s="2"/>
      <c r="AU516" s="2"/>
      <c r="AV516" s="73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</row>
    <row r="517" spans="3:64" s="3" customFormat="1" x14ac:dyDescent="0.25">
      <c r="C517" s="2"/>
      <c r="D517" s="2"/>
      <c r="E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80"/>
      <c r="AL517" s="2"/>
      <c r="AM517" s="2"/>
      <c r="AN517" s="2"/>
      <c r="AO517" s="87"/>
      <c r="AP517" s="98"/>
      <c r="AQ517" s="72"/>
      <c r="AR517" s="2"/>
      <c r="AS517" s="2"/>
      <c r="AT517" s="2"/>
      <c r="AU517" s="2"/>
      <c r="AV517" s="73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</row>
    <row r="518" spans="3:64" s="3" customFormat="1" x14ac:dyDescent="0.25">
      <c r="C518" s="2"/>
      <c r="D518" s="2"/>
      <c r="E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80"/>
      <c r="AL518" s="2"/>
      <c r="AM518" s="2"/>
      <c r="AN518" s="2"/>
      <c r="AO518" s="87"/>
      <c r="AP518" s="98"/>
      <c r="AQ518" s="72"/>
      <c r="AR518" s="2"/>
      <c r="AS518" s="2"/>
      <c r="AT518" s="2"/>
      <c r="AU518" s="2"/>
      <c r="AV518" s="73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</row>
    <row r="519" spans="3:64" s="3" customFormat="1" x14ac:dyDescent="0.25">
      <c r="C519" s="2"/>
      <c r="D519" s="2"/>
      <c r="E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80"/>
      <c r="AL519" s="2"/>
      <c r="AM519" s="2"/>
      <c r="AN519" s="2"/>
      <c r="AO519" s="87"/>
      <c r="AP519" s="98"/>
      <c r="AQ519" s="72"/>
      <c r="AR519" s="2"/>
      <c r="AS519" s="2"/>
      <c r="AT519" s="2"/>
      <c r="AU519" s="2"/>
      <c r="AV519" s="73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</row>
    <row r="520" spans="3:64" s="3" customFormat="1" x14ac:dyDescent="0.25">
      <c r="C520" s="2"/>
      <c r="D520" s="2"/>
      <c r="E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80"/>
      <c r="AL520" s="2"/>
      <c r="AM520" s="2"/>
      <c r="AN520" s="2"/>
      <c r="AO520" s="87"/>
      <c r="AP520" s="98"/>
      <c r="AQ520" s="72"/>
      <c r="AR520" s="2"/>
      <c r="AS520" s="2"/>
      <c r="AT520" s="2"/>
      <c r="AU520" s="2"/>
      <c r="AV520" s="73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</row>
    <row r="521" spans="3:64" s="3" customFormat="1" x14ac:dyDescent="0.25">
      <c r="C521" s="2"/>
      <c r="D521" s="2"/>
      <c r="E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80"/>
      <c r="AL521" s="2"/>
      <c r="AM521" s="2"/>
      <c r="AN521" s="2"/>
      <c r="AO521" s="87"/>
      <c r="AP521" s="98"/>
      <c r="AQ521" s="72"/>
      <c r="AR521" s="2"/>
      <c r="AS521" s="2"/>
      <c r="AT521" s="2"/>
      <c r="AU521" s="2"/>
      <c r="AV521" s="73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</row>
    <row r="522" spans="3:64" s="3" customFormat="1" x14ac:dyDescent="0.25">
      <c r="C522" s="2"/>
      <c r="D522" s="2"/>
      <c r="E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80"/>
      <c r="AL522" s="2"/>
      <c r="AM522" s="2"/>
      <c r="AN522" s="2"/>
      <c r="AO522" s="87"/>
      <c r="AP522" s="98"/>
      <c r="AQ522" s="72"/>
      <c r="AR522" s="2"/>
      <c r="AS522" s="2"/>
      <c r="AT522" s="2"/>
      <c r="AU522" s="2"/>
      <c r="AV522" s="73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</row>
    <row r="523" spans="3:64" s="3" customFormat="1" x14ac:dyDescent="0.25">
      <c r="C523" s="2"/>
      <c r="D523" s="2"/>
      <c r="E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80"/>
      <c r="AL523" s="2"/>
      <c r="AM523" s="2"/>
      <c r="AN523" s="2"/>
      <c r="AO523" s="87"/>
      <c r="AP523" s="98"/>
      <c r="AQ523" s="72"/>
      <c r="AR523" s="2"/>
      <c r="AS523" s="2"/>
      <c r="AT523" s="2"/>
      <c r="AU523" s="2"/>
      <c r="AV523" s="73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</row>
    <row r="524" spans="3:64" s="3" customFormat="1" x14ac:dyDescent="0.25">
      <c r="C524" s="2"/>
      <c r="D524" s="2"/>
      <c r="E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80"/>
      <c r="AL524" s="2"/>
      <c r="AM524" s="2"/>
      <c r="AN524" s="2"/>
      <c r="AO524" s="87"/>
      <c r="AP524" s="98"/>
      <c r="AQ524" s="72"/>
      <c r="AR524" s="2"/>
      <c r="AS524" s="2"/>
      <c r="AT524" s="2"/>
      <c r="AU524" s="2"/>
      <c r="AV524" s="73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</row>
    <row r="525" spans="3:64" s="3" customFormat="1" x14ac:dyDescent="0.25">
      <c r="C525" s="2"/>
      <c r="D525" s="2"/>
      <c r="E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80"/>
      <c r="AL525" s="2"/>
      <c r="AM525" s="2"/>
      <c r="AN525" s="2"/>
      <c r="AO525" s="87"/>
      <c r="AP525" s="98"/>
      <c r="AQ525" s="72"/>
      <c r="AR525" s="2"/>
      <c r="AS525" s="2"/>
      <c r="AT525" s="2"/>
      <c r="AU525" s="2"/>
      <c r="AV525" s="73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3:64" s="3" customFormat="1" x14ac:dyDescent="0.25">
      <c r="C526" s="2"/>
      <c r="D526" s="2"/>
      <c r="E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80"/>
      <c r="AL526" s="2"/>
      <c r="AM526" s="2"/>
      <c r="AN526" s="2"/>
      <c r="AO526" s="87"/>
      <c r="AP526" s="98"/>
      <c r="AQ526" s="72"/>
      <c r="AR526" s="2"/>
      <c r="AS526" s="2"/>
      <c r="AT526" s="2"/>
      <c r="AU526" s="2"/>
      <c r="AV526" s="73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3:64" s="3" customFormat="1" x14ac:dyDescent="0.25">
      <c r="C527" s="2"/>
      <c r="D527" s="2"/>
      <c r="E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80"/>
      <c r="AL527" s="2"/>
      <c r="AM527" s="2"/>
      <c r="AN527" s="2"/>
      <c r="AO527" s="87"/>
      <c r="AP527" s="98"/>
      <c r="AQ527" s="72"/>
      <c r="AR527" s="2"/>
      <c r="AS527" s="2"/>
      <c r="AT527" s="2"/>
      <c r="AU527" s="2"/>
      <c r="AV527" s="73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3:64" s="3" customFormat="1" x14ac:dyDescent="0.25">
      <c r="C528" s="2"/>
      <c r="D528" s="2"/>
      <c r="E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80"/>
      <c r="AL528" s="2"/>
      <c r="AM528" s="2"/>
      <c r="AN528" s="2"/>
      <c r="AO528" s="87"/>
      <c r="AP528" s="98"/>
      <c r="AQ528" s="72"/>
      <c r="AR528" s="2"/>
      <c r="AS528" s="2"/>
      <c r="AT528" s="2"/>
      <c r="AU528" s="2"/>
      <c r="AV528" s="73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3:64" s="3" customFormat="1" x14ac:dyDescent="0.25">
      <c r="C529" s="2"/>
      <c r="D529" s="2"/>
      <c r="E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80"/>
      <c r="AL529" s="2"/>
      <c r="AM529" s="2"/>
      <c r="AN529" s="2"/>
      <c r="AO529" s="87"/>
      <c r="AP529" s="98"/>
      <c r="AQ529" s="72"/>
      <c r="AR529" s="2"/>
      <c r="AS529" s="2"/>
      <c r="AT529" s="2"/>
      <c r="AU529" s="2"/>
      <c r="AV529" s="73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3:64" s="3" customFormat="1" x14ac:dyDescent="0.25">
      <c r="C530" s="2"/>
      <c r="D530" s="2"/>
      <c r="E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80"/>
      <c r="AL530" s="2"/>
      <c r="AM530" s="2"/>
      <c r="AN530" s="2"/>
      <c r="AO530" s="87"/>
      <c r="AP530" s="98"/>
      <c r="AQ530" s="72"/>
      <c r="AR530" s="2"/>
      <c r="AS530" s="2"/>
      <c r="AT530" s="2"/>
      <c r="AU530" s="2"/>
      <c r="AV530" s="73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3:64" s="3" customFormat="1" x14ac:dyDescent="0.25">
      <c r="C531" s="2"/>
      <c r="D531" s="2"/>
      <c r="E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80"/>
      <c r="AL531" s="2"/>
      <c r="AM531" s="2"/>
      <c r="AN531" s="2"/>
      <c r="AO531" s="87"/>
      <c r="AP531" s="98"/>
      <c r="AQ531" s="72"/>
      <c r="AR531" s="2"/>
      <c r="AS531" s="2"/>
      <c r="AT531" s="2"/>
      <c r="AU531" s="2"/>
      <c r="AV531" s="73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3:64" s="3" customFormat="1" x14ac:dyDescent="0.25">
      <c r="C532" s="2"/>
      <c r="D532" s="2"/>
      <c r="E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80"/>
      <c r="AL532" s="2"/>
      <c r="AM532" s="2"/>
      <c r="AN532" s="2"/>
      <c r="AO532" s="87"/>
      <c r="AP532" s="98"/>
      <c r="AQ532" s="72"/>
      <c r="AR532" s="2"/>
      <c r="AS532" s="2"/>
      <c r="AT532" s="2"/>
      <c r="AU532" s="2"/>
      <c r="AV532" s="73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3:64" s="3" customFormat="1" x14ac:dyDescent="0.25">
      <c r="C533" s="2"/>
      <c r="D533" s="2"/>
      <c r="E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80"/>
      <c r="AL533" s="2"/>
      <c r="AM533" s="2"/>
      <c r="AN533" s="2"/>
      <c r="AO533" s="87"/>
      <c r="AP533" s="98"/>
      <c r="AQ533" s="72"/>
      <c r="AR533" s="2"/>
      <c r="AS533" s="2"/>
      <c r="AT533" s="2"/>
      <c r="AU533" s="2"/>
      <c r="AV533" s="73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3:64" s="3" customFormat="1" x14ac:dyDescent="0.25">
      <c r="C534" s="2"/>
      <c r="D534" s="2"/>
      <c r="E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80"/>
      <c r="AL534" s="2"/>
      <c r="AM534" s="2"/>
      <c r="AN534" s="2"/>
      <c r="AO534" s="87"/>
      <c r="AP534" s="98"/>
      <c r="AQ534" s="72"/>
      <c r="AR534" s="2"/>
      <c r="AS534" s="2"/>
      <c r="AT534" s="2"/>
      <c r="AU534" s="2"/>
      <c r="AV534" s="73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3:64" s="3" customFormat="1" x14ac:dyDescent="0.25">
      <c r="C535" s="2"/>
      <c r="D535" s="2"/>
      <c r="E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80"/>
      <c r="AL535" s="2"/>
      <c r="AM535" s="2"/>
      <c r="AN535" s="2"/>
      <c r="AO535" s="87"/>
      <c r="AP535" s="98"/>
      <c r="AQ535" s="72"/>
      <c r="AR535" s="2"/>
      <c r="AS535" s="2"/>
      <c r="AT535" s="2"/>
      <c r="AU535" s="2"/>
      <c r="AV535" s="73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3:64" s="3" customFormat="1" x14ac:dyDescent="0.25">
      <c r="C536" s="2"/>
      <c r="D536" s="2"/>
      <c r="E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80"/>
      <c r="AL536" s="2"/>
      <c r="AM536" s="2"/>
      <c r="AN536" s="2"/>
      <c r="AO536" s="87"/>
      <c r="AP536" s="98"/>
      <c r="AQ536" s="72"/>
      <c r="AR536" s="2"/>
      <c r="AS536" s="2"/>
      <c r="AT536" s="2"/>
      <c r="AU536" s="2"/>
      <c r="AV536" s="73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3:64" s="3" customFormat="1" x14ac:dyDescent="0.25">
      <c r="C537" s="2"/>
      <c r="D537" s="2"/>
      <c r="E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80"/>
      <c r="AL537" s="2"/>
      <c r="AM537" s="2"/>
      <c r="AN537" s="2"/>
      <c r="AO537" s="87"/>
      <c r="AP537" s="98"/>
      <c r="AQ537" s="72"/>
      <c r="AR537" s="2"/>
      <c r="AS537" s="2"/>
      <c r="AT537" s="2"/>
      <c r="AU537" s="2"/>
      <c r="AV537" s="73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3:64" s="3" customFormat="1" x14ac:dyDescent="0.25">
      <c r="C538" s="2"/>
      <c r="D538" s="2"/>
      <c r="E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80"/>
      <c r="AL538" s="2"/>
      <c r="AM538" s="2"/>
      <c r="AN538" s="2"/>
      <c r="AO538" s="87"/>
      <c r="AP538" s="98"/>
      <c r="AQ538" s="72"/>
      <c r="AR538" s="2"/>
      <c r="AS538" s="2"/>
      <c r="AT538" s="2"/>
      <c r="AU538" s="2"/>
      <c r="AV538" s="73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3:64" s="3" customFormat="1" x14ac:dyDescent="0.25">
      <c r="C539" s="2"/>
      <c r="D539" s="2"/>
      <c r="E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80"/>
      <c r="AL539" s="2"/>
      <c r="AM539" s="2"/>
      <c r="AN539" s="2"/>
      <c r="AO539" s="87"/>
      <c r="AP539" s="98"/>
      <c r="AQ539" s="72"/>
      <c r="AR539" s="2"/>
      <c r="AS539" s="2"/>
      <c r="AT539" s="2"/>
      <c r="AU539" s="2"/>
      <c r="AV539" s="73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3:64" s="3" customFormat="1" x14ac:dyDescent="0.25">
      <c r="C540" s="2"/>
      <c r="D540" s="2"/>
      <c r="E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80"/>
      <c r="AL540" s="2"/>
      <c r="AM540" s="2"/>
      <c r="AN540" s="2"/>
      <c r="AO540" s="87"/>
      <c r="AP540" s="98"/>
      <c r="AQ540" s="72"/>
      <c r="AR540" s="2"/>
      <c r="AS540" s="2"/>
      <c r="AT540" s="2"/>
      <c r="AU540" s="2"/>
      <c r="AV540" s="73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3:64" s="3" customFormat="1" x14ac:dyDescent="0.25">
      <c r="C541" s="2"/>
      <c r="D541" s="2"/>
      <c r="E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80"/>
      <c r="AL541" s="2"/>
      <c r="AM541" s="2"/>
      <c r="AN541" s="2"/>
      <c r="AO541" s="87"/>
      <c r="AP541" s="98"/>
      <c r="AQ541" s="72"/>
      <c r="AR541" s="2"/>
      <c r="AS541" s="2"/>
      <c r="AT541" s="2"/>
      <c r="AU541" s="2"/>
      <c r="AV541" s="73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3:64" s="3" customFormat="1" x14ac:dyDescent="0.25">
      <c r="C542" s="2"/>
      <c r="D542" s="2"/>
      <c r="E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80"/>
      <c r="AL542" s="2"/>
      <c r="AM542" s="2"/>
      <c r="AN542" s="2"/>
      <c r="AO542" s="87"/>
      <c r="AP542" s="98"/>
      <c r="AQ542" s="72"/>
      <c r="AR542" s="2"/>
      <c r="AS542" s="2"/>
      <c r="AT542" s="2"/>
      <c r="AU542" s="2"/>
      <c r="AV542" s="73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3:64" s="3" customFormat="1" x14ac:dyDescent="0.25">
      <c r="C543" s="2"/>
      <c r="D543" s="2"/>
      <c r="E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80"/>
      <c r="AL543" s="2"/>
      <c r="AM543" s="2"/>
      <c r="AN543" s="2"/>
      <c r="AO543" s="87"/>
      <c r="AP543" s="98"/>
      <c r="AQ543" s="72"/>
      <c r="AR543" s="2"/>
      <c r="AS543" s="2"/>
      <c r="AT543" s="2"/>
      <c r="AU543" s="2"/>
      <c r="AV543" s="73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3:64" s="3" customFormat="1" x14ac:dyDescent="0.25">
      <c r="C544" s="2"/>
      <c r="D544" s="2"/>
      <c r="E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80"/>
      <c r="AL544" s="2"/>
      <c r="AM544" s="2"/>
      <c r="AN544" s="2"/>
      <c r="AO544" s="87"/>
      <c r="AP544" s="98"/>
      <c r="AQ544" s="72"/>
      <c r="AR544" s="2"/>
      <c r="AS544" s="2"/>
      <c r="AT544" s="2"/>
      <c r="AU544" s="2"/>
      <c r="AV544" s="73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3:64" s="3" customFormat="1" x14ac:dyDescent="0.25">
      <c r="C545" s="2"/>
      <c r="D545" s="2"/>
      <c r="E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80"/>
      <c r="AL545" s="2"/>
      <c r="AM545" s="2"/>
      <c r="AN545" s="2"/>
      <c r="AO545" s="87"/>
      <c r="AP545" s="98"/>
      <c r="AQ545" s="72"/>
      <c r="AR545" s="2"/>
      <c r="AS545" s="2"/>
      <c r="AT545" s="2"/>
      <c r="AU545" s="2"/>
      <c r="AV545" s="73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3:64" s="3" customFormat="1" x14ac:dyDescent="0.25">
      <c r="C546" s="2"/>
      <c r="D546" s="2"/>
      <c r="E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80"/>
      <c r="AL546" s="2"/>
      <c r="AM546" s="2"/>
      <c r="AN546" s="2"/>
      <c r="AO546" s="87"/>
      <c r="AP546" s="98"/>
      <c r="AQ546" s="72"/>
      <c r="AR546" s="2"/>
      <c r="AS546" s="2"/>
      <c r="AT546" s="2"/>
      <c r="AU546" s="2"/>
      <c r="AV546" s="73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3:64" s="3" customFormat="1" x14ac:dyDescent="0.25">
      <c r="C547" s="2"/>
      <c r="D547" s="2"/>
      <c r="E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80"/>
      <c r="AL547" s="2"/>
      <c r="AM547" s="2"/>
      <c r="AN547" s="2"/>
      <c r="AO547" s="87"/>
      <c r="AP547" s="98"/>
      <c r="AQ547" s="72"/>
      <c r="AR547" s="2"/>
      <c r="AS547" s="2"/>
      <c r="AT547" s="2"/>
      <c r="AU547" s="2"/>
      <c r="AV547" s="73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3:64" s="3" customFormat="1" x14ac:dyDescent="0.25">
      <c r="C548" s="2"/>
      <c r="D548" s="2"/>
      <c r="E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80"/>
      <c r="AL548" s="2"/>
      <c r="AM548" s="2"/>
      <c r="AN548" s="2"/>
      <c r="AO548" s="87"/>
      <c r="AP548" s="98"/>
      <c r="AQ548" s="72"/>
      <c r="AR548" s="2"/>
      <c r="AS548" s="2"/>
      <c r="AT548" s="2"/>
      <c r="AU548" s="2"/>
      <c r="AV548" s="73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3:64" s="3" customFormat="1" x14ac:dyDescent="0.25">
      <c r="C549" s="2"/>
      <c r="D549" s="2"/>
      <c r="E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80"/>
      <c r="AL549" s="2"/>
      <c r="AM549" s="2"/>
      <c r="AN549" s="2"/>
      <c r="AO549" s="87"/>
      <c r="AP549" s="98"/>
      <c r="AQ549" s="72"/>
      <c r="AR549" s="2"/>
      <c r="AS549" s="2"/>
      <c r="AT549" s="2"/>
      <c r="AU549" s="2"/>
      <c r="AV549" s="73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</row>
    <row r="550" spans="3:64" s="3" customFormat="1" x14ac:dyDescent="0.25">
      <c r="C550" s="2"/>
      <c r="D550" s="2"/>
      <c r="E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80"/>
      <c r="AL550" s="2"/>
      <c r="AM550" s="2"/>
      <c r="AN550" s="2"/>
      <c r="AO550" s="87"/>
      <c r="AP550" s="98"/>
      <c r="AQ550" s="72"/>
      <c r="AR550" s="2"/>
      <c r="AS550" s="2"/>
      <c r="AT550" s="2"/>
      <c r="AU550" s="2"/>
      <c r="AV550" s="73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</row>
    <row r="551" spans="3:64" s="3" customFormat="1" x14ac:dyDescent="0.25">
      <c r="C551" s="2"/>
      <c r="D551" s="2"/>
      <c r="E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80"/>
      <c r="AL551" s="2"/>
      <c r="AM551" s="2"/>
      <c r="AN551" s="2"/>
      <c r="AO551" s="87"/>
      <c r="AP551" s="98"/>
      <c r="AQ551" s="72"/>
      <c r="AR551" s="2"/>
      <c r="AS551" s="2"/>
      <c r="AT551" s="2"/>
      <c r="AU551" s="2"/>
      <c r="AV551" s="73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</row>
    <row r="552" spans="3:64" s="3" customFormat="1" x14ac:dyDescent="0.25">
      <c r="C552" s="2"/>
      <c r="D552" s="2"/>
      <c r="E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80"/>
      <c r="AL552" s="2"/>
      <c r="AM552" s="2"/>
      <c r="AN552" s="2"/>
      <c r="AO552" s="87"/>
      <c r="AP552" s="98"/>
      <c r="AQ552" s="72"/>
      <c r="AR552" s="2"/>
      <c r="AS552" s="2"/>
      <c r="AT552" s="2"/>
      <c r="AU552" s="2"/>
      <c r="AV552" s="73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</row>
    <row r="553" spans="3:64" s="3" customFormat="1" x14ac:dyDescent="0.25">
      <c r="C553" s="2"/>
      <c r="D553" s="2"/>
      <c r="E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80"/>
      <c r="AL553" s="2"/>
      <c r="AM553" s="2"/>
      <c r="AN553" s="2"/>
      <c r="AO553" s="87"/>
      <c r="AP553" s="98"/>
      <c r="AQ553" s="72"/>
      <c r="AR553" s="2"/>
      <c r="AS553" s="2"/>
      <c r="AT553" s="2"/>
      <c r="AU553" s="2"/>
      <c r="AV553" s="73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3:64" s="3" customFormat="1" x14ac:dyDescent="0.25">
      <c r="C554" s="2"/>
      <c r="D554" s="2"/>
      <c r="E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80"/>
      <c r="AL554" s="2"/>
      <c r="AM554" s="2"/>
      <c r="AN554" s="2"/>
      <c r="AO554" s="87"/>
      <c r="AP554" s="98"/>
      <c r="AQ554" s="72"/>
      <c r="AR554" s="2"/>
      <c r="AS554" s="2"/>
      <c r="AT554" s="2"/>
      <c r="AU554" s="2"/>
      <c r="AV554" s="73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3:64" s="3" customFormat="1" x14ac:dyDescent="0.25">
      <c r="C555" s="2"/>
      <c r="D555" s="2"/>
      <c r="E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80"/>
      <c r="AL555" s="2"/>
      <c r="AM555" s="2"/>
      <c r="AN555" s="2"/>
      <c r="AO555" s="87"/>
      <c r="AP555" s="98"/>
      <c r="AQ555" s="72"/>
      <c r="AR555" s="2"/>
      <c r="AS555" s="2"/>
      <c r="AT555" s="2"/>
      <c r="AU555" s="2"/>
      <c r="AV555" s="73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3:64" s="3" customFormat="1" x14ac:dyDescent="0.25">
      <c r="C556" s="2"/>
      <c r="D556" s="2"/>
      <c r="E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80"/>
      <c r="AL556" s="2"/>
      <c r="AM556" s="2"/>
      <c r="AN556" s="2"/>
      <c r="AO556" s="87"/>
      <c r="AP556" s="98"/>
      <c r="AQ556" s="72"/>
      <c r="AR556" s="2"/>
      <c r="AS556" s="2"/>
      <c r="AT556" s="2"/>
      <c r="AU556" s="2"/>
      <c r="AV556" s="73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3:64" s="3" customFormat="1" x14ac:dyDescent="0.25">
      <c r="C557" s="2"/>
      <c r="D557" s="2"/>
      <c r="E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80"/>
      <c r="AL557" s="2"/>
      <c r="AM557" s="2"/>
      <c r="AN557" s="2"/>
      <c r="AO557" s="87"/>
      <c r="AP557" s="98"/>
      <c r="AQ557" s="72"/>
      <c r="AR557" s="2"/>
      <c r="AS557" s="2"/>
      <c r="AT557" s="2"/>
      <c r="AU557" s="2"/>
      <c r="AV557" s="73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3:64" s="3" customFormat="1" x14ac:dyDescent="0.25">
      <c r="C558" s="2"/>
      <c r="D558" s="2"/>
      <c r="E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80"/>
      <c r="AL558" s="2"/>
      <c r="AM558" s="2"/>
      <c r="AN558" s="2"/>
      <c r="AO558" s="87"/>
      <c r="AP558" s="98"/>
      <c r="AQ558" s="72"/>
      <c r="AR558" s="2"/>
      <c r="AS558" s="2"/>
      <c r="AT558" s="2"/>
      <c r="AU558" s="2"/>
      <c r="AV558" s="73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3:64" s="3" customFormat="1" x14ac:dyDescent="0.25">
      <c r="C559" s="2"/>
      <c r="D559" s="2"/>
      <c r="E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80"/>
      <c r="AL559" s="2"/>
      <c r="AM559" s="2"/>
      <c r="AN559" s="2"/>
      <c r="AO559" s="87"/>
      <c r="AP559" s="98"/>
      <c r="AQ559" s="72"/>
      <c r="AR559" s="2"/>
      <c r="AS559" s="2"/>
      <c r="AT559" s="2"/>
      <c r="AU559" s="2"/>
      <c r="AV559" s="73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3:64" s="3" customFormat="1" x14ac:dyDescent="0.25">
      <c r="C560" s="2"/>
      <c r="D560" s="2"/>
      <c r="E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80"/>
      <c r="AL560" s="2"/>
      <c r="AM560" s="2"/>
      <c r="AN560" s="2"/>
      <c r="AO560" s="87"/>
      <c r="AP560" s="98"/>
      <c r="AQ560" s="72"/>
      <c r="AR560" s="2"/>
      <c r="AS560" s="2"/>
      <c r="AT560" s="2"/>
      <c r="AU560" s="2"/>
      <c r="AV560" s="73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3:64" s="3" customFormat="1" x14ac:dyDescent="0.25">
      <c r="C561" s="2"/>
      <c r="D561" s="2"/>
      <c r="E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80"/>
      <c r="AL561" s="2"/>
      <c r="AM561" s="2"/>
      <c r="AN561" s="2"/>
      <c r="AO561" s="87"/>
      <c r="AP561" s="98"/>
      <c r="AQ561" s="72"/>
      <c r="AR561" s="2"/>
      <c r="AS561" s="2"/>
      <c r="AT561" s="2"/>
      <c r="AU561" s="2"/>
      <c r="AV561" s="73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3:64" s="3" customFormat="1" x14ac:dyDescent="0.25">
      <c r="C562" s="2"/>
      <c r="D562" s="2"/>
      <c r="E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80"/>
      <c r="AL562" s="2"/>
      <c r="AM562" s="2"/>
      <c r="AN562" s="2"/>
      <c r="AO562" s="87"/>
      <c r="AP562" s="98"/>
      <c r="AQ562" s="72"/>
      <c r="AR562" s="2"/>
      <c r="AS562" s="2"/>
      <c r="AT562" s="2"/>
      <c r="AU562" s="2"/>
      <c r="AV562" s="73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3:64" s="3" customFormat="1" x14ac:dyDescent="0.25">
      <c r="C563" s="2"/>
      <c r="D563" s="2"/>
      <c r="E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80"/>
      <c r="AL563" s="2"/>
      <c r="AM563" s="2"/>
      <c r="AN563" s="2"/>
      <c r="AO563" s="87"/>
      <c r="AP563" s="98"/>
      <c r="AQ563" s="72"/>
      <c r="AR563" s="2"/>
      <c r="AS563" s="2"/>
      <c r="AT563" s="2"/>
      <c r="AU563" s="2"/>
      <c r="AV563" s="73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3:64" s="3" customFormat="1" x14ac:dyDescent="0.25">
      <c r="C564" s="2"/>
      <c r="D564" s="2"/>
      <c r="E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80"/>
      <c r="AL564" s="2"/>
      <c r="AM564" s="2"/>
      <c r="AN564" s="2"/>
      <c r="AO564" s="87"/>
      <c r="AP564" s="98"/>
      <c r="AQ564" s="72"/>
      <c r="AR564" s="2"/>
      <c r="AS564" s="2"/>
      <c r="AT564" s="2"/>
      <c r="AU564" s="2"/>
      <c r="AV564" s="73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3:64" s="3" customFormat="1" x14ac:dyDescent="0.25">
      <c r="C565" s="2"/>
      <c r="D565" s="2"/>
      <c r="E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80"/>
      <c r="AL565" s="2"/>
      <c r="AM565" s="2"/>
      <c r="AN565" s="2"/>
      <c r="AO565" s="87"/>
      <c r="AP565" s="98"/>
      <c r="AQ565" s="72"/>
      <c r="AR565" s="2"/>
      <c r="AS565" s="2"/>
      <c r="AT565" s="2"/>
      <c r="AU565" s="2"/>
      <c r="AV565" s="73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3:64" s="3" customFormat="1" x14ac:dyDescent="0.25">
      <c r="C566" s="2"/>
      <c r="D566" s="2"/>
      <c r="E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80"/>
      <c r="AL566" s="2"/>
      <c r="AM566" s="2"/>
      <c r="AN566" s="2"/>
      <c r="AO566" s="87"/>
      <c r="AP566" s="98"/>
      <c r="AQ566" s="72"/>
      <c r="AR566" s="2"/>
      <c r="AS566" s="2"/>
      <c r="AT566" s="2"/>
      <c r="AU566" s="2"/>
      <c r="AV566" s="73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3:64" s="3" customFormat="1" x14ac:dyDescent="0.25">
      <c r="C567" s="2"/>
      <c r="D567" s="2"/>
      <c r="E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80"/>
      <c r="AL567" s="2"/>
      <c r="AM567" s="2"/>
      <c r="AN567" s="2"/>
      <c r="AO567" s="87"/>
      <c r="AP567" s="98"/>
      <c r="AQ567" s="72"/>
      <c r="AR567" s="2"/>
      <c r="AS567" s="2"/>
      <c r="AT567" s="2"/>
      <c r="AU567" s="2"/>
      <c r="AV567" s="73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3:64" s="3" customFormat="1" x14ac:dyDescent="0.25">
      <c r="C568" s="2"/>
      <c r="D568" s="2"/>
      <c r="E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80"/>
      <c r="AL568" s="2"/>
      <c r="AM568" s="2"/>
      <c r="AN568" s="2"/>
      <c r="AO568" s="87"/>
      <c r="AP568" s="98"/>
      <c r="AQ568" s="72"/>
      <c r="AR568" s="2"/>
      <c r="AS568" s="2"/>
      <c r="AT568" s="2"/>
      <c r="AU568" s="2"/>
      <c r="AV568" s="73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3:64" s="3" customFormat="1" x14ac:dyDescent="0.25">
      <c r="C569" s="2"/>
      <c r="D569" s="2"/>
      <c r="E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80"/>
      <c r="AL569" s="2"/>
      <c r="AM569" s="2"/>
      <c r="AN569" s="2"/>
      <c r="AO569" s="87"/>
      <c r="AP569" s="98"/>
      <c r="AQ569" s="72"/>
      <c r="AR569" s="2"/>
      <c r="AS569" s="2"/>
      <c r="AT569" s="2"/>
      <c r="AU569" s="2"/>
      <c r="AV569" s="73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</row>
    <row r="570" spans="3:64" s="3" customFormat="1" x14ac:dyDescent="0.25">
      <c r="C570" s="2"/>
      <c r="D570" s="2"/>
      <c r="E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80"/>
      <c r="AL570" s="2"/>
      <c r="AM570" s="2"/>
      <c r="AN570" s="2"/>
      <c r="AO570" s="87"/>
      <c r="AP570" s="98"/>
      <c r="AQ570" s="72"/>
      <c r="AR570" s="2"/>
      <c r="AS570" s="2"/>
      <c r="AT570" s="2"/>
      <c r="AU570" s="2"/>
      <c r="AV570" s="73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</row>
    <row r="571" spans="3:64" s="3" customFormat="1" x14ac:dyDescent="0.25">
      <c r="C571" s="2"/>
      <c r="D571" s="2"/>
      <c r="E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80"/>
      <c r="AL571" s="2"/>
      <c r="AM571" s="2"/>
      <c r="AN571" s="2"/>
      <c r="AO571" s="87"/>
      <c r="AP571" s="98"/>
      <c r="AQ571" s="72"/>
      <c r="AR571" s="2"/>
      <c r="AS571" s="2"/>
      <c r="AT571" s="2"/>
      <c r="AU571" s="2"/>
      <c r="AV571" s="73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</row>
    <row r="572" spans="3:64" s="3" customFormat="1" x14ac:dyDescent="0.25">
      <c r="C572" s="2"/>
      <c r="D572" s="2"/>
      <c r="E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80"/>
      <c r="AL572" s="2"/>
      <c r="AM572" s="2"/>
      <c r="AN572" s="2"/>
      <c r="AO572" s="87"/>
      <c r="AP572" s="98"/>
      <c r="AQ572" s="72"/>
      <c r="AR572" s="2"/>
      <c r="AS572" s="2"/>
      <c r="AT572" s="2"/>
      <c r="AU572" s="2"/>
      <c r="AV572" s="73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</row>
    <row r="573" spans="3:64" s="3" customFormat="1" x14ac:dyDescent="0.25">
      <c r="C573" s="2"/>
      <c r="D573" s="2"/>
      <c r="E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80"/>
      <c r="AL573" s="2"/>
      <c r="AM573" s="2"/>
      <c r="AN573" s="2"/>
      <c r="AO573" s="87"/>
      <c r="AP573" s="98"/>
      <c r="AQ573" s="72"/>
      <c r="AR573" s="2"/>
      <c r="AS573" s="2"/>
      <c r="AT573" s="2"/>
      <c r="AU573" s="2"/>
      <c r="AV573" s="73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</row>
    <row r="574" spans="3:64" s="3" customFormat="1" x14ac:dyDescent="0.25">
      <c r="C574" s="2"/>
      <c r="D574" s="2"/>
      <c r="E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80"/>
      <c r="AL574" s="2"/>
      <c r="AM574" s="2"/>
      <c r="AN574" s="2"/>
      <c r="AO574" s="87"/>
      <c r="AP574" s="98"/>
      <c r="AQ574" s="72"/>
      <c r="AR574" s="2"/>
      <c r="AS574" s="2"/>
      <c r="AT574" s="2"/>
      <c r="AU574" s="2"/>
      <c r="AV574" s="73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</row>
    <row r="575" spans="3:64" s="3" customFormat="1" x14ac:dyDescent="0.25">
      <c r="C575" s="2"/>
      <c r="D575" s="2"/>
      <c r="E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80"/>
      <c r="AL575" s="2"/>
      <c r="AM575" s="2"/>
      <c r="AN575" s="2"/>
      <c r="AO575" s="87"/>
      <c r="AP575" s="98"/>
      <c r="AQ575" s="72"/>
      <c r="AR575" s="2"/>
      <c r="AS575" s="2"/>
      <c r="AT575" s="2"/>
      <c r="AU575" s="2"/>
      <c r="AV575" s="73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</row>
    <row r="576" spans="3:64" s="3" customFormat="1" x14ac:dyDescent="0.25">
      <c r="C576" s="2"/>
      <c r="D576" s="2"/>
      <c r="E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80"/>
      <c r="AL576" s="2"/>
      <c r="AM576" s="2"/>
      <c r="AN576" s="2"/>
      <c r="AO576" s="87"/>
      <c r="AP576" s="98"/>
      <c r="AQ576" s="72"/>
      <c r="AR576" s="2"/>
      <c r="AS576" s="2"/>
      <c r="AT576" s="2"/>
      <c r="AU576" s="2"/>
      <c r="AV576" s="73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</row>
    <row r="577" spans="3:64" s="3" customFormat="1" x14ac:dyDescent="0.25">
      <c r="C577" s="2"/>
      <c r="D577" s="2"/>
      <c r="E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80"/>
      <c r="AL577" s="2"/>
      <c r="AM577" s="2"/>
      <c r="AN577" s="2"/>
      <c r="AO577" s="87"/>
      <c r="AP577" s="98"/>
      <c r="AQ577" s="72"/>
      <c r="AR577" s="2"/>
      <c r="AS577" s="2"/>
      <c r="AT577" s="2"/>
      <c r="AU577" s="2"/>
      <c r="AV577" s="73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</row>
    <row r="578" spans="3:64" s="3" customFormat="1" x14ac:dyDescent="0.25">
      <c r="C578" s="2"/>
      <c r="D578" s="2"/>
      <c r="E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80"/>
      <c r="AL578" s="2"/>
      <c r="AM578" s="2"/>
      <c r="AN578" s="2"/>
      <c r="AO578" s="87"/>
      <c r="AP578" s="98"/>
      <c r="AQ578" s="72"/>
      <c r="AR578" s="2"/>
      <c r="AS578" s="2"/>
      <c r="AT578" s="2"/>
      <c r="AU578" s="2"/>
      <c r="AV578" s="73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</row>
    <row r="579" spans="3:64" s="3" customFormat="1" x14ac:dyDescent="0.25">
      <c r="C579" s="2"/>
      <c r="D579" s="2"/>
      <c r="E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80"/>
      <c r="AL579" s="2"/>
      <c r="AM579" s="2"/>
      <c r="AN579" s="2"/>
      <c r="AO579" s="87"/>
      <c r="AP579" s="98"/>
      <c r="AQ579" s="72"/>
      <c r="AR579" s="2"/>
      <c r="AS579" s="2"/>
      <c r="AT579" s="2"/>
      <c r="AU579" s="2"/>
      <c r="AV579" s="73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</row>
    <row r="580" spans="3:64" s="3" customFormat="1" x14ac:dyDescent="0.25">
      <c r="C580" s="2"/>
      <c r="D580" s="2"/>
      <c r="E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80"/>
      <c r="AL580" s="2"/>
      <c r="AM580" s="2"/>
      <c r="AN580" s="2"/>
      <c r="AO580" s="87"/>
      <c r="AP580" s="98"/>
      <c r="AQ580" s="72"/>
      <c r="AR580" s="2"/>
      <c r="AS580" s="2"/>
      <c r="AT580" s="2"/>
      <c r="AU580" s="2"/>
      <c r="AV580" s="73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</row>
    <row r="581" spans="3:64" s="3" customFormat="1" x14ac:dyDescent="0.25">
      <c r="C581" s="2"/>
      <c r="D581" s="2"/>
      <c r="E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80"/>
      <c r="AL581" s="2"/>
      <c r="AM581" s="2"/>
      <c r="AN581" s="2"/>
      <c r="AO581" s="87"/>
      <c r="AP581" s="98"/>
      <c r="AQ581" s="72"/>
      <c r="AR581" s="2"/>
      <c r="AS581" s="2"/>
      <c r="AT581" s="2"/>
      <c r="AU581" s="2"/>
      <c r="AV581" s="73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</row>
    <row r="582" spans="3:64" s="3" customFormat="1" x14ac:dyDescent="0.25">
      <c r="C582" s="2"/>
      <c r="D582" s="2"/>
      <c r="E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80"/>
      <c r="AL582" s="2"/>
      <c r="AM582" s="2"/>
      <c r="AN582" s="2"/>
      <c r="AO582" s="87"/>
      <c r="AP582" s="98"/>
      <c r="AQ582" s="72"/>
      <c r="AR582" s="2"/>
      <c r="AS582" s="2"/>
      <c r="AT582" s="2"/>
      <c r="AU582" s="2"/>
      <c r="AV582" s="73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</row>
    <row r="583" spans="3:64" s="3" customFormat="1" x14ac:dyDescent="0.25">
      <c r="C583" s="2"/>
      <c r="D583" s="2"/>
      <c r="E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80"/>
      <c r="AL583" s="2"/>
      <c r="AM583" s="2"/>
      <c r="AN583" s="2"/>
      <c r="AO583" s="87"/>
      <c r="AP583" s="98"/>
      <c r="AQ583" s="72"/>
      <c r="AR583" s="2"/>
      <c r="AS583" s="2"/>
      <c r="AT583" s="2"/>
      <c r="AU583" s="2"/>
      <c r="AV583" s="73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</row>
    <row r="584" spans="3:64" s="3" customFormat="1" x14ac:dyDescent="0.25">
      <c r="C584" s="2"/>
      <c r="D584" s="2"/>
      <c r="E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80"/>
      <c r="AL584" s="2"/>
      <c r="AM584" s="2"/>
      <c r="AN584" s="2"/>
      <c r="AO584" s="87"/>
      <c r="AP584" s="98"/>
      <c r="AQ584" s="72"/>
      <c r="AR584" s="2"/>
      <c r="AS584" s="2"/>
      <c r="AT584" s="2"/>
      <c r="AU584" s="2"/>
      <c r="AV584" s="73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</row>
    <row r="585" spans="3:64" s="3" customFormat="1" x14ac:dyDescent="0.25">
      <c r="C585" s="2"/>
      <c r="D585" s="2"/>
      <c r="E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80"/>
      <c r="AL585" s="2"/>
      <c r="AM585" s="2"/>
      <c r="AN585" s="2"/>
      <c r="AO585" s="87"/>
      <c r="AP585" s="98"/>
      <c r="AQ585" s="72"/>
      <c r="AR585" s="2"/>
      <c r="AS585" s="2"/>
      <c r="AT585" s="2"/>
      <c r="AU585" s="2"/>
      <c r="AV585" s="73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</row>
    <row r="586" spans="3:64" s="3" customFormat="1" x14ac:dyDescent="0.25">
      <c r="C586" s="2"/>
      <c r="D586" s="2"/>
      <c r="E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80"/>
      <c r="AL586" s="2"/>
      <c r="AM586" s="2"/>
      <c r="AN586" s="2"/>
      <c r="AO586" s="87"/>
      <c r="AP586" s="98"/>
      <c r="AQ586" s="72"/>
      <c r="AR586" s="2"/>
      <c r="AS586" s="2"/>
      <c r="AT586" s="2"/>
      <c r="AU586" s="2"/>
      <c r="AV586" s="73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</row>
    <row r="587" spans="3:64" s="3" customFormat="1" x14ac:dyDescent="0.25">
      <c r="C587" s="2"/>
      <c r="D587" s="2"/>
      <c r="E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80"/>
      <c r="AL587" s="2"/>
      <c r="AM587" s="2"/>
      <c r="AN587" s="2"/>
      <c r="AO587" s="87"/>
      <c r="AP587" s="98"/>
      <c r="AQ587" s="72"/>
      <c r="AR587" s="2"/>
      <c r="AS587" s="2"/>
      <c r="AT587" s="2"/>
      <c r="AU587" s="2"/>
      <c r="AV587" s="73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</row>
    <row r="588" spans="3:64" s="3" customFormat="1" x14ac:dyDescent="0.25">
      <c r="C588" s="2"/>
      <c r="D588" s="2"/>
      <c r="E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80"/>
      <c r="AL588" s="2"/>
      <c r="AM588" s="2"/>
      <c r="AN588" s="2"/>
      <c r="AO588" s="87"/>
      <c r="AP588" s="98"/>
      <c r="AQ588" s="72"/>
      <c r="AR588" s="2"/>
      <c r="AS588" s="2"/>
      <c r="AT588" s="2"/>
      <c r="AU588" s="2"/>
      <c r="AV588" s="73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</row>
    <row r="589" spans="3:64" s="3" customFormat="1" x14ac:dyDescent="0.25">
      <c r="C589" s="2"/>
      <c r="D589" s="2"/>
      <c r="E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80"/>
      <c r="AL589" s="2"/>
      <c r="AM589" s="2"/>
      <c r="AN589" s="2"/>
      <c r="AO589" s="87"/>
      <c r="AP589" s="98"/>
      <c r="AQ589" s="72"/>
      <c r="AR589" s="2"/>
      <c r="AS589" s="2"/>
      <c r="AT589" s="2"/>
      <c r="AU589" s="2"/>
      <c r="AV589" s="73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</row>
    <row r="590" spans="3:64" s="3" customFormat="1" x14ac:dyDescent="0.25">
      <c r="C590" s="2"/>
      <c r="D590" s="2"/>
      <c r="E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80"/>
      <c r="AL590" s="2"/>
      <c r="AM590" s="2"/>
      <c r="AN590" s="2"/>
      <c r="AO590" s="87"/>
      <c r="AP590" s="98"/>
      <c r="AQ590" s="72"/>
      <c r="AR590" s="2"/>
      <c r="AS590" s="2"/>
      <c r="AT590" s="2"/>
      <c r="AU590" s="2"/>
      <c r="AV590" s="73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</row>
    <row r="591" spans="3:64" s="3" customFormat="1" x14ac:dyDescent="0.25">
      <c r="C591" s="2"/>
      <c r="D591" s="2"/>
      <c r="E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80"/>
      <c r="AL591" s="2"/>
      <c r="AM591" s="2"/>
      <c r="AN591" s="2"/>
      <c r="AO591" s="87"/>
      <c r="AP591" s="98"/>
      <c r="AQ591" s="72"/>
      <c r="AR591" s="2"/>
      <c r="AS591" s="2"/>
      <c r="AT591" s="2"/>
      <c r="AU591" s="2"/>
      <c r="AV591" s="73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</row>
    <row r="592" spans="3:64" s="3" customFormat="1" x14ac:dyDescent="0.25">
      <c r="C592" s="2"/>
      <c r="D592" s="2"/>
      <c r="E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80"/>
      <c r="AL592" s="2"/>
      <c r="AM592" s="2"/>
      <c r="AN592" s="2"/>
      <c r="AO592" s="87"/>
      <c r="AP592" s="98"/>
      <c r="AQ592" s="72"/>
      <c r="AR592" s="2"/>
      <c r="AS592" s="2"/>
      <c r="AT592" s="2"/>
      <c r="AU592" s="2"/>
      <c r="AV592" s="73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</row>
    <row r="593" spans="3:64" s="3" customFormat="1" x14ac:dyDescent="0.25">
      <c r="C593" s="2"/>
      <c r="D593" s="2"/>
      <c r="E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80"/>
      <c r="AL593" s="2"/>
      <c r="AM593" s="2"/>
      <c r="AN593" s="2"/>
      <c r="AO593" s="87"/>
      <c r="AP593" s="98"/>
      <c r="AQ593" s="72"/>
      <c r="AR593" s="2"/>
      <c r="AS593" s="2"/>
      <c r="AT593" s="2"/>
      <c r="AU593" s="2"/>
      <c r="AV593" s="73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</row>
    <row r="594" spans="3:64" s="3" customFormat="1" x14ac:dyDescent="0.25">
      <c r="C594" s="2"/>
      <c r="D594" s="2"/>
      <c r="E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80"/>
      <c r="AL594" s="2"/>
      <c r="AM594" s="2"/>
      <c r="AN594" s="2"/>
      <c r="AO594" s="87"/>
      <c r="AP594" s="98"/>
      <c r="AQ594" s="72"/>
      <c r="AR594" s="2"/>
      <c r="AS594" s="2"/>
      <c r="AT594" s="2"/>
      <c r="AU594" s="2"/>
      <c r="AV594" s="73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</row>
    <row r="595" spans="3:64" s="3" customFormat="1" x14ac:dyDescent="0.25">
      <c r="C595" s="2"/>
      <c r="D595" s="2"/>
      <c r="E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80"/>
      <c r="AL595" s="2"/>
      <c r="AM595" s="2"/>
      <c r="AN595" s="2"/>
      <c r="AO595" s="87"/>
      <c r="AP595" s="98"/>
      <c r="AQ595" s="72"/>
      <c r="AR595" s="2"/>
      <c r="AS595" s="2"/>
      <c r="AT595" s="2"/>
      <c r="AU595" s="2"/>
      <c r="AV595" s="73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</row>
    <row r="596" spans="3:64" s="3" customFormat="1" x14ac:dyDescent="0.25">
      <c r="C596" s="2"/>
      <c r="D596" s="2"/>
      <c r="E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80"/>
      <c r="AL596" s="2"/>
      <c r="AM596" s="2"/>
      <c r="AN596" s="2"/>
      <c r="AO596" s="87"/>
      <c r="AP596" s="98"/>
      <c r="AQ596" s="72"/>
      <c r="AR596" s="2"/>
      <c r="AS596" s="2"/>
      <c r="AT596" s="2"/>
      <c r="AU596" s="2"/>
      <c r="AV596" s="73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</row>
    <row r="597" spans="3:64" s="3" customFormat="1" x14ac:dyDescent="0.25">
      <c r="C597" s="2"/>
      <c r="D597" s="2"/>
      <c r="E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80"/>
      <c r="AL597" s="2"/>
      <c r="AM597" s="2"/>
      <c r="AN597" s="2"/>
      <c r="AO597" s="87"/>
      <c r="AP597" s="98"/>
      <c r="AQ597" s="72"/>
      <c r="AR597" s="2"/>
      <c r="AS597" s="2"/>
      <c r="AT597" s="2"/>
      <c r="AU597" s="2"/>
      <c r="AV597" s="73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</row>
    <row r="598" spans="3:64" s="1" customFormat="1" x14ac:dyDescent="0.25">
      <c r="C598" s="2"/>
      <c r="D598" s="2"/>
      <c r="E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81"/>
      <c r="AL598" s="4"/>
      <c r="AM598" s="4"/>
      <c r="AN598" s="4"/>
      <c r="AO598" s="88"/>
      <c r="AP598" s="99"/>
      <c r="AQ598" s="74"/>
      <c r="AR598" s="4"/>
      <c r="AS598" s="4"/>
      <c r="AT598" s="4"/>
      <c r="AU598" s="4"/>
      <c r="AV598" s="75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3:64" s="1" customFormat="1" x14ac:dyDescent="0.25">
      <c r="C599" s="2"/>
      <c r="D599" s="2"/>
      <c r="E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81"/>
      <c r="AL599" s="4"/>
      <c r="AM599" s="4"/>
      <c r="AN599" s="4"/>
      <c r="AO599" s="88"/>
      <c r="AP599" s="99"/>
      <c r="AQ599" s="74"/>
      <c r="AR599" s="4"/>
      <c r="AS599" s="4"/>
      <c r="AT599" s="4"/>
      <c r="AU599" s="4"/>
      <c r="AV599" s="75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3:64" s="1" customFormat="1" x14ac:dyDescent="0.25">
      <c r="C600" s="2"/>
      <c r="D600" s="2"/>
      <c r="E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81"/>
      <c r="AL600" s="4"/>
      <c r="AM600" s="4"/>
      <c r="AN600" s="4"/>
      <c r="AO600" s="88"/>
      <c r="AP600" s="99"/>
      <c r="AQ600" s="74"/>
      <c r="AR600" s="4"/>
      <c r="AS600" s="4"/>
      <c r="AT600" s="4"/>
      <c r="AU600" s="4"/>
      <c r="AV600" s="75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3:64" s="1" customFormat="1" x14ac:dyDescent="0.25">
      <c r="C601" s="2"/>
      <c r="D601" s="2"/>
      <c r="E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81"/>
      <c r="AL601" s="4"/>
      <c r="AM601" s="4"/>
      <c r="AN601" s="4"/>
      <c r="AO601" s="88"/>
      <c r="AP601" s="99"/>
      <c r="AQ601" s="74"/>
      <c r="AR601" s="4"/>
      <c r="AS601" s="4"/>
      <c r="AT601" s="4"/>
      <c r="AU601" s="4"/>
      <c r="AV601" s="75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3:64" s="1" customFormat="1" x14ac:dyDescent="0.25">
      <c r="C602" s="2"/>
      <c r="D602" s="2"/>
      <c r="E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81"/>
      <c r="AL602" s="4"/>
      <c r="AM602" s="4"/>
      <c r="AN602" s="4"/>
      <c r="AO602" s="88"/>
      <c r="AP602" s="99"/>
      <c r="AQ602" s="74"/>
      <c r="AR602" s="4"/>
      <c r="AS602" s="4"/>
      <c r="AT602" s="4"/>
      <c r="AU602" s="4"/>
      <c r="AV602" s="75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3:64" s="1" customFormat="1" x14ac:dyDescent="0.25">
      <c r="C603" s="2"/>
      <c r="D603" s="2"/>
      <c r="E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81"/>
      <c r="AL603" s="4"/>
      <c r="AM603" s="4"/>
      <c r="AN603" s="4"/>
      <c r="AO603" s="88"/>
      <c r="AP603" s="99"/>
      <c r="AQ603" s="74"/>
      <c r="AR603" s="4"/>
      <c r="AS603" s="4"/>
      <c r="AT603" s="4"/>
      <c r="AU603" s="4"/>
      <c r="AV603" s="75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3:64" s="1" customFormat="1" x14ac:dyDescent="0.25">
      <c r="C604" s="2"/>
      <c r="D604" s="2"/>
      <c r="E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81"/>
      <c r="AL604" s="4"/>
      <c r="AM604" s="4"/>
      <c r="AN604" s="4"/>
      <c r="AO604" s="88"/>
      <c r="AP604" s="99"/>
      <c r="AQ604" s="74"/>
      <c r="AR604" s="4"/>
      <c r="AS604" s="4"/>
      <c r="AT604" s="4"/>
      <c r="AU604" s="4"/>
      <c r="AV604" s="75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3:64" s="1" customFormat="1" x14ac:dyDescent="0.25">
      <c r="C605" s="2"/>
      <c r="D605" s="2"/>
      <c r="E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81"/>
      <c r="AL605" s="4"/>
      <c r="AM605" s="4"/>
      <c r="AN605" s="4"/>
      <c r="AO605" s="88"/>
      <c r="AP605" s="99"/>
      <c r="AQ605" s="74"/>
      <c r="AR605" s="4"/>
      <c r="AS605" s="4"/>
      <c r="AT605" s="4"/>
      <c r="AU605" s="4"/>
      <c r="AV605" s="75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3:64" s="1" customFormat="1" x14ac:dyDescent="0.25">
      <c r="C606" s="2"/>
      <c r="D606" s="2"/>
      <c r="E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81"/>
      <c r="AL606" s="4"/>
      <c r="AM606" s="4"/>
      <c r="AN606" s="4"/>
      <c r="AO606" s="88"/>
      <c r="AP606" s="99"/>
      <c r="AQ606" s="74"/>
      <c r="AR606" s="4"/>
      <c r="AS606" s="4"/>
      <c r="AT606" s="4"/>
      <c r="AU606" s="4"/>
      <c r="AV606" s="75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3:64" s="1" customFormat="1" x14ac:dyDescent="0.25">
      <c r="C607" s="2"/>
      <c r="D607" s="2"/>
      <c r="E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81"/>
      <c r="AL607" s="4"/>
      <c r="AM607" s="4"/>
      <c r="AN607" s="4"/>
      <c r="AO607" s="88"/>
      <c r="AP607" s="99"/>
      <c r="AQ607" s="74"/>
      <c r="AR607" s="4"/>
      <c r="AS607" s="4"/>
      <c r="AT607" s="4"/>
      <c r="AU607" s="4"/>
      <c r="AV607" s="75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3:64" s="1" customFormat="1" x14ac:dyDescent="0.25">
      <c r="C608" s="2"/>
      <c r="D608" s="2"/>
      <c r="E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81"/>
      <c r="AL608" s="4"/>
      <c r="AM608" s="4"/>
      <c r="AN608" s="4"/>
      <c r="AO608" s="88"/>
      <c r="AP608" s="99"/>
      <c r="AQ608" s="74"/>
      <c r="AR608" s="4"/>
      <c r="AS608" s="4"/>
      <c r="AT608" s="4"/>
      <c r="AU608" s="4"/>
      <c r="AV608" s="75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3:64" s="1" customFormat="1" x14ac:dyDescent="0.25">
      <c r="C609" s="2"/>
      <c r="D609" s="2"/>
      <c r="E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81"/>
      <c r="AL609" s="4"/>
      <c r="AM609" s="4"/>
      <c r="AN609" s="4"/>
      <c r="AO609" s="88"/>
      <c r="AP609" s="99"/>
      <c r="AQ609" s="74"/>
      <c r="AR609" s="4"/>
      <c r="AS609" s="4"/>
      <c r="AT609" s="4"/>
      <c r="AU609" s="4"/>
      <c r="AV609" s="75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3:64" s="1" customFormat="1" x14ac:dyDescent="0.25">
      <c r="C610" s="2"/>
      <c r="D610" s="2"/>
      <c r="E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81"/>
      <c r="AL610" s="4"/>
      <c r="AM610" s="4"/>
      <c r="AN610" s="4"/>
      <c r="AO610" s="88"/>
      <c r="AP610" s="99"/>
      <c r="AQ610" s="74"/>
      <c r="AR610" s="4"/>
      <c r="AS610" s="4"/>
      <c r="AT610" s="4"/>
      <c r="AU610" s="4"/>
      <c r="AV610" s="75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3:64" s="1" customFormat="1" x14ac:dyDescent="0.25">
      <c r="C611" s="2"/>
      <c r="D611" s="2"/>
      <c r="E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81"/>
      <c r="AL611" s="4"/>
      <c r="AM611" s="4"/>
      <c r="AN611" s="4"/>
      <c r="AO611" s="88"/>
      <c r="AP611" s="99"/>
      <c r="AQ611" s="74"/>
      <c r="AR611" s="4"/>
      <c r="AS611" s="4"/>
      <c r="AT611" s="4"/>
      <c r="AU611" s="4"/>
      <c r="AV611" s="75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3:64" s="1" customFormat="1" x14ac:dyDescent="0.25">
      <c r="C612" s="2"/>
      <c r="D612" s="2"/>
      <c r="E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81"/>
      <c r="AL612" s="4"/>
      <c r="AM612" s="4"/>
      <c r="AN612" s="4"/>
      <c r="AO612" s="88"/>
      <c r="AP612" s="99"/>
      <c r="AQ612" s="74"/>
      <c r="AR612" s="4"/>
      <c r="AS612" s="4"/>
      <c r="AT612" s="4"/>
      <c r="AU612" s="4"/>
      <c r="AV612" s="75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3:64" s="1" customFormat="1" x14ac:dyDescent="0.25">
      <c r="C613" s="2"/>
      <c r="D613" s="2"/>
      <c r="E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81"/>
      <c r="AL613" s="4"/>
      <c r="AM613" s="4"/>
      <c r="AN613" s="4"/>
      <c r="AO613" s="88"/>
      <c r="AP613" s="99"/>
      <c r="AQ613" s="74"/>
      <c r="AR613" s="4"/>
      <c r="AS613" s="4"/>
      <c r="AT613" s="4"/>
      <c r="AU613" s="4"/>
      <c r="AV613" s="75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3:64" s="1" customFormat="1" x14ac:dyDescent="0.25">
      <c r="C614" s="2"/>
      <c r="D614" s="2"/>
      <c r="E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81"/>
      <c r="AL614" s="4"/>
      <c r="AM614" s="4"/>
      <c r="AN614" s="4"/>
      <c r="AO614" s="88"/>
      <c r="AP614" s="99"/>
      <c r="AQ614" s="74"/>
      <c r="AR614" s="4"/>
      <c r="AS614" s="4"/>
      <c r="AT614" s="4"/>
      <c r="AU614" s="4"/>
      <c r="AV614" s="75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3:64" s="1" customFormat="1" x14ac:dyDescent="0.25">
      <c r="C615" s="2"/>
      <c r="D615" s="2"/>
      <c r="E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81"/>
      <c r="AL615" s="4"/>
      <c r="AM615" s="4"/>
      <c r="AN615" s="4"/>
      <c r="AO615" s="88"/>
      <c r="AP615" s="99"/>
      <c r="AQ615" s="74"/>
      <c r="AR615" s="4"/>
      <c r="AS615" s="4"/>
      <c r="AT615" s="4"/>
      <c r="AU615" s="4"/>
      <c r="AV615" s="75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3:64" s="1" customFormat="1" x14ac:dyDescent="0.25">
      <c r="C616" s="2"/>
      <c r="D616" s="2"/>
      <c r="E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81"/>
      <c r="AL616" s="4"/>
      <c r="AM616" s="4"/>
      <c r="AN616" s="4"/>
      <c r="AO616" s="88"/>
      <c r="AP616" s="99"/>
      <c r="AQ616" s="74"/>
      <c r="AR616" s="4"/>
      <c r="AS616" s="4"/>
      <c r="AT616" s="4"/>
      <c r="AU616" s="4"/>
      <c r="AV616" s="75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3:64" s="1" customFormat="1" x14ac:dyDescent="0.25">
      <c r="C617" s="2"/>
      <c r="D617" s="2"/>
      <c r="E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81"/>
      <c r="AL617" s="4"/>
      <c r="AM617" s="4"/>
      <c r="AN617" s="4"/>
      <c r="AO617" s="88"/>
      <c r="AP617" s="99"/>
      <c r="AQ617" s="74"/>
      <c r="AR617" s="4"/>
      <c r="AS617" s="4"/>
      <c r="AT617" s="4"/>
      <c r="AU617" s="4"/>
      <c r="AV617" s="75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3:64" s="1" customFormat="1" x14ac:dyDescent="0.25">
      <c r="C618" s="2"/>
      <c r="D618" s="2"/>
      <c r="E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81"/>
      <c r="AL618" s="4"/>
      <c r="AM618" s="4"/>
      <c r="AN618" s="4"/>
      <c r="AO618" s="88"/>
      <c r="AP618" s="99"/>
      <c r="AQ618" s="74"/>
      <c r="AR618" s="4"/>
      <c r="AS618" s="4"/>
      <c r="AT618" s="4"/>
      <c r="AU618" s="4"/>
      <c r="AV618" s="75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3:64" s="1" customFormat="1" x14ac:dyDescent="0.25">
      <c r="C619" s="2"/>
      <c r="D619" s="2"/>
      <c r="E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81"/>
      <c r="AL619" s="4"/>
      <c r="AM619" s="4"/>
      <c r="AN619" s="4"/>
      <c r="AO619" s="88"/>
      <c r="AP619" s="99"/>
      <c r="AQ619" s="74"/>
      <c r="AR619" s="4"/>
      <c r="AS619" s="4"/>
      <c r="AT619" s="4"/>
      <c r="AU619" s="4"/>
      <c r="AV619" s="75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3:64" s="1" customFormat="1" x14ac:dyDescent="0.25">
      <c r="C620" s="2"/>
      <c r="D620" s="2"/>
      <c r="E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81"/>
      <c r="AL620" s="4"/>
      <c r="AM620" s="4"/>
      <c r="AN620" s="4"/>
      <c r="AO620" s="88"/>
      <c r="AP620" s="99"/>
      <c r="AQ620" s="74"/>
      <c r="AR620" s="4"/>
      <c r="AS620" s="4"/>
      <c r="AT620" s="4"/>
      <c r="AU620" s="4"/>
      <c r="AV620" s="75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3:64" s="1" customFormat="1" x14ac:dyDescent="0.25">
      <c r="C621" s="2"/>
      <c r="D621" s="2"/>
      <c r="E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81"/>
      <c r="AL621" s="4"/>
      <c r="AM621" s="4"/>
      <c r="AN621" s="4"/>
      <c r="AO621" s="88"/>
      <c r="AP621" s="99"/>
      <c r="AQ621" s="74"/>
      <c r="AR621" s="4"/>
      <c r="AS621" s="4"/>
      <c r="AT621" s="4"/>
      <c r="AU621" s="4"/>
      <c r="AV621" s="75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3:64" s="1" customFormat="1" x14ac:dyDescent="0.25">
      <c r="C622" s="2"/>
      <c r="D622" s="2"/>
      <c r="E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81"/>
      <c r="AL622" s="4"/>
      <c r="AM622" s="4"/>
      <c r="AN622" s="4"/>
      <c r="AO622" s="88"/>
      <c r="AP622" s="99"/>
      <c r="AQ622" s="74"/>
      <c r="AR622" s="4"/>
      <c r="AS622" s="4"/>
      <c r="AT622" s="4"/>
      <c r="AU622" s="4"/>
      <c r="AV622" s="75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3:64" s="1" customFormat="1" x14ac:dyDescent="0.25">
      <c r="C623" s="2"/>
      <c r="D623" s="2"/>
      <c r="E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81"/>
      <c r="AL623" s="4"/>
      <c r="AM623" s="4"/>
      <c r="AN623" s="4"/>
      <c r="AO623" s="88"/>
      <c r="AP623" s="99"/>
      <c r="AQ623" s="74"/>
      <c r="AR623" s="4"/>
      <c r="AS623" s="4"/>
      <c r="AT623" s="4"/>
      <c r="AU623" s="4"/>
      <c r="AV623" s="75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3:64" s="1" customFormat="1" x14ac:dyDescent="0.25">
      <c r="C624" s="2"/>
      <c r="D624" s="2"/>
      <c r="E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81"/>
      <c r="AL624" s="4"/>
      <c r="AM624" s="4"/>
      <c r="AN624" s="4"/>
      <c r="AO624" s="88"/>
      <c r="AP624" s="99"/>
      <c r="AQ624" s="74"/>
      <c r="AR624" s="4"/>
      <c r="AS624" s="4"/>
      <c r="AT624" s="4"/>
      <c r="AU624" s="4"/>
      <c r="AV624" s="75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3:64" s="1" customFormat="1" x14ac:dyDescent="0.25">
      <c r="C625" s="2"/>
      <c r="D625" s="2"/>
      <c r="E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81"/>
      <c r="AL625" s="4"/>
      <c r="AM625" s="4"/>
      <c r="AN625" s="4"/>
      <c r="AO625" s="88"/>
      <c r="AP625" s="99"/>
      <c r="AQ625" s="74"/>
      <c r="AR625" s="4"/>
      <c r="AS625" s="4"/>
      <c r="AT625" s="4"/>
      <c r="AU625" s="4"/>
      <c r="AV625" s="75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3:64" s="1" customFormat="1" x14ac:dyDescent="0.25">
      <c r="C626" s="2"/>
      <c r="D626" s="2"/>
      <c r="E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81"/>
      <c r="AL626" s="4"/>
      <c r="AM626" s="4"/>
      <c r="AN626" s="4"/>
      <c r="AO626" s="88"/>
      <c r="AP626" s="99"/>
      <c r="AQ626" s="74"/>
      <c r="AR626" s="4"/>
      <c r="AS626" s="4"/>
      <c r="AT626" s="4"/>
      <c r="AU626" s="4"/>
      <c r="AV626" s="75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3:64" s="1" customFormat="1" x14ac:dyDescent="0.25">
      <c r="C627" s="2"/>
      <c r="D627" s="2"/>
      <c r="E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81"/>
      <c r="AL627" s="4"/>
      <c r="AM627" s="4"/>
      <c r="AN627" s="4"/>
      <c r="AO627" s="88"/>
      <c r="AP627" s="99"/>
      <c r="AQ627" s="74"/>
      <c r="AR627" s="4"/>
      <c r="AS627" s="4"/>
      <c r="AT627" s="4"/>
      <c r="AU627" s="4"/>
      <c r="AV627" s="75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3:64" s="1" customFormat="1" x14ac:dyDescent="0.25">
      <c r="C628" s="2"/>
      <c r="D628" s="2"/>
      <c r="E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81"/>
      <c r="AL628" s="4"/>
      <c r="AM628" s="4"/>
      <c r="AN628" s="4"/>
      <c r="AO628" s="88"/>
      <c r="AP628" s="99"/>
      <c r="AQ628" s="74"/>
      <c r="AR628" s="4"/>
      <c r="AS628" s="4"/>
      <c r="AT628" s="4"/>
      <c r="AU628" s="4"/>
      <c r="AV628" s="75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3:64" s="1" customFormat="1" x14ac:dyDescent="0.25">
      <c r="C629" s="2"/>
      <c r="D629" s="2"/>
      <c r="E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81"/>
      <c r="AL629" s="4"/>
      <c r="AM629" s="4"/>
      <c r="AN629" s="4"/>
      <c r="AO629" s="88"/>
      <c r="AP629" s="99"/>
      <c r="AQ629" s="74"/>
      <c r="AR629" s="4"/>
      <c r="AS629" s="4"/>
      <c r="AT629" s="4"/>
      <c r="AU629" s="4"/>
      <c r="AV629" s="75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3:64" s="1" customFormat="1" x14ac:dyDescent="0.25">
      <c r="C630" s="2"/>
      <c r="D630" s="2"/>
      <c r="E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81"/>
      <c r="AL630" s="4"/>
      <c r="AM630" s="4"/>
      <c r="AN630" s="4"/>
      <c r="AO630" s="88"/>
      <c r="AP630" s="99"/>
      <c r="AQ630" s="74"/>
      <c r="AR630" s="4"/>
      <c r="AS630" s="4"/>
      <c r="AT630" s="4"/>
      <c r="AU630" s="4"/>
      <c r="AV630" s="75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3:64" s="1" customFormat="1" x14ac:dyDescent="0.25">
      <c r="C631" s="2"/>
      <c r="D631" s="2"/>
      <c r="E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81"/>
      <c r="AL631" s="4"/>
      <c r="AM631" s="4"/>
      <c r="AN631" s="4"/>
      <c r="AO631" s="88"/>
      <c r="AP631" s="99"/>
      <c r="AQ631" s="74"/>
      <c r="AR631" s="4"/>
      <c r="AS631" s="4"/>
      <c r="AT631" s="4"/>
      <c r="AU631" s="4"/>
      <c r="AV631" s="75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3:64" s="1" customFormat="1" x14ac:dyDescent="0.25">
      <c r="C632" s="2"/>
      <c r="D632" s="2"/>
      <c r="E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81"/>
      <c r="AL632" s="4"/>
      <c r="AM632" s="4"/>
      <c r="AN632" s="4"/>
      <c r="AO632" s="88"/>
      <c r="AP632" s="99"/>
      <c r="AQ632" s="74"/>
      <c r="AR632" s="4"/>
      <c r="AS632" s="4"/>
      <c r="AT632" s="4"/>
      <c r="AU632" s="4"/>
      <c r="AV632" s="75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3:64" s="1" customFormat="1" x14ac:dyDescent="0.25">
      <c r="C633" s="2"/>
      <c r="D633" s="2"/>
      <c r="E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81"/>
      <c r="AL633" s="4"/>
      <c r="AM633" s="4"/>
      <c r="AN633" s="4"/>
      <c r="AO633" s="88"/>
      <c r="AP633" s="99"/>
      <c r="AQ633" s="74"/>
      <c r="AR633" s="4"/>
      <c r="AS633" s="4"/>
      <c r="AT633" s="4"/>
      <c r="AU633" s="4"/>
      <c r="AV633" s="75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3:64" s="1" customFormat="1" x14ac:dyDescent="0.25">
      <c r="C634" s="2"/>
      <c r="D634" s="2"/>
      <c r="E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81"/>
      <c r="AL634" s="4"/>
      <c r="AM634" s="4"/>
      <c r="AN634" s="4"/>
      <c r="AO634" s="88"/>
      <c r="AP634" s="99"/>
      <c r="AQ634" s="74"/>
      <c r="AR634" s="4"/>
      <c r="AS634" s="4"/>
      <c r="AT634" s="4"/>
      <c r="AU634" s="4"/>
      <c r="AV634" s="75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3:64" s="1" customFormat="1" x14ac:dyDescent="0.25">
      <c r="C635" s="2"/>
      <c r="D635" s="2"/>
      <c r="E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81"/>
      <c r="AL635" s="4"/>
      <c r="AM635" s="4"/>
      <c r="AN635" s="4"/>
      <c r="AO635" s="88"/>
      <c r="AP635" s="99"/>
      <c r="AQ635" s="74"/>
      <c r="AR635" s="4"/>
      <c r="AS635" s="4"/>
      <c r="AT635" s="4"/>
      <c r="AU635" s="4"/>
      <c r="AV635" s="75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3:64" s="1" customFormat="1" x14ac:dyDescent="0.25">
      <c r="C636" s="2"/>
      <c r="D636" s="2"/>
      <c r="E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81"/>
      <c r="AL636" s="4"/>
      <c r="AM636" s="4"/>
      <c r="AN636" s="4"/>
      <c r="AO636" s="88"/>
      <c r="AP636" s="99"/>
      <c r="AQ636" s="74"/>
      <c r="AR636" s="4"/>
      <c r="AS636" s="4"/>
      <c r="AT636" s="4"/>
      <c r="AU636" s="4"/>
      <c r="AV636" s="75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3:64" s="1" customFormat="1" x14ac:dyDescent="0.25">
      <c r="C637" s="2"/>
      <c r="D637" s="2"/>
      <c r="E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81"/>
      <c r="AL637" s="4"/>
      <c r="AM637" s="4"/>
      <c r="AN637" s="4"/>
      <c r="AO637" s="88"/>
      <c r="AP637" s="99"/>
      <c r="AQ637" s="74"/>
      <c r="AR637" s="4"/>
      <c r="AS637" s="4"/>
      <c r="AT637" s="4"/>
      <c r="AU637" s="4"/>
      <c r="AV637" s="75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3:64" s="1" customFormat="1" x14ac:dyDescent="0.25">
      <c r="C638" s="2"/>
      <c r="D638" s="2"/>
      <c r="E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81"/>
      <c r="AL638" s="4"/>
      <c r="AM638" s="4"/>
      <c r="AN638" s="4"/>
      <c r="AO638" s="88"/>
      <c r="AP638" s="99"/>
      <c r="AQ638" s="74"/>
      <c r="AR638" s="4"/>
      <c r="AS638" s="4"/>
      <c r="AT638" s="4"/>
      <c r="AU638" s="4"/>
      <c r="AV638" s="75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3:64" s="1" customFormat="1" x14ac:dyDescent="0.25">
      <c r="C639" s="2"/>
      <c r="D639" s="2"/>
      <c r="E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81"/>
      <c r="AL639" s="4"/>
      <c r="AM639" s="4"/>
      <c r="AN639" s="4"/>
      <c r="AO639" s="88"/>
      <c r="AP639" s="99"/>
      <c r="AQ639" s="74"/>
      <c r="AR639" s="4"/>
      <c r="AS639" s="4"/>
      <c r="AT639" s="4"/>
      <c r="AU639" s="4"/>
      <c r="AV639" s="75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3:64" s="1" customFormat="1" x14ac:dyDescent="0.25">
      <c r="C640" s="2"/>
      <c r="D640" s="2"/>
      <c r="E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81"/>
      <c r="AL640" s="4"/>
      <c r="AM640" s="4"/>
      <c r="AN640" s="4"/>
      <c r="AO640" s="88"/>
      <c r="AP640" s="99"/>
      <c r="AQ640" s="74"/>
      <c r="AR640" s="4"/>
      <c r="AS640" s="4"/>
      <c r="AT640" s="4"/>
      <c r="AU640" s="4"/>
      <c r="AV640" s="75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3:64" s="1" customFormat="1" x14ac:dyDescent="0.25">
      <c r="C641" s="2"/>
      <c r="D641" s="2"/>
      <c r="E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81"/>
      <c r="AL641" s="4"/>
      <c r="AM641" s="4"/>
      <c r="AN641" s="4"/>
      <c r="AO641" s="88"/>
      <c r="AP641" s="99"/>
      <c r="AQ641" s="74"/>
      <c r="AR641" s="4"/>
      <c r="AS641" s="4"/>
      <c r="AT641" s="4"/>
      <c r="AU641" s="4"/>
      <c r="AV641" s="75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3:64" s="1" customFormat="1" x14ac:dyDescent="0.25">
      <c r="C642" s="2"/>
      <c r="D642" s="2"/>
      <c r="E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81"/>
      <c r="AL642" s="4"/>
      <c r="AM642" s="4"/>
      <c r="AN642" s="4"/>
      <c r="AO642" s="88"/>
      <c r="AP642" s="99"/>
      <c r="AQ642" s="74"/>
      <c r="AR642" s="4"/>
      <c r="AS642" s="4"/>
      <c r="AT642" s="4"/>
      <c r="AU642" s="4"/>
      <c r="AV642" s="75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3:64" s="1" customFormat="1" x14ac:dyDescent="0.25">
      <c r="C643" s="2"/>
      <c r="D643" s="2"/>
      <c r="E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81"/>
      <c r="AL643" s="4"/>
      <c r="AM643" s="4"/>
      <c r="AN643" s="4"/>
      <c r="AO643" s="88"/>
      <c r="AP643" s="99"/>
      <c r="AQ643" s="74"/>
      <c r="AR643" s="4"/>
      <c r="AS643" s="4"/>
      <c r="AT643" s="4"/>
      <c r="AU643" s="4"/>
      <c r="AV643" s="75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3:64" s="1" customFormat="1" x14ac:dyDescent="0.25">
      <c r="C644" s="2"/>
      <c r="D644" s="2"/>
      <c r="E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81"/>
      <c r="AL644" s="4"/>
      <c r="AM644" s="4"/>
      <c r="AN644" s="4"/>
      <c r="AO644" s="88"/>
      <c r="AP644" s="99"/>
      <c r="AQ644" s="74"/>
      <c r="AR644" s="4"/>
      <c r="AS644" s="4"/>
      <c r="AT644" s="4"/>
      <c r="AU644" s="4"/>
      <c r="AV644" s="75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3:64" s="1" customFormat="1" x14ac:dyDescent="0.25">
      <c r="C645" s="2"/>
      <c r="D645" s="2"/>
      <c r="E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81"/>
      <c r="AL645" s="4"/>
      <c r="AM645" s="4"/>
      <c r="AN645" s="4"/>
      <c r="AO645" s="88"/>
      <c r="AP645" s="99"/>
      <c r="AQ645" s="74"/>
      <c r="AR645" s="4"/>
      <c r="AS645" s="4"/>
      <c r="AT645" s="4"/>
      <c r="AU645" s="4"/>
      <c r="AV645" s="75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3:64" s="1" customFormat="1" x14ac:dyDescent="0.25">
      <c r="C646" s="2"/>
      <c r="D646" s="2"/>
      <c r="E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81"/>
      <c r="AL646" s="4"/>
      <c r="AM646" s="4"/>
      <c r="AN646" s="4"/>
      <c r="AO646" s="88"/>
      <c r="AP646" s="99"/>
      <c r="AQ646" s="74"/>
      <c r="AR646" s="4"/>
      <c r="AS646" s="4"/>
      <c r="AT646" s="4"/>
      <c r="AU646" s="4"/>
      <c r="AV646" s="75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3:64" s="1" customFormat="1" x14ac:dyDescent="0.25">
      <c r="C647" s="2"/>
      <c r="D647" s="2"/>
      <c r="E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81"/>
      <c r="AL647" s="4"/>
      <c r="AM647" s="4"/>
      <c r="AN647" s="4"/>
      <c r="AO647" s="88"/>
      <c r="AP647" s="99"/>
      <c r="AQ647" s="74"/>
      <c r="AR647" s="4"/>
      <c r="AS647" s="4"/>
      <c r="AT647" s="4"/>
      <c r="AU647" s="4"/>
      <c r="AV647" s="75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3:64" s="1" customFormat="1" x14ac:dyDescent="0.25">
      <c r="C648" s="2"/>
      <c r="D648" s="2"/>
      <c r="E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81"/>
      <c r="AL648" s="4"/>
      <c r="AM648" s="4"/>
      <c r="AN648" s="4"/>
      <c r="AO648" s="88"/>
      <c r="AP648" s="99"/>
      <c r="AQ648" s="74"/>
      <c r="AR648" s="4"/>
      <c r="AS648" s="4"/>
      <c r="AT648" s="4"/>
      <c r="AU648" s="4"/>
      <c r="AV648" s="75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3:64" s="1" customFormat="1" x14ac:dyDescent="0.25">
      <c r="C649" s="2"/>
      <c r="D649" s="2"/>
      <c r="E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81"/>
      <c r="AL649" s="4"/>
      <c r="AM649" s="4"/>
      <c r="AN649" s="4"/>
      <c r="AO649" s="88"/>
      <c r="AP649" s="99"/>
      <c r="AQ649" s="74"/>
      <c r="AR649" s="4"/>
      <c r="AS649" s="4"/>
      <c r="AT649" s="4"/>
      <c r="AU649" s="4"/>
      <c r="AV649" s="75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3:64" s="1" customFormat="1" x14ac:dyDescent="0.25">
      <c r="C650" s="2"/>
      <c r="D650" s="2"/>
      <c r="E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81"/>
      <c r="AL650" s="4"/>
      <c r="AM650" s="4"/>
      <c r="AN650" s="4"/>
      <c r="AO650" s="88"/>
      <c r="AP650" s="99"/>
      <c r="AQ650" s="74"/>
      <c r="AR650" s="4"/>
      <c r="AS650" s="4"/>
      <c r="AT650" s="4"/>
      <c r="AU650" s="4"/>
      <c r="AV650" s="75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3:64" s="1" customFormat="1" x14ac:dyDescent="0.25">
      <c r="C651" s="2"/>
      <c r="D651" s="2"/>
      <c r="E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81"/>
      <c r="AL651" s="4"/>
      <c r="AM651" s="4"/>
      <c r="AN651" s="4"/>
      <c r="AO651" s="88"/>
      <c r="AP651" s="99"/>
      <c r="AQ651" s="74"/>
      <c r="AR651" s="4"/>
      <c r="AS651" s="4"/>
      <c r="AT651" s="4"/>
      <c r="AU651" s="4"/>
      <c r="AV651" s="75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3:64" s="1" customFormat="1" x14ac:dyDescent="0.25">
      <c r="C652" s="2"/>
      <c r="D652" s="2"/>
      <c r="E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81"/>
      <c r="AL652" s="4"/>
      <c r="AM652" s="4"/>
      <c r="AN652" s="4"/>
      <c r="AO652" s="88"/>
      <c r="AP652" s="99"/>
      <c r="AQ652" s="74"/>
      <c r="AR652" s="4"/>
      <c r="AS652" s="4"/>
      <c r="AT652" s="4"/>
      <c r="AU652" s="4"/>
      <c r="AV652" s="75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3:64" s="1" customFormat="1" x14ac:dyDescent="0.25">
      <c r="C653" s="2"/>
      <c r="D653" s="2"/>
      <c r="E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81"/>
      <c r="AL653" s="4"/>
      <c r="AM653" s="4"/>
      <c r="AN653" s="4"/>
      <c r="AO653" s="88"/>
      <c r="AP653" s="99"/>
      <c r="AQ653" s="74"/>
      <c r="AR653" s="4"/>
      <c r="AS653" s="4"/>
      <c r="AT653" s="4"/>
      <c r="AU653" s="4"/>
      <c r="AV653" s="75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3:64" s="1" customFormat="1" x14ac:dyDescent="0.25">
      <c r="C654" s="2"/>
      <c r="D654" s="2"/>
      <c r="E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81"/>
      <c r="AL654" s="4"/>
      <c r="AM654" s="4"/>
      <c r="AN654" s="4"/>
      <c r="AO654" s="88"/>
      <c r="AP654" s="99"/>
      <c r="AQ654" s="74"/>
      <c r="AR654" s="4"/>
      <c r="AS654" s="4"/>
      <c r="AT654" s="4"/>
      <c r="AU654" s="4"/>
      <c r="AV654" s="75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3:64" s="1" customFormat="1" x14ac:dyDescent="0.25">
      <c r="C655" s="2"/>
      <c r="D655" s="2"/>
      <c r="E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81"/>
      <c r="AL655" s="4"/>
      <c r="AM655" s="4"/>
      <c r="AN655" s="4"/>
      <c r="AO655" s="88"/>
      <c r="AP655" s="99"/>
      <c r="AQ655" s="74"/>
      <c r="AR655" s="4"/>
      <c r="AS655" s="4"/>
      <c r="AT655" s="4"/>
      <c r="AU655" s="4"/>
      <c r="AV655" s="75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3:64" s="1" customFormat="1" x14ac:dyDescent="0.25">
      <c r="C656" s="2"/>
      <c r="D656" s="2"/>
      <c r="E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81"/>
      <c r="AL656" s="4"/>
      <c r="AM656" s="4"/>
      <c r="AN656" s="4"/>
      <c r="AO656" s="88"/>
      <c r="AP656" s="99"/>
      <c r="AQ656" s="74"/>
      <c r="AR656" s="4"/>
      <c r="AS656" s="4"/>
      <c r="AT656" s="4"/>
      <c r="AU656" s="4"/>
      <c r="AV656" s="75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3:64" s="1" customFormat="1" x14ac:dyDescent="0.25">
      <c r="C657" s="2"/>
      <c r="D657" s="2"/>
      <c r="E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81"/>
      <c r="AL657" s="4"/>
      <c r="AM657" s="4"/>
      <c r="AN657" s="4"/>
      <c r="AO657" s="88"/>
      <c r="AP657" s="99"/>
      <c r="AQ657" s="74"/>
      <c r="AR657" s="4"/>
      <c r="AS657" s="4"/>
      <c r="AT657" s="4"/>
      <c r="AU657" s="4"/>
      <c r="AV657" s="75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3:64" s="1" customFormat="1" x14ac:dyDescent="0.25">
      <c r="C658" s="2"/>
      <c r="D658" s="2"/>
      <c r="E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81"/>
      <c r="AL658" s="4"/>
      <c r="AM658" s="4"/>
      <c r="AN658" s="4"/>
      <c r="AO658" s="88"/>
      <c r="AP658" s="99"/>
      <c r="AQ658" s="74"/>
      <c r="AR658" s="4"/>
      <c r="AS658" s="4"/>
      <c r="AT658" s="4"/>
      <c r="AU658" s="4"/>
      <c r="AV658" s="75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3:64" s="1" customFormat="1" x14ac:dyDescent="0.25">
      <c r="C659" s="2"/>
      <c r="D659" s="2"/>
      <c r="E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81"/>
      <c r="AL659" s="4"/>
      <c r="AM659" s="4"/>
      <c r="AN659" s="4"/>
      <c r="AO659" s="88"/>
      <c r="AP659" s="99"/>
      <c r="AQ659" s="74"/>
      <c r="AR659" s="4"/>
      <c r="AS659" s="4"/>
      <c r="AT659" s="4"/>
      <c r="AU659" s="4"/>
      <c r="AV659" s="75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3:64" s="1" customFormat="1" x14ac:dyDescent="0.25">
      <c r="C660" s="2"/>
      <c r="D660" s="2"/>
      <c r="E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81"/>
      <c r="AL660" s="4"/>
      <c r="AM660" s="4"/>
      <c r="AN660" s="4"/>
      <c r="AO660" s="88"/>
      <c r="AP660" s="99"/>
      <c r="AQ660" s="74"/>
      <c r="AR660" s="4"/>
      <c r="AS660" s="4"/>
      <c r="AT660" s="4"/>
      <c r="AU660" s="4"/>
      <c r="AV660" s="75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3:64" s="1" customFormat="1" x14ac:dyDescent="0.25">
      <c r="C661" s="2"/>
      <c r="D661" s="2"/>
      <c r="E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81"/>
      <c r="AL661" s="4"/>
      <c r="AM661" s="4"/>
      <c r="AN661" s="4"/>
      <c r="AO661" s="88"/>
      <c r="AP661" s="99"/>
      <c r="AQ661" s="74"/>
      <c r="AR661" s="4"/>
      <c r="AS661" s="4"/>
      <c r="AT661" s="4"/>
      <c r="AU661" s="4"/>
      <c r="AV661" s="75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3:64" s="1" customFormat="1" x14ac:dyDescent="0.25">
      <c r="C662" s="2"/>
      <c r="D662" s="2"/>
      <c r="E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81"/>
      <c r="AL662" s="4"/>
      <c r="AM662" s="4"/>
      <c r="AN662" s="4"/>
      <c r="AO662" s="88"/>
      <c r="AP662" s="99"/>
      <c r="AQ662" s="74"/>
      <c r="AR662" s="4"/>
      <c r="AS662" s="4"/>
      <c r="AT662" s="4"/>
      <c r="AU662" s="4"/>
      <c r="AV662" s="75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3:64" s="1" customFormat="1" x14ac:dyDescent="0.25">
      <c r="C663" s="2"/>
      <c r="D663" s="2"/>
      <c r="E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81"/>
      <c r="AL663" s="4"/>
      <c r="AM663" s="4"/>
      <c r="AN663" s="4"/>
      <c r="AO663" s="88"/>
      <c r="AP663" s="99"/>
      <c r="AQ663" s="74"/>
      <c r="AR663" s="4"/>
      <c r="AS663" s="4"/>
      <c r="AT663" s="4"/>
      <c r="AU663" s="4"/>
      <c r="AV663" s="75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3:64" s="1" customFormat="1" x14ac:dyDescent="0.25">
      <c r="C664" s="2"/>
      <c r="D664" s="2"/>
      <c r="E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81"/>
      <c r="AL664" s="4"/>
      <c r="AM664" s="4"/>
      <c r="AN664" s="4"/>
      <c r="AO664" s="88"/>
      <c r="AP664" s="99"/>
      <c r="AQ664" s="74"/>
      <c r="AR664" s="4"/>
      <c r="AS664" s="4"/>
      <c r="AT664" s="4"/>
      <c r="AU664" s="4"/>
      <c r="AV664" s="75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3:64" s="1" customFormat="1" x14ac:dyDescent="0.25">
      <c r="C665" s="2"/>
      <c r="D665" s="2"/>
      <c r="E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81"/>
      <c r="AL665" s="4"/>
      <c r="AM665" s="4"/>
      <c r="AN665" s="4"/>
      <c r="AO665" s="88"/>
      <c r="AP665" s="99"/>
      <c r="AQ665" s="74"/>
      <c r="AR665" s="4"/>
      <c r="AS665" s="4"/>
      <c r="AT665" s="4"/>
      <c r="AU665" s="4"/>
      <c r="AV665" s="75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3:64" s="1" customFormat="1" x14ac:dyDescent="0.25">
      <c r="C666" s="2"/>
      <c r="D666" s="2"/>
      <c r="E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81"/>
      <c r="AL666" s="4"/>
      <c r="AM666" s="4"/>
      <c r="AN666" s="4"/>
      <c r="AO666" s="88"/>
      <c r="AP666" s="99"/>
      <c r="AQ666" s="74"/>
      <c r="AR666" s="4"/>
      <c r="AS666" s="4"/>
      <c r="AT666" s="4"/>
      <c r="AU666" s="4"/>
      <c r="AV666" s="75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3:64" s="1" customFormat="1" x14ac:dyDescent="0.25">
      <c r="C667" s="2"/>
      <c r="D667" s="2"/>
      <c r="E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81"/>
      <c r="AL667" s="4"/>
      <c r="AM667" s="4"/>
      <c r="AN667" s="4"/>
      <c r="AO667" s="88"/>
      <c r="AP667" s="99"/>
      <c r="AQ667" s="74"/>
      <c r="AR667" s="4"/>
      <c r="AS667" s="4"/>
      <c r="AT667" s="4"/>
      <c r="AU667" s="4"/>
      <c r="AV667" s="75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3:64" s="1" customFormat="1" x14ac:dyDescent="0.25">
      <c r="C668" s="2"/>
      <c r="D668" s="2"/>
      <c r="E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81"/>
      <c r="AL668" s="4"/>
      <c r="AM668" s="4"/>
      <c r="AN668" s="4"/>
      <c r="AO668" s="88"/>
      <c r="AP668" s="99"/>
      <c r="AQ668" s="74"/>
      <c r="AR668" s="4"/>
      <c r="AS668" s="4"/>
      <c r="AT668" s="4"/>
      <c r="AU668" s="4"/>
      <c r="AV668" s="75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3:64" s="1" customFormat="1" x14ac:dyDescent="0.25">
      <c r="C669" s="2"/>
      <c r="D669" s="2"/>
      <c r="E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81"/>
      <c r="AL669" s="4"/>
      <c r="AM669" s="4"/>
      <c r="AN669" s="4"/>
      <c r="AO669" s="88"/>
      <c r="AP669" s="99"/>
      <c r="AQ669" s="74"/>
      <c r="AR669" s="4"/>
      <c r="AS669" s="4"/>
      <c r="AT669" s="4"/>
      <c r="AU669" s="4"/>
      <c r="AV669" s="75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3:64" s="1" customFormat="1" x14ac:dyDescent="0.25">
      <c r="C670" s="2"/>
      <c r="D670" s="2"/>
      <c r="E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81"/>
      <c r="AL670" s="4"/>
      <c r="AM670" s="4"/>
      <c r="AN670" s="4"/>
      <c r="AO670" s="88"/>
      <c r="AP670" s="99"/>
      <c r="AQ670" s="74"/>
      <c r="AR670" s="4"/>
      <c r="AS670" s="4"/>
      <c r="AT670" s="4"/>
      <c r="AU670" s="4"/>
      <c r="AV670" s="75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3:64" s="1" customFormat="1" x14ac:dyDescent="0.25">
      <c r="C671" s="2"/>
      <c r="D671" s="2"/>
      <c r="E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81"/>
      <c r="AL671" s="4"/>
      <c r="AM671" s="4"/>
      <c r="AN671" s="4"/>
      <c r="AO671" s="88"/>
      <c r="AP671" s="99"/>
      <c r="AQ671" s="74"/>
      <c r="AR671" s="4"/>
      <c r="AS671" s="4"/>
      <c r="AT671" s="4"/>
      <c r="AU671" s="4"/>
      <c r="AV671" s="75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3:64" s="1" customFormat="1" x14ac:dyDescent="0.25">
      <c r="C672" s="2"/>
      <c r="D672" s="2"/>
      <c r="E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81"/>
      <c r="AL672" s="4"/>
      <c r="AM672" s="4"/>
      <c r="AN672" s="4"/>
      <c r="AO672" s="88"/>
      <c r="AP672" s="99"/>
      <c r="AQ672" s="74"/>
      <c r="AR672" s="4"/>
      <c r="AS672" s="4"/>
      <c r="AT672" s="4"/>
      <c r="AU672" s="4"/>
      <c r="AV672" s="75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3:64" s="1" customFormat="1" x14ac:dyDescent="0.25">
      <c r="C673" s="2"/>
      <c r="D673" s="2"/>
      <c r="E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81"/>
      <c r="AL673" s="4"/>
      <c r="AM673" s="4"/>
      <c r="AN673" s="4"/>
      <c r="AO673" s="88"/>
      <c r="AP673" s="99"/>
      <c r="AQ673" s="74"/>
      <c r="AR673" s="4"/>
      <c r="AS673" s="4"/>
      <c r="AT673" s="4"/>
      <c r="AU673" s="4"/>
      <c r="AV673" s="75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3:64" s="1" customFormat="1" x14ac:dyDescent="0.25">
      <c r="C674" s="2"/>
      <c r="D674" s="2"/>
      <c r="E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81"/>
      <c r="AL674" s="4"/>
      <c r="AM674" s="4"/>
      <c r="AN674" s="4"/>
      <c r="AO674" s="88"/>
      <c r="AP674" s="99"/>
      <c r="AQ674" s="74"/>
      <c r="AR674" s="4"/>
      <c r="AS674" s="4"/>
      <c r="AT674" s="4"/>
      <c r="AU674" s="4"/>
      <c r="AV674" s="75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3:64" s="1" customFormat="1" x14ac:dyDescent="0.25">
      <c r="C675" s="2"/>
      <c r="D675" s="2"/>
      <c r="E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81"/>
      <c r="AL675" s="4"/>
      <c r="AM675" s="4"/>
      <c r="AN675" s="4"/>
      <c r="AO675" s="88"/>
      <c r="AP675" s="99"/>
      <c r="AQ675" s="74"/>
      <c r="AR675" s="4"/>
      <c r="AS675" s="4"/>
      <c r="AT675" s="4"/>
      <c r="AU675" s="4"/>
      <c r="AV675" s="75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3:64" s="1" customFormat="1" x14ac:dyDescent="0.25">
      <c r="C676" s="2"/>
      <c r="D676" s="2"/>
      <c r="E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81"/>
      <c r="AL676" s="4"/>
      <c r="AM676" s="4"/>
      <c r="AN676" s="4"/>
      <c r="AO676" s="88"/>
      <c r="AP676" s="99"/>
      <c r="AQ676" s="74"/>
      <c r="AR676" s="4"/>
      <c r="AS676" s="4"/>
      <c r="AT676" s="4"/>
      <c r="AU676" s="4"/>
      <c r="AV676" s="75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3:64" s="1" customFormat="1" x14ac:dyDescent="0.25">
      <c r="C677" s="2"/>
      <c r="D677" s="2"/>
      <c r="E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81"/>
      <c r="AL677" s="4"/>
      <c r="AM677" s="4"/>
      <c r="AN677" s="4"/>
      <c r="AO677" s="88"/>
      <c r="AP677" s="99"/>
      <c r="AQ677" s="74"/>
      <c r="AR677" s="4"/>
      <c r="AS677" s="4"/>
      <c r="AT677" s="4"/>
      <c r="AU677" s="4"/>
      <c r="AV677" s="75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3:64" s="1" customFormat="1" x14ac:dyDescent="0.25">
      <c r="C678" s="2"/>
      <c r="D678" s="2"/>
      <c r="E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81"/>
      <c r="AL678" s="4"/>
      <c r="AM678" s="4"/>
      <c r="AN678" s="4"/>
      <c r="AO678" s="88"/>
      <c r="AP678" s="99"/>
      <c r="AQ678" s="74"/>
      <c r="AR678" s="4"/>
      <c r="AS678" s="4"/>
      <c r="AT678" s="4"/>
      <c r="AU678" s="4"/>
      <c r="AV678" s="75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3:64" s="1" customFormat="1" x14ac:dyDescent="0.25">
      <c r="C679" s="2"/>
      <c r="D679" s="2"/>
      <c r="E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81"/>
      <c r="AL679" s="4"/>
      <c r="AM679" s="4"/>
      <c r="AN679" s="4"/>
      <c r="AO679" s="88"/>
      <c r="AP679" s="99"/>
      <c r="AQ679" s="74"/>
      <c r="AR679" s="4"/>
      <c r="AS679" s="4"/>
      <c r="AT679" s="4"/>
      <c r="AU679" s="4"/>
      <c r="AV679" s="75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3:64" s="1" customFormat="1" x14ac:dyDescent="0.25">
      <c r="C680" s="2"/>
      <c r="D680" s="2"/>
      <c r="E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81"/>
      <c r="AL680" s="4"/>
      <c r="AM680" s="4"/>
      <c r="AN680" s="4"/>
      <c r="AO680" s="88"/>
      <c r="AP680" s="99"/>
      <c r="AQ680" s="74"/>
      <c r="AR680" s="4"/>
      <c r="AS680" s="4"/>
      <c r="AT680" s="4"/>
      <c r="AU680" s="4"/>
      <c r="AV680" s="75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3:64" s="1" customFormat="1" x14ac:dyDescent="0.25">
      <c r="C681" s="2"/>
      <c r="D681" s="2"/>
      <c r="E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81"/>
      <c r="AL681" s="4"/>
      <c r="AM681" s="4"/>
      <c r="AN681" s="4"/>
      <c r="AO681" s="88"/>
      <c r="AP681" s="99"/>
      <c r="AQ681" s="74"/>
      <c r="AR681" s="4"/>
      <c r="AS681" s="4"/>
      <c r="AT681" s="4"/>
      <c r="AU681" s="4"/>
      <c r="AV681" s="75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3:64" s="1" customFormat="1" x14ac:dyDescent="0.25">
      <c r="C682" s="2"/>
      <c r="D682" s="2"/>
      <c r="E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81"/>
      <c r="AL682" s="4"/>
      <c r="AM682" s="4"/>
      <c r="AN682" s="4"/>
      <c r="AO682" s="88"/>
      <c r="AP682" s="99"/>
      <c r="AQ682" s="74"/>
      <c r="AR682" s="4"/>
      <c r="AS682" s="4"/>
      <c r="AT682" s="4"/>
      <c r="AU682" s="4"/>
      <c r="AV682" s="75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3:64" s="1" customFormat="1" x14ac:dyDescent="0.25">
      <c r="C683" s="2"/>
      <c r="D683" s="2"/>
      <c r="E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81"/>
      <c r="AL683" s="4"/>
      <c r="AM683" s="4"/>
      <c r="AN683" s="4"/>
      <c r="AO683" s="88"/>
      <c r="AP683" s="99"/>
      <c r="AQ683" s="74"/>
      <c r="AR683" s="4"/>
      <c r="AS683" s="4"/>
      <c r="AT683" s="4"/>
      <c r="AU683" s="4"/>
      <c r="AV683" s="75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3:64" s="1" customFormat="1" x14ac:dyDescent="0.25">
      <c r="C684" s="2"/>
      <c r="D684" s="2"/>
      <c r="E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81"/>
      <c r="AL684" s="4"/>
      <c r="AM684" s="4"/>
      <c r="AN684" s="4"/>
      <c r="AO684" s="88"/>
      <c r="AP684" s="99"/>
      <c r="AQ684" s="74"/>
      <c r="AR684" s="4"/>
      <c r="AS684" s="4"/>
      <c r="AT684" s="4"/>
      <c r="AU684" s="4"/>
      <c r="AV684" s="75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3:64" s="1" customFormat="1" x14ac:dyDescent="0.25">
      <c r="C685" s="2"/>
      <c r="D685" s="2"/>
      <c r="E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81"/>
      <c r="AL685" s="4"/>
      <c r="AM685" s="4"/>
      <c r="AN685" s="4"/>
      <c r="AO685" s="88"/>
      <c r="AP685" s="99"/>
      <c r="AQ685" s="74"/>
      <c r="AR685" s="4"/>
      <c r="AS685" s="4"/>
      <c r="AT685" s="4"/>
      <c r="AU685" s="4"/>
      <c r="AV685" s="75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3:64" s="1" customFormat="1" x14ac:dyDescent="0.25">
      <c r="C686" s="2"/>
      <c r="D686" s="2"/>
      <c r="E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81"/>
      <c r="AL686" s="4"/>
      <c r="AM686" s="4"/>
      <c r="AN686" s="4"/>
      <c r="AO686" s="88"/>
      <c r="AP686" s="99"/>
      <c r="AQ686" s="74"/>
      <c r="AR686" s="4"/>
      <c r="AS686" s="4"/>
      <c r="AT686" s="4"/>
      <c r="AU686" s="4"/>
      <c r="AV686" s="75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3:64" s="1" customFormat="1" x14ac:dyDescent="0.25">
      <c r="C687" s="2"/>
      <c r="D687" s="2"/>
      <c r="E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81"/>
      <c r="AL687" s="4"/>
      <c r="AM687" s="4"/>
      <c r="AN687" s="4"/>
      <c r="AO687" s="88"/>
      <c r="AP687" s="99"/>
      <c r="AQ687" s="74"/>
      <c r="AR687" s="4"/>
      <c r="AS687" s="4"/>
      <c r="AT687" s="4"/>
      <c r="AU687" s="4"/>
      <c r="AV687" s="75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3:64" s="1" customFormat="1" x14ac:dyDescent="0.25">
      <c r="C688" s="2"/>
      <c r="D688" s="2"/>
      <c r="E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81"/>
      <c r="AL688" s="4"/>
      <c r="AM688" s="4"/>
      <c r="AN688" s="4"/>
      <c r="AO688" s="88"/>
      <c r="AP688" s="99"/>
      <c r="AQ688" s="74"/>
      <c r="AR688" s="4"/>
      <c r="AS688" s="4"/>
      <c r="AT688" s="4"/>
      <c r="AU688" s="4"/>
      <c r="AV688" s="75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3:64" s="1" customFormat="1" x14ac:dyDescent="0.25">
      <c r="C689" s="2"/>
      <c r="D689" s="2"/>
      <c r="E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81"/>
      <c r="AL689" s="4"/>
      <c r="AM689" s="4"/>
      <c r="AN689" s="4"/>
      <c r="AO689" s="88"/>
      <c r="AP689" s="99"/>
      <c r="AQ689" s="74"/>
      <c r="AR689" s="4"/>
      <c r="AS689" s="4"/>
      <c r="AT689" s="4"/>
      <c r="AU689" s="4"/>
      <c r="AV689" s="75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3:64" s="1" customFormat="1" x14ac:dyDescent="0.25">
      <c r="C690" s="2"/>
      <c r="D690" s="2"/>
      <c r="E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81"/>
      <c r="AL690" s="4"/>
      <c r="AM690" s="4"/>
      <c r="AN690" s="4"/>
      <c r="AO690" s="88"/>
      <c r="AP690" s="99"/>
      <c r="AQ690" s="74"/>
      <c r="AR690" s="4"/>
      <c r="AS690" s="4"/>
      <c r="AT690" s="4"/>
      <c r="AU690" s="4"/>
      <c r="AV690" s="75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3:64" s="1" customFormat="1" x14ac:dyDescent="0.25">
      <c r="C691" s="2"/>
      <c r="D691" s="2"/>
      <c r="E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81"/>
      <c r="AL691" s="4"/>
      <c r="AM691" s="4"/>
      <c r="AN691" s="4"/>
      <c r="AO691" s="88"/>
      <c r="AP691" s="99"/>
      <c r="AQ691" s="74"/>
      <c r="AR691" s="4"/>
      <c r="AS691" s="4"/>
      <c r="AT691" s="4"/>
      <c r="AU691" s="4"/>
      <c r="AV691" s="75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3:64" s="1" customFormat="1" x14ac:dyDescent="0.25">
      <c r="C692" s="2"/>
      <c r="D692" s="2"/>
      <c r="E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81"/>
      <c r="AL692" s="4"/>
      <c r="AM692" s="4"/>
      <c r="AN692" s="4"/>
      <c r="AO692" s="88"/>
      <c r="AP692" s="99"/>
      <c r="AQ692" s="74"/>
      <c r="AR692" s="4"/>
      <c r="AS692" s="4"/>
      <c r="AT692" s="4"/>
      <c r="AU692" s="4"/>
      <c r="AV692" s="75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3:64" s="1" customFormat="1" x14ac:dyDescent="0.25">
      <c r="C693" s="2"/>
      <c r="D693" s="2"/>
      <c r="E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81"/>
      <c r="AL693" s="4"/>
      <c r="AM693" s="4"/>
      <c r="AN693" s="4"/>
      <c r="AO693" s="88"/>
      <c r="AP693" s="99"/>
      <c r="AQ693" s="74"/>
      <c r="AR693" s="4"/>
      <c r="AS693" s="4"/>
      <c r="AT693" s="4"/>
      <c r="AU693" s="4"/>
      <c r="AV693" s="75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3:64" s="1" customFormat="1" x14ac:dyDescent="0.25">
      <c r="C694" s="2"/>
      <c r="D694" s="2"/>
      <c r="E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81"/>
      <c r="AL694" s="4"/>
      <c r="AM694" s="4"/>
      <c r="AN694" s="4"/>
      <c r="AO694" s="88"/>
      <c r="AP694" s="99"/>
      <c r="AQ694" s="74"/>
      <c r="AR694" s="4"/>
      <c r="AS694" s="4"/>
      <c r="AT694" s="4"/>
      <c r="AU694" s="4"/>
      <c r="AV694" s="75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3:64" s="1" customFormat="1" x14ac:dyDescent="0.25">
      <c r="C695" s="2"/>
      <c r="D695" s="2"/>
      <c r="E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81"/>
      <c r="AL695" s="4"/>
      <c r="AM695" s="4"/>
      <c r="AN695" s="4"/>
      <c r="AO695" s="88"/>
      <c r="AP695" s="99"/>
      <c r="AQ695" s="74"/>
      <c r="AR695" s="4"/>
      <c r="AS695" s="4"/>
      <c r="AT695" s="4"/>
      <c r="AU695" s="4"/>
      <c r="AV695" s="75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3:64" s="1" customFormat="1" x14ac:dyDescent="0.25">
      <c r="C696" s="2"/>
      <c r="D696" s="2"/>
      <c r="E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81"/>
      <c r="AL696" s="4"/>
      <c r="AM696" s="4"/>
      <c r="AN696" s="4"/>
      <c r="AO696" s="88"/>
      <c r="AP696" s="99"/>
      <c r="AQ696" s="74"/>
      <c r="AR696" s="4"/>
      <c r="AS696" s="4"/>
      <c r="AT696" s="4"/>
      <c r="AU696" s="4"/>
      <c r="AV696" s="75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3:64" s="1" customFormat="1" x14ac:dyDescent="0.25">
      <c r="C697" s="2"/>
      <c r="D697" s="2"/>
      <c r="E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81"/>
      <c r="AL697" s="4"/>
      <c r="AM697" s="4"/>
      <c r="AN697" s="4"/>
      <c r="AO697" s="88"/>
      <c r="AP697" s="99"/>
      <c r="AQ697" s="74"/>
      <c r="AR697" s="4"/>
      <c r="AS697" s="4"/>
      <c r="AT697" s="4"/>
      <c r="AU697" s="4"/>
      <c r="AV697" s="75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3:64" s="1" customFormat="1" x14ac:dyDescent="0.25">
      <c r="C698" s="2"/>
      <c r="D698" s="2"/>
      <c r="E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81"/>
      <c r="AL698" s="4"/>
      <c r="AM698" s="4"/>
      <c r="AN698" s="4"/>
      <c r="AO698" s="88"/>
      <c r="AP698" s="99"/>
      <c r="AQ698" s="74"/>
      <c r="AR698" s="4"/>
      <c r="AS698" s="4"/>
      <c r="AT698" s="4"/>
      <c r="AU698" s="4"/>
      <c r="AV698" s="75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3:64" s="1" customFormat="1" x14ac:dyDescent="0.25">
      <c r="C699" s="2"/>
      <c r="D699" s="2"/>
      <c r="E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81"/>
      <c r="AL699" s="4"/>
      <c r="AM699" s="4"/>
      <c r="AN699" s="4"/>
      <c r="AO699" s="88"/>
      <c r="AP699" s="99"/>
      <c r="AQ699" s="74"/>
      <c r="AR699" s="4"/>
      <c r="AS699" s="4"/>
      <c r="AT699" s="4"/>
      <c r="AU699" s="4"/>
      <c r="AV699" s="75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3:64" s="1" customFormat="1" x14ac:dyDescent="0.25">
      <c r="C700" s="2"/>
      <c r="D700" s="2"/>
      <c r="E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81"/>
      <c r="AL700" s="4"/>
      <c r="AM700" s="4"/>
      <c r="AN700" s="4"/>
      <c r="AO700" s="88"/>
      <c r="AP700" s="99"/>
      <c r="AQ700" s="74"/>
      <c r="AR700" s="4"/>
      <c r="AS700" s="4"/>
      <c r="AT700" s="4"/>
      <c r="AU700" s="4"/>
      <c r="AV700" s="75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3:64" s="1" customFormat="1" x14ac:dyDescent="0.25">
      <c r="C701" s="2"/>
      <c r="D701" s="2"/>
      <c r="E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81"/>
      <c r="AL701" s="4"/>
      <c r="AM701" s="4"/>
      <c r="AN701" s="4"/>
      <c r="AO701" s="88"/>
      <c r="AP701" s="99"/>
      <c r="AQ701" s="74"/>
      <c r="AR701" s="4"/>
      <c r="AS701" s="4"/>
      <c r="AT701" s="4"/>
      <c r="AU701" s="4"/>
      <c r="AV701" s="75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3:64" s="1" customFormat="1" x14ac:dyDescent="0.25">
      <c r="C702" s="2"/>
      <c r="D702" s="2"/>
      <c r="E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81"/>
      <c r="AL702" s="4"/>
      <c r="AM702" s="4"/>
      <c r="AN702" s="4"/>
      <c r="AO702" s="88"/>
      <c r="AP702" s="99"/>
      <c r="AQ702" s="74"/>
      <c r="AR702" s="4"/>
      <c r="AS702" s="4"/>
      <c r="AT702" s="4"/>
      <c r="AU702" s="4"/>
      <c r="AV702" s="75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3:64" s="1" customFormat="1" x14ac:dyDescent="0.25">
      <c r="C703" s="2"/>
      <c r="D703" s="2"/>
      <c r="E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81"/>
      <c r="AL703" s="4"/>
      <c r="AM703" s="4"/>
      <c r="AN703" s="4"/>
      <c r="AO703" s="88"/>
      <c r="AP703" s="99"/>
      <c r="AQ703" s="74"/>
      <c r="AR703" s="4"/>
      <c r="AS703" s="4"/>
      <c r="AT703" s="4"/>
      <c r="AU703" s="4"/>
      <c r="AV703" s="75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3:64" s="1" customFormat="1" x14ac:dyDescent="0.25">
      <c r="C704" s="2"/>
      <c r="D704" s="2"/>
      <c r="E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81"/>
      <c r="AL704" s="4"/>
      <c r="AM704" s="4"/>
      <c r="AN704" s="4"/>
      <c r="AO704" s="88"/>
      <c r="AP704" s="99"/>
      <c r="AQ704" s="74"/>
      <c r="AR704" s="4"/>
      <c r="AS704" s="4"/>
      <c r="AT704" s="4"/>
      <c r="AU704" s="4"/>
      <c r="AV704" s="75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3:64" s="1" customFormat="1" x14ac:dyDescent="0.25">
      <c r="C705" s="2"/>
      <c r="D705" s="2"/>
      <c r="E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81"/>
      <c r="AL705" s="4"/>
      <c r="AM705" s="4"/>
      <c r="AN705" s="4"/>
      <c r="AO705" s="88"/>
      <c r="AP705" s="99"/>
      <c r="AQ705" s="74"/>
      <c r="AR705" s="4"/>
      <c r="AS705" s="4"/>
      <c r="AT705" s="4"/>
      <c r="AU705" s="4"/>
      <c r="AV705" s="75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3:64" s="1" customFormat="1" x14ac:dyDescent="0.25">
      <c r="C706" s="2"/>
      <c r="D706" s="2"/>
      <c r="E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81"/>
      <c r="AL706" s="4"/>
      <c r="AM706" s="4"/>
      <c r="AN706" s="4"/>
      <c r="AO706" s="88"/>
      <c r="AP706" s="99"/>
      <c r="AQ706" s="74"/>
      <c r="AR706" s="4"/>
      <c r="AS706" s="4"/>
      <c r="AT706" s="4"/>
      <c r="AU706" s="4"/>
      <c r="AV706" s="75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3:64" s="1" customFormat="1" x14ac:dyDescent="0.25">
      <c r="C707" s="2"/>
      <c r="D707" s="2"/>
      <c r="E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81"/>
      <c r="AL707" s="4"/>
      <c r="AM707" s="4"/>
      <c r="AN707" s="4"/>
      <c r="AO707" s="88"/>
      <c r="AP707" s="99"/>
      <c r="AQ707" s="74"/>
      <c r="AR707" s="4"/>
      <c r="AS707" s="4"/>
      <c r="AT707" s="4"/>
      <c r="AU707" s="4"/>
      <c r="AV707" s="75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3:64" s="1" customFormat="1" x14ac:dyDescent="0.25">
      <c r="C708" s="2"/>
      <c r="D708" s="2"/>
      <c r="E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81"/>
      <c r="AL708" s="4"/>
      <c r="AM708" s="4"/>
      <c r="AN708" s="4"/>
      <c r="AO708" s="88"/>
      <c r="AP708" s="99"/>
      <c r="AQ708" s="74"/>
      <c r="AR708" s="4"/>
      <c r="AS708" s="4"/>
      <c r="AT708" s="4"/>
      <c r="AU708" s="4"/>
      <c r="AV708" s="75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3:64" s="1" customFormat="1" x14ac:dyDescent="0.25">
      <c r="C709" s="2"/>
      <c r="D709" s="2"/>
      <c r="E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81"/>
      <c r="AL709" s="4"/>
      <c r="AM709" s="4"/>
      <c r="AN709" s="4"/>
      <c r="AO709" s="88"/>
      <c r="AP709" s="99"/>
      <c r="AQ709" s="74"/>
      <c r="AR709" s="4"/>
      <c r="AS709" s="4"/>
      <c r="AT709" s="4"/>
      <c r="AU709" s="4"/>
      <c r="AV709" s="75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3:64" s="1" customFormat="1" x14ac:dyDescent="0.25">
      <c r="C710" s="2"/>
      <c r="D710" s="2"/>
      <c r="E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81"/>
      <c r="AL710" s="4"/>
      <c r="AM710" s="4"/>
      <c r="AN710" s="4"/>
      <c r="AO710" s="88"/>
      <c r="AP710" s="99"/>
      <c r="AQ710" s="74"/>
      <c r="AR710" s="4"/>
      <c r="AS710" s="4"/>
      <c r="AT710" s="4"/>
      <c r="AU710" s="4"/>
      <c r="AV710" s="75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3:64" s="1" customFormat="1" x14ac:dyDescent="0.25">
      <c r="C711" s="2"/>
      <c r="D711" s="2"/>
      <c r="E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81"/>
      <c r="AL711" s="4"/>
      <c r="AM711" s="4"/>
      <c r="AN711" s="4"/>
      <c r="AO711" s="88"/>
      <c r="AP711" s="99"/>
      <c r="AQ711" s="74"/>
      <c r="AR711" s="4"/>
      <c r="AS711" s="4"/>
      <c r="AT711" s="4"/>
      <c r="AU711" s="4"/>
      <c r="AV711" s="75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3:64" s="1" customFormat="1" x14ac:dyDescent="0.25">
      <c r="C712" s="2"/>
      <c r="D712" s="2"/>
      <c r="E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81"/>
      <c r="AL712" s="4"/>
      <c r="AM712" s="4"/>
      <c r="AN712" s="4"/>
      <c r="AO712" s="88"/>
      <c r="AP712" s="99"/>
      <c r="AQ712" s="74"/>
      <c r="AR712" s="4"/>
      <c r="AS712" s="4"/>
      <c r="AT712" s="4"/>
      <c r="AU712" s="4"/>
      <c r="AV712" s="75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3:64" s="1" customFormat="1" x14ac:dyDescent="0.25">
      <c r="C713" s="2"/>
      <c r="D713" s="2"/>
      <c r="E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81"/>
      <c r="AL713" s="4"/>
      <c r="AM713" s="4"/>
      <c r="AN713" s="4"/>
      <c r="AO713" s="88"/>
      <c r="AP713" s="99"/>
      <c r="AQ713" s="74"/>
      <c r="AR713" s="4"/>
      <c r="AS713" s="4"/>
      <c r="AT713" s="4"/>
      <c r="AU713" s="4"/>
      <c r="AV713" s="75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3:64" s="1" customFormat="1" x14ac:dyDescent="0.25">
      <c r="C714" s="2"/>
      <c r="D714" s="2"/>
      <c r="E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81"/>
      <c r="AL714" s="4"/>
      <c r="AM714" s="4"/>
      <c r="AN714" s="4"/>
      <c r="AO714" s="88"/>
      <c r="AP714" s="99"/>
      <c r="AQ714" s="74"/>
      <c r="AR714" s="4"/>
      <c r="AS714" s="4"/>
      <c r="AT714" s="4"/>
      <c r="AU714" s="4"/>
      <c r="AV714" s="75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3:64" s="1" customFormat="1" x14ac:dyDescent="0.25">
      <c r="C715" s="2"/>
      <c r="D715" s="2"/>
      <c r="E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81"/>
      <c r="AL715" s="4"/>
      <c r="AM715" s="4"/>
      <c r="AN715" s="4"/>
      <c r="AO715" s="88"/>
      <c r="AP715" s="99"/>
      <c r="AQ715" s="74"/>
      <c r="AR715" s="4"/>
      <c r="AS715" s="4"/>
      <c r="AT715" s="4"/>
      <c r="AU715" s="4"/>
      <c r="AV715" s="75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3:64" s="1" customFormat="1" x14ac:dyDescent="0.25">
      <c r="C716" s="2"/>
      <c r="D716" s="2"/>
      <c r="E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81"/>
      <c r="AL716" s="4"/>
      <c r="AM716" s="4"/>
      <c r="AN716" s="4"/>
      <c r="AO716" s="88"/>
      <c r="AP716" s="99"/>
      <c r="AQ716" s="74"/>
      <c r="AR716" s="4"/>
      <c r="AS716" s="4"/>
      <c r="AT716" s="4"/>
      <c r="AU716" s="4"/>
      <c r="AV716" s="75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3:64" s="1" customFormat="1" x14ac:dyDescent="0.25">
      <c r="C717" s="2"/>
      <c r="D717" s="2"/>
      <c r="E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81"/>
      <c r="AL717" s="4"/>
      <c r="AM717" s="4"/>
      <c r="AN717" s="4"/>
      <c r="AO717" s="88"/>
      <c r="AP717" s="99"/>
      <c r="AQ717" s="74"/>
      <c r="AR717" s="4"/>
      <c r="AS717" s="4"/>
      <c r="AT717" s="4"/>
      <c r="AU717" s="4"/>
      <c r="AV717" s="75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3:64" s="1" customFormat="1" x14ac:dyDescent="0.25">
      <c r="C718" s="2"/>
      <c r="D718" s="2"/>
      <c r="E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81"/>
      <c r="AL718" s="4"/>
      <c r="AM718" s="4"/>
      <c r="AN718" s="4"/>
      <c r="AO718" s="88"/>
      <c r="AP718" s="99"/>
      <c r="AQ718" s="74"/>
      <c r="AR718" s="4"/>
      <c r="AS718" s="4"/>
      <c r="AT718" s="4"/>
      <c r="AU718" s="4"/>
      <c r="AV718" s="75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3:64" s="1" customFormat="1" x14ac:dyDescent="0.25">
      <c r="C719" s="2"/>
      <c r="D719" s="2"/>
      <c r="E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81"/>
      <c r="AL719" s="4"/>
      <c r="AM719" s="4"/>
      <c r="AN719" s="4"/>
      <c r="AO719" s="88"/>
      <c r="AP719" s="99"/>
      <c r="AQ719" s="74"/>
      <c r="AR719" s="4"/>
      <c r="AS719" s="4"/>
      <c r="AT719" s="4"/>
      <c r="AU719" s="4"/>
      <c r="AV719" s="75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3:64" s="1" customFormat="1" x14ac:dyDescent="0.25">
      <c r="C720" s="2"/>
      <c r="D720" s="2"/>
      <c r="E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81"/>
      <c r="AL720" s="4"/>
      <c r="AM720" s="4"/>
      <c r="AN720" s="4"/>
      <c r="AO720" s="88"/>
      <c r="AP720" s="99"/>
      <c r="AQ720" s="74"/>
      <c r="AR720" s="4"/>
      <c r="AS720" s="4"/>
      <c r="AT720" s="4"/>
      <c r="AU720" s="4"/>
      <c r="AV720" s="75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3:64" s="1" customFormat="1" x14ac:dyDescent="0.25">
      <c r="C721" s="2"/>
      <c r="D721" s="2"/>
      <c r="E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81"/>
      <c r="AL721" s="4"/>
      <c r="AM721" s="4"/>
      <c r="AN721" s="4"/>
      <c r="AO721" s="88"/>
      <c r="AP721" s="99"/>
      <c r="AQ721" s="74"/>
      <c r="AR721" s="4"/>
      <c r="AS721" s="4"/>
      <c r="AT721" s="4"/>
      <c r="AU721" s="4"/>
      <c r="AV721" s="75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3:64" s="1" customFormat="1" x14ac:dyDescent="0.25">
      <c r="C722" s="2"/>
      <c r="D722" s="2"/>
      <c r="E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81"/>
      <c r="AL722" s="4"/>
      <c r="AM722" s="4"/>
      <c r="AN722" s="4"/>
      <c r="AO722" s="88"/>
      <c r="AP722" s="99"/>
      <c r="AQ722" s="74"/>
      <c r="AR722" s="4"/>
      <c r="AS722" s="4"/>
      <c r="AT722" s="4"/>
      <c r="AU722" s="4"/>
      <c r="AV722" s="75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3:64" s="1" customFormat="1" x14ac:dyDescent="0.25">
      <c r="C723" s="2"/>
      <c r="D723" s="2"/>
      <c r="E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81"/>
      <c r="AL723" s="4"/>
      <c r="AM723" s="4"/>
      <c r="AN723" s="4"/>
      <c r="AO723" s="88"/>
      <c r="AP723" s="99"/>
      <c r="AQ723" s="74"/>
      <c r="AR723" s="4"/>
      <c r="AS723" s="4"/>
      <c r="AT723" s="4"/>
      <c r="AU723" s="4"/>
      <c r="AV723" s="75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3:64" s="1" customFormat="1" x14ac:dyDescent="0.25">
      <c r="C724" s="2"/>
      <c r="D724" s="2"/>
      <c r="E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81"/>
      <c r="AL724" s="4"/>
      <c r="AM724" s="4"/>
      <c r="AN724" s="4"/>
      <c r="AO724" s="88"/>
      <c r="AP724" s="99"/>
      <c r="AQ724" s="74"/>
      <c r="AR724" s="4"/>
      <c r="AS724" s="4"/>
      <c r="AT724" s="4"/>
      <c r="AU724" s="4"/>
      <c r="AV724" s="75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3:64" s="1" customFormat="1" x14ac:dyDescent="0.25">
      <c r="C725" s="2"/>
      <c r="D725" s="2"/>
      <c r="E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81"/>
      <c r="AL725" s="4"/>
      <c r="AM725" s="4"/>
      <c r="AN725" s="4"/>
      <c r="AO725" s="88"/>
      <c r="AP725" s="99"/>
      <c r="AQ725" s="74"/>
      <c r="AR725" s="4"/>
      <c r="AS725" s="4"/>
      <c r="AT725" s="4"/>
      <c r="AU725" s="4"/>
      <c r="AV725" s="75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3:64" s="1" customFormat="1" x14ac:dyDescent="0.25">
      <c r="C726" s="2"/>
      <c r="D726" s="2"/>
      <c r="E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81"/>
      <c r="AL726" s="4"/>
      <c r="AM726" s="4"/>
      <c r="AN726" s="4"/>
      <c r="AO726" s="88"/>
      <c r="AP726" s="99"/>
      <c r="AQ726" s="74"/>
      <c r="AR726" s="4"/>
      <c r="AS726" s="4"/>
      <c r="AT726" s="4"/>
      <c r="AU726" s="4"/>
      <c r="AV726" s="75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3:64" s="1" customFormat="1" x14ac:dyDescent="0.25">
      <c r="C727" s="2"/>
      <c r="D727" s="2"/>
      <c r="E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81"/>
      <c r="AL727" s="4"/>
      <c r="AM727" s="4"/>
      <c r="AN727" s="4"/>
      <c r="AO727" s="88"/>
      <c r="AP727" s="99"/>
      <c r="AQ727" s="74"/>
      <c r="AR727" s="4"/>
      <c r="AS727" s="4"/>
      <c r="AT727" s="4"/>
      <c r="AU727" s="4"/>
      <c r="AV727" s="75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3:64" s="1" customFormat="1" x14ac:dyDescent="0.25">
      <c r="C728" s="2"/>
      <c r="D728" s="2"/>
      <c r="E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81"/>
      <c r="AL728" s="4"/>
      <c r="AM728" s="4"/>
      <c r="AN728" s="4"/>
      <c r="AO728" s="88"/>
      <c r="AP728" s="99"/>
      <c r="AQ728" s="74"/>
      <c r="AR728" s="4"/>
      <c r="AS728" s="4"/>
      <c r="AT728" s="4"/>
      <c r="AU728" s="4"/>
      <c r="AV728" s="75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3:64" s="1" customFormat="1" x14ac:dyDescent="0.25">
      <c r="C729" s="2"/>
      <c r="D729" s="2"/>
      <c r="E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81"/>
      <c r="AL729" s="4"/>
      <c r="AM729" s="4"/>
      <c r="AN729" s="4"/>
      <c r="AO729" s="88"/>
      <c r="AP729" s="99"/>
      <c r="AQ729" s="74"/>
      <c r="AR729" s="4"/>
      <c r="AS729" s="4"/>
      <c r="AT729" s="4"/>
      <c r="AU729" s="4"/>
      <c r="AV729" s="75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3:64" s="1" customFormat="1" x14ac:dyDescent="0.25">
      <c r="C730" s="2"/>
      <c r="D730" s="2"/>
      <c r="E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81"/>
      <c r="AL730" s="4"/>
      <c r="AM730" s="4"/>
      <c r="AN730" s="4"/>
      <c r="AO730" s="88"/>
      <c r="AP730" s="99"/>
      <c r="AQ730" s="74"/>
      <c r="AR730" s="4"/>
      <c r="AS730" s="4"/>
      <c r="AT730" s="4"/>
      <c r="AU730" s="4"/>
      <c r="AV730" s="75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3:64" s="1" customFormat="1" x14ac:dyDescent="0.25">
      <c r="C731" s="2"/>
      <c r="D731" s="2"/>
      <c r="E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81"/>
      <c r="AL731" s="4"/>
      <c r="AM731" s="4"/>
      <c r="AN731" s="4"/>
      <c r="AO731" s="88"/>
      <c r="AP731" s="99"/>
      <c r="AQ731" s="74"/>
      <c r="AR731" s="4"/>
      <c r="AS731" s="4"/>
      <c r="AT731" s="4"/>
      <c r="AU731" s="4"/>
      <c r="AV731" s="75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3:64" s="1" customFormat="1" x14ac:dyDescent="0.25">
      <c r="C732" s="2"/>
      <c r="D732" s="2"/>
      <c r="E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81"/>
      <c r="AL732" s="4"/>
      <c r="AM732" s="4"/>
      <c r="AN732" s="4"/>
      <c r="AO732" s="88"/>
      <c r="AP732" s="99"/>
      <c r="AQ732" s="74"/>
      <c r="AR732" s="4"/>
      <c r="AS732" s="4"/>
      <c r="AT732" s="4"/>
      <c r="AU732" s="4"/>
      <c r="AV732" s="75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3:64" s="1" customFormat="1" x14ac:dyDescent="0.25">
      <c r="C733" s="2"/>
      <c r="D733" s="2"/>
      <c r="E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81"/>
      <c r="AL733" s="4"/>
      <c r="AM733" s="4"/>
      <c r="AN733" s="4"/>
      <c r="AO733" s="88"/>
      <c r="AP733" s="99"/>
      <c r="AQ733" s="74"/>
      <c r="AR733" s="4"/>
      <c r="AS733" s="4"/>
      <c r="AT733" s="4"/>
      <c r="AU733" s="4"/>
      <c r="AV733" s="75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3:64" s="1" customFormat="1" x14ac:dyDescent="0.25">
      <c r="C734" s="2"/>
      <c r="D734" s="2"/>
      <c r="E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81"/>
      <c r="AL734" s="4"/>
      <c r="AM734" s="4"/>
      <c r="AN734" s="4"/>
      <c r="AO734" s="88"/>
      <c r="AP734" s="99"/>
      <c r="AQ734" s="74"/>
      <c r="AR734" s="4"/>
      <c r="AS734" s="4"/>
      <c r="AT734" s="4"/>
      <c r="AU734" s="4"/>
      <c r="AV734" s="75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3:64" s="1" customFormat="1" x14ac:dyDescent="0.25">
      <c r="C735" s="2"/>
      <c r="D735" s="2"/>
      <c r="E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81"/>
      <c r="AL735" s="4"/>
      <c r="AM735" s="4"/>
      <c r="AN735" s="4"/>
      <c r="AO735" s="88"/>
      <c r="AP735" s="99"/>
      <c r="AQ735" s="74"/>
      <c r="AR735" s="4"/>
      <c r="AS735" s="4"/>
      <c r="AT735" s="4"/>
      <c r="AU735" s="4"/>
      <c r="AV735" s="75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3:64" s="1" customFormat="1" x14ac:dyDescent="0.25">
      <c r="C736" s="2"/>
      <c r="D736" s="2"/>
      <c r="E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81"/>
      <c r="AL736" s="4"/>
      <c r="AM736" s="4"/>
      <c r="AN736" s="4"/>
      <c r="AO736" s="88"/>
      <c r="AP736" s="99"/>
      <c r="AQ736" s="74"/>
      <c r="AR736" s="4"/>
      <c r="AS736" s="4"/>
      <c r="AT736" s="4"/>
      <c r="AU736" s="4"/>
      <c r="AV736" s="75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3:64" s="1" customFormat="1" x14ac:dyDescent="0.25">
      <c r="C737" s="2"/>
      <c r="D737" s="2"/>
      <c r="E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81"/>
      <c r="AL737" s="4"/>
      <c r="AM737" s="4"/>
      <c r="AN737" s="4"/>
      <c r="AO737" s="88"/>
      <c r="AP737" s="99"/>
      <c r="AQ737" s="74"/>
      <c r="AR737" s="4"/>
      <c r="AS737" s="4"/>
      <c r="AT737" s="4"/>
      <c r="AU737" s="4"/>
      <c r="AV737" s="75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3:64" s="1" customFormat="1" x14ac:dyDescent="0.25">
      <c r="C738" s="2"/>
      <c r="D738" s="2"/>
      <c r="E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81"/>
      <c r="AL738" s="4"/>
      <c r="AM738" s="4"/>
      <c r="AN738" s="4"/>
      <c r="AO738" s="88"/>
      <c r="AP738" s="99"/>
      <c r="AQ738" s="74"/>
      <c r="AR738" s="4"/>
      <c r="AS738" s="4"/>
      <c r="AT738" s="4"/>
      <c r="AU738" s="4"/>
      <c r="AV738" s="75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3:64" s="1" customFormat="1" x14ac:dyDescent="0.25">
      <c r="C739" s="2"/>
      <c r="D739" s="2"/>
      <c r="E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81"/>
      <c r="AL739" s="4"/>
      <c r="AM739" s="4"/>
      <c r="AN739" s="4"/>
      <c r="AO739" s="88"/>
      <c r="AP739" s="99"/>
      <c r="AQ739" s="74"/>
      <c r="AR739" s="4"/>
      <c r="AS739" s="4"/>
      <c r="AT739" s="4"/>
      <c r="AU739" s="4"/>
      <c r="AV739" s="75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3:64" s="1" customFormat="1" x14ac:dyDescent="0.25">
      <c r="C740" s="2"/>
      <c r="D740" s="2"/>
      <c r="E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81"/>
      <c r="AL740" s="4"/>
      <c r="AM740" s="4"/>
      <c r="AN740" s="4"/>
      <c r="AO740" s="88"/>
      <c r="AP740" s="99"/>
      <c r="AQ740" s="74"/>
      <c r="AR740" s="4"/>
      <c r="AS740" s="4"/>
      <c r="AT740" s="4"/>
      <c r="AU740" s="4"/>
      <c r="AV740" s="75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3:64" s="1" customFormat="1" x14ac:dyDescent="0.25">
      <c r="C741" s="2"/>
      <c r="D741" s="2"/>
      <c r="E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81"/>
      <c r="AL741" s="4"/>
      <c r="AM741" s="4"/>
      <c r="AN741" s="4"/>
      <c r="AO741" s="88"/>
      <c r="AP741" s="99"/>
      <c r="AQ741" s="74"/>
      <c r="AR741" s="4"/>
      <c r="AS741" s="4"/>
      <c r="AT741" s="4"/>
      <c r="AU741" s="4"/>
      <c r="AV741" s="75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3:64" s="1" customFormat="1" x14ac:dyDescent="0.25">
      <c r="C742" s="2"/>
      <c r="D742" s="2"/>
      <c r="E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81"/>
      <c r="AL742" s="4"/>
      <c r="AM742" s="4"/>
      <c r="AN742" s="4"/>
      <c r="AO742" s="88"/>
      <c r="AP742" s="99"/>
      <c r="AQ742" s="74"/>
      <c r="AR742" s="4"/>
      <c r="AS742" s="4"/>
      <c r="AT742" s="4"/>
      <c r="AU742" s="4"/>
      <c r="AV742" s="75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3:64" s="1" customFormat="1" x14ac:dyDescent="0.25">
      <c r="C743" s="2"/>
      <c r="D743" s="2"/>
      <c r="E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81"/>
      <c r="AL743" s="4"/>
      <c r="AM743" s="4"/>
      <c r="AN743" s="4"/>
      <c r="AO743" s="88"/>
      <c r="AP743" s="99"/>
      <c r="AQ743" s="74"/>
      <c r="AR743" s="4"/>
      <c r="AS743" s="4"/>
      <c r="AT743" s="4"/>
      <c r="AU743" s="4"/>
      <c r="AV743" s="75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3:64" s="1" customFormat="1" x14ac:dyDescent="0.25">
      <c r="C744" s="2"/>
      <c r="D744" s="2"/>
      <c r="E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81"/>
      <c r="AL744" s="4"/>
      <c r="AM744" s="4"/>
      <c r="AN744" s="4"/>
      <c r="AO744" s="88"/>
      <c r="AP744" s="99"/>
      <c r="AQ744" s="74"/>
      <c r="AR744" s="4"/>
      <c r="AS744" s="4"/>
      <c r="AT744" s="4"/>
      <c r="AU744" s="4"/>
      <c r="AV744" s="75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3:64" s="1" customFormat="1" x14ac:dyDescent="0.25">
      <c r="C745" s="2"/>
      <c r="D745" s="2"/>
      <c r="E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81"/>
      <c r="AL745" s="4"/>
      <c r="AM745" s="4"/>
      <c r="AN745" s="4"/>
      <c r="AO745" s="88"/>
      <c r="AP745" s="99"/>
      <c r="AQ745" s="74"/>
      <c r="AR745" s="4"/>
      <c r="AS745" s="4"/>
      <c r="AT745" s="4"/>
      <c r="AU745" s="4"/>
      <c r="AV745" s="75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3:64" s="1" customFormat="1" x14ac:dyDescent="0.25">
      <c r="C746" s="2"/>
      <c r="D746" s="2"/>
      <c r="E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81"/>
      <c r="AL746" s="4"/>
      <c r="AM746" s="4"/>
      <c r="AN746" s="4"/>
      <c r="AO746" s="88"/>
      <c r="AP746" s="99"/>
      <c r="AQ746" s="74"/>
      <c r="AR746" s="4"/>
      <c r="AS746" s="4"/>
      <c r="AT746" s="4"/>
      <c r="AU746" s="4"/>
      <c r="AV746" s="75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3:64" s="1" customFormat="1" x14ac:dyDescent="0.25">
      <c r="C747" s="2"/>
      <c r="D747" s="2"/>
      <c r="E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81"/>
      <c r="AL747" s="4"/>
      <c r="AM747" s="4"/>
      <c r="AN747" s="4"/>
      <c r="AO747" s="88"/>
      <c r="AP747" s="99"/>
      <c r="AQ747" s="74"/>
      <c r="AR747" s="4"/>
      <c r="AS747" s="4"/>
      <c r="AT747" s="4"/>
      <c r="AU747" s="4"/>
      <c r="AV747" s="75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3:64" s="1" customFormat="1" x14ac:dyDescent="0.25">
      <c r="C748" s="2"/>
      <c r="D748" s="2"/>
      <c r="E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81"/>
      <c r="AL748" s="4"/>
      <c r="AM748" s="4"/>
      <c r="AN748" s="4"/>
      <c r="AO748" s="88"/>
      <c r="AP748" s="99"/>
      <c r="AQ748" s="74"/>
      <c r="AR748" s="4"/>
      <c r="AS748" s="4"/>
      <c r="AT748" s="4"/>
      <c r="AU748" s="4"/>
      <c r="AV748" s="75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3:64" s="1" customFormat="1" x14ac:dyDescent="0.25">
      <c r="C749" s="2"/>
      <c r="D749" s="2"/>
      <c r="E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81"/>
      <c r="AL749" s="4"/>
      <c r="AM749" s="4"/>
      <c r="AN749" s="4"/>
      <c r="AO749" s="88"/>
      <c r="AP749" s="99"/>
      <c r="AQ749" s="74"/>
      <c r="AR749" s="4"/>
      <c r="AS749" s="4"/>
      <c r="AT749" s="4"/>
      <c r="AU749" s="4"/>
      <c r="AV749" s="75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3:64" s="1" customFormat="1" x14ac:dyDescent="0.25">
      <c r="C750" s="2"/>
      <c r="D750" s="2"/>
      <c r="E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81"/>
      <c r="AL750" s="4"/>
      <c r="AM750" s="4"/>
      <c r="AN750" s="4"/>
      <c r="AO750" s="88"/>
      <c r="AP750" s="99"/>
      <c r="AQ750" s="74"/>
      <c r="AR750" s="4"/>
      <c r="AS750" s="4"/>
      <c r="AT750" s="4"/>
      <c r="AU750" s="4"/>
      <c r="AV750" s="75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3:64" s="1" customFormat="1" x14ac:dyDescent="0.25">
      <c r="C751" s="2"/>
      <c r="D751" s="2"/>
      <c r="E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81"/>
      <c r="AL751" s="4"/>
      <c r="AM751" s="4"/>
      <c r="AN751" s="4"/>
      <c r="AO751" s="88"/>
      <c r="AP751" s="99"/>
      <c r="AQ751" s="74"/>
      <c r="AR751" s="4"/>
      <c r="AS751" s="4"/>
      <c r="AT751" s="4"/>
      <c r="AU751" s="4"/>
      <c r="AV751" s="75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3:64" s="1" customFormat="1" x14ac:dyDescent="0.25">
      <c r="C752" s="2"/>
      <c r="D752" s="2"/>
      <c r="E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81"/>
      <c r="AL752" s="4"/>
      <c r="AM752" s="4"/>
      <c r="AN752" s="4"/>
      <c r="AO752" s="88"/>
      <c r="AP752" s="99"/>
      <c r="AQ752" s="74"/>
      <c r="AR752" s="4"/>
      <c r="AS752" s="4"/>
      <c r="AT752" s="4"/>
      <c r="AU752" s="4"/>
      <c r="AV752" s="75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3:64" s="1" customFormat="1" x14ac:dyDescent="0.25">
      <c r="C753" s="2"/>
      <c r="D753" s="2"/>
      <c r="E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81"/>
      <c r="AL753" s="4"/>
      <c r="AM753" s="4"/>
      <c r="AN753" s="4"/>
      <c r="AO753" s="88"/>
      <c r="AP753" s="99"/>
      <c r="AQ753" s="74"/>
      <c r="AR753" s="4"/>
      <c r="AS753" s="4"/>
      <c r="AT753" s="4"/>
      <c r="AU753" s="4"/>
      <c r="AV753" s="75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3:64" s="1" customFormat="1" x14ac:dyDescent="0.25">
      <c r="C754" s="2"/>
      <c r="D754" s="2"/>
      <c r="E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81"/>
      <c r="AL754" s="4"/>
      <c r="AM754" s="4"/>
      <c r="AN754" s="4"/>
      <c r="AO754" s="88"/>
      <c r="AP754" s="99"/>
      <c r="AQ754" s="74"/>
      <c r="AR754" s="4"/>
      <c r="AS754" s="4"/>
      <c r="AT754" s="4"/>
      <c r="AU754" s="4"/>
      <c r="AV754" s="75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3:64" s="1" customFormat="1" x14ac:dyDescent="0.25">
      <c r="C755" s="2"/>
      <c r="D755" s="2"/>
      <c r="E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81"/>
      <c r="AL755" s="4"/>
      <c r="AM755" s="4"/>
      <c r="AN755" s="4"/>
      <c r="AO755" s="88"/>
      <c r="AP755" s="99"/>
      <c r="AQ755" s="74"/>
      <c r="AR755" s="4"/>
      <c r="AS755" s="4"/>
      <c r="AT755" s="4"/>
      <c r="AU755" s="4"/>
      <c r="AV755" s="75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3:64" s="1" customFormat="1" x14ac:dyDescent="0.25">
      <c r="C756" s="2"/>
      <c r="D756" s="2"/>
      <c r="E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81"/>
      <c r="AL756" s="4"/>
      <c r="AM756" s="4"/>
      <c r="AN756" s="4"/>
      <c r="AO756" s="88"/>
      <c r="AP756" s="99"/>
      <c r="AQ756" s="74"/>
      <c r="AR756" s="4"/>
      <c r="AS756" s="4"/>
      <c r="AT756" s="4"/>
      <c r="AU756" s="4"/>
      <c r="AV756" s="75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3:64" s="1" customFormat="1" x14ac:dyDescent="0.25">
      <c r="C757" s="2"/>
      <c r="D757" s="2"/>
      <c r="E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81"/>
      <c r="AL757" s="4"/>
      <c r="AM757" s="4"/>
      <c r="AN757" s="4"/>
      <c r="AO757" s="88"/>
      <c r="AP757" s="99"/>
      <c r="AQ757" s="74"/>
      <c r="AR757" s="4"/>
      <c r="AS757" s="4"/>
      <c r="AT757" s="4"/>
      <c r="AU757" s="4"/>
      <c r="AV757" s="75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3:64" s="1" customFormat="1" x14ac:dyDescent="0.25">
      <c r="C758" s="2"/>
      <c r="D758" s="2"/>
      <c r="E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81"/>
      <c r="AL758" s="4"/>
      <c r="AM758" s="4"/>
      <c r="AN758" s="4"/>
      <c r="AO758" s="88"/>
      <c r="AP758" s="99"/>
      <c r="AQ758" s="74"/>
      <c r="AR758" s="4"/>
      <c r="AS758" s="4"/>
      <c r="AT758" s="4"/>
      <c r="AU758" s="4"/>
      <c r="AV758" s="75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3:64" s="1" customFormat="1" x14ac:dyDescent="0.25">
      <c r="C759" s="2"/>
      <c r="D759" s="2"/>
      <c r="E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81"/>
      <c r="AL759" s="4"/>
      <c r="AM759" s="4"/>
      <c r="AN759" s="4"/>
      <c r="AO759" s="88"/>
      <c r="AP759" s="99"/>
      <c r="AQ759" s="74"/>
      <c r="AR759" s="4"/>
      <c r="AS759" s="4"/>
      <c r="AT759" s="4"/>
      <c r="AU759" s="4"/>
      <c r="AV759" s="75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3:64" s="1" customFormat="1" x14ac:dyDescent="0.25">
      <c r="C760" s="2"/>
      <c r="D760" s="2"/>
      <c r="E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81"/>
      <c r="AL760" s="4"/>
      <c r="AM760" s="4"/>
      <c r="AN760" s="4"/>
      <c r="AO760" s="88"/>
      <c r="AP760" s="99"/>
      <c r="AQ760" s="74"/>
      <c r="AR760" s="4"/>
      <c r="AS760" s="4"/>
      <c r="AT760" s="4"/>
      <c r="AU760" s="4"/>
      <c r="AV760" s="75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3:64" s="1" customFormat="1" x14ac:dyDescent="0.25">
      <c r="C761" s="2"/>
      <c r="D761" s="2"/>
      <c r="E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81"/>
      <c r="AL761" s="4"/>
      <c r="AM761" s="4"/>
      <c r="AN761" s="4"/>
      <c r="AO761" s="88"/>
      <c r="AP761" s="99"/>
      <c r="AQ761" s="74"/>
      <c r="AR761" s="4"/>
      <c r="AS761" s="4"/>
      <c r="AT761" s="4"/>
      <c r="AU761" s="4"/>
      <c r="AV761" s="75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3:64" s="1" customFormat="1" x14ac:dyDescent="0.25">
      <c r="C762" s="2"/>
      <c r="D762" s="2"/>
      <c r="E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81"/>
      <c r="AL762" s="4"/>
      <c r="AM762" s="4"/>
      <c r="AN762" s="4"/>
      <c r="AO762" s="88"/>
      <c r="AP762" s="99"/>
      <c r="AQ762" s="74"/>
      <c r="AR762" s="4"/>
      <c r="AS762" s="4"/>
      <c r="AT762" s="4"/>
      <c r="AU762" s="4"/>
      <c r="AV762" s="75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3:64" s="1" customFormat="1" x14ac:dyDescent="0.25">
      <c r="C763" s="2"/>
      <c r="D763" s="2"/>
      <c r="E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81"/>
      <c r="AL763" s="4"/>
      <c r="AM763" s="4"/>
      <c r="AN763" s="4"/>
      <c r="AO763" s="88"/>
      <c r="AP763" s="99"/>
      <c r="AQ763" s="74"/>
      <c r="AR763" s="4"/>
      <c r="AS763" s="4"/>
      <c r="AT763" s="4"/>
      <c r="AU763" s="4"/>
      <c r="AV763" s="75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3:64" s="1" customFormat="1" x14ac:dyDescent="0.25">
      <c r="C764" s="2"/>
      <c r="D764" s="2"/>
      <c r="E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81"/>
      <c r="AL764" s="4"/>
      <c r="AM764" s="4"/>
      <c r="AN764" s="4"/>
      <c r="AO764" s="88"/>
      <c r="AP764" s="99"/>
      <c r="AQ764" s="74"/>
      <c r="AR764" s="4"/>
      <c r="AS764" s="4"/>
      <c r="AT764" s="4"/>
      <c r="AU764" s="4"/>
      <c r="AV764" s="75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3:64" s="1" customFormat="1" x14ac:dyDescent="0.25">
      <c r="C765" s="2"/>
      <c r="D765" s="2"/>
      <c r="E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81"/>
      <c r="AL765" s="4"/>
      <c r="AM765" s="4"/>
      <c r="AN765" s="4"/>
      <c r="AO765" s="88"/>
      <c r="AP765" s="99"/>
      <c r="AQ765" s="74"/>
      <c r="AR765" s="4"/>
      <c r="AS765" s="4"/>
      <c r="AT765" s="4"/>
      <c r="AU765" s="4"/>
      <c r="AV765" s="75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3:64" s="1" customFormat="1" x14ac:dyDescent="0.25">
      <c r="C766" s="2"/>
      <c r="D766" s="2"/>
      <c r="E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81"/>
      <c r="AL766" s="4"/>
      <c r="AM766" s="4"/>
      <c r="AN766" s="4"/>
      <c r="AO766" s="88"/>
      <c r="AP766" s="99"/>
      <c r="AQ766" s="74"/>
      <c r="AR766" s="4"/>
      <c r="AS766" s="4"/>
      <c r="AT766" s="4"/>
      <c r="AU766" s="4"/>
      <c r="AV766" s="75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3:64" s="1" customFormat="1" x14ac:dyDescent="0.25">
      <c r="C767" s="2"/>
      <c r="D767" s="2"/>
      <c r="E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81"/>
      <c r="AL767" s="4"/>
      <c r="AM767" s="4"/>
      <c r="AN767" s="4"/>
      <c r="AO767" s="88"/>
      <c r="AP767" s="99"/>
      <c r="AQ767" s="74"/>
      <c r="AR767" s="4"/>
      <c r="AS767" s="4"/>
      <c r="AT767" s="4"/>
      <c r="AU767" s="4"/>
      <c r="AV767" s="75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3:64" s="1" customFormat="1" x14ac:dyDescent="0.25">
      <c r="C768" s="2"/>
      <c r="D768" s="2"/>
      <c r="E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81"/>
      <c r="AL768" s="4"/>
      <c r="AM768" s="4"/>
      <c r="AN768" s="4"/>
      <c r="AO768" s="88"/>
      <c r="AP768" s="99"/>
      <c r="AQ768" s="74"/>
      <c r="AR768" s="4"/>
      <c r="AS768" s="4"/>
      <c r="AT768" s="4"/>
      <c r="AU768" s="4"/>
      <c r="AV768" s="75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3:64" s="1" customFormat="1" x14ac:dyDescent="0.25">
      <c r="C769" s="2"/>
      <c r="D769" s="2"/>
      <c r="E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81"/>
      <c r="AL769" s="4"/>
      <c r="AM769" s="4"/>
      <c r="AN769" s="4"/>
      <c r="AO769" s="88"/>
      <c r="AP769" s="99"/>
      <c r="AQ769" s="74"/>
      <c r="AR769" s="4"/>
      <c r="AS769" s="4"/>
      <c r="AT769" s="4"/>
      <c r="AU769" s="4"/>
      <c r="AV769" s="75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3:64" s="1" customFormat="1" x14ac:dyDescent="0.25">
      <c r="C770" s="2"/>
      <c r="D770" s="2"/>
      <c r="E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81"/>
      <c r="AL770" s="4"/>
      <c r="AM770" s="4"/>
      <c r="AN770" s="4"/>
      <c r="AO770" s="88"/>
      <c r="AP770" s="99"/>
      <c r="AQ770" s="74"/>
      <c r="AR770" s="4"/>
      <c r="AS770" s="4"/>
      <c r="AT770" s="4"/>
      <c r="AU770" s="4"/>
      <c r="AV770" s="75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3:64" s="1" customFormat="1" x14ac:dyDescent="0.25">
      <c r="C771" s="2"/>
      <c r="D771" s="2"/>
      <c r="E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81"/>
      <c r="AL771" s="4"/>
      <c r="AM771" s="4"/>
      <c r="AN771" s="4"/>
      <c r="AO771" s="88"/>
      <c r="AP771" s="99"/>
      <c r="AQ771" s="74"/>
      <c r="AR771" s="4"/>
      <c r="AS771" s="4"/>
      <c r="AT771" s="4"/>
      <c r="AU771" s="4"/>
      <c r="AV771" s="75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3:64" s="1" customFormat="1" x14ac:dyDescent="0.25">
      <c r="C772" s="2"/>
      <c r="D772" s="2"/>
      <c r="E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81"/>
      <c r="AL772" s="4"/>
      <c r="AM772" s="4"/>
      <c r="AN772" s="4"/>
      <c r="AO772" s="88"/>
      <c r="AP772" s="99"/>
      <c r="AQ772" s="74"/>
      <c r="AR772" s="4"/>
      <c r="AS772" s="4"/>
      <c r="AT772" s="4"/>
      <c r="AU772" s="4"/>
      <c r="AV772" s="75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3:64" s="1" customFormat="1" x14ac:dyDescent="0.25">
      <c r="C773" s="2"/>
      <c r="D773" s="2"/>
      <c r="E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81"/>
      <c r="AL773" s="4"/>
      <c r="AM773" s="4"/>
      <c r="AN773" s="4"/>
      <c r="AO773" s="88"/>
      <c r="AP773" s="99"/>
      <c r="AQ773" s="74"/>
      <c r="AR773" s="4"/>
      <c r="AS773" s="4"/>
      <c r="AT773" s="4"/>
      <c r="AU773" s="4"/>
      <c r="AV773" s="75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3:64" s="1" customFormat="1" x14ac:dyDescent="0.25">
      <c r="C774" s="2"/>
      <c r="D774" s="2"/>
      <c r="E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81"/>
      <c r="AL774" s="4"/>
      <c r="AM774" s="4"/>
      <c r="AN774" s="4"/>
      <c r="AO774" s="88"/>
      <c r="AP774" s="99"/>
      <c r="AQ774" s="74"/>
      <c r="AR774" s="4"/>
      <c r="AS774" s="4"/>
      <c r="AT774" s="4"/>
      <c r="AU774" s="4"/>
      <c r="AV774" s="75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3:64" s="1" customFormat="1" x14ac:dyDescent="0.25">
      <c r="C775" s="2"/>
      <c r="D775" s="2"/>
      <c r="E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81"/>
      <c r="AL775" s="4"/>
      <c r="AM775" s="4"/>
      <c r="AN775" s="4"/>
      <c r="AO775" s="88"/>
      <c r="AP775" s="99"/>
      <c r="AQ775" s="74"/>
      <c r="AR775" s="4"/>
      <c r="AS775" s="4"/>
      <c r="AT775" s="4"/>
      <c r="AU775" s="4"/>
      <c r="AV775" s="75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3:64" s="1" customFormat="1" x14ac:dyDescent="0.25">
      <c r="C776" s="2"/>
      <c r="D776" s="2"/>
      <c r="E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81"/>
      <c r="AL776" s="4"/>
      <c r="AM776" s="4"/>
      <c r="AN776" s="4"/>
      <c r="AO776" s="88"/>
      <c r="AP776" s="99"/>
      <c r="AQ776" s="74"/>
      <c r="AR776" s="4"/>
      <c r="AS776" s="4"/>
      <c r="AT776" s="4"/>
      <c r="AU776" s="4"/>
      <c r="AV776" s="75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3:64" s="1" customFormat="1" x14ac:dyDescent="0.25">
      <c r="C777" s="2"/>
      <c r="D777" s="2"/>
      <c r="E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81"/>
      <c r="AL777" s="4"/>
      <c r="AM777" s="4"/>
      <c r="AN777" s="4"/>
      <c r="AO777" s="88"/>
      <c r="AP777" s="99"/>
      <c r="AQ777" s="74"/>
      <c r="AR777" s="4"/>
      <c r="AS777" s="4"/>
      <c r="AT777" s="4"/>
      <c r="AU777" s="4"/>
      <c r="AV777" s="75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3:64" s="1" customFormat="1" x14ac:dyDescent="0.25">
      <c r="C778" s="2"/>
      <c r="D778" s="2"/>
      <c r="E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81"/>
      <c r="AL778" s="4"/>
      <c r="AM778" s="4"/>
      <c r="AN778" s="4"/>
      <c r="AO778" s="88"/>
      <c r="AP778" s="99"/>
      <c r="AQ778" s="74"/>
      <c r="AR778" s="4"/>
      <c r="AS778" s="4"/>
      <c r="AT778" s="4"/>
      <c r="AU778" s="4"/>
      <c r="AV778" s="75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3:64" s="1" customFormat="1" x14ac:dyDescent="0.25">
      <c r="C779" s="2"/>
      <c r="D779" s="2"/>
      <c r="E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81"/>
      <c r="AL779" s="4"/>
      <c r="AM779" s="4"/>
      <c r="AN779" s="4"/>
      <c r="AO779" s="88"/>
      <c r="AP779" s="99"/>
      <c r="AQ779" s="74"/>
      <c r="AR779" s="4"/>
      <c r="AS779" s="4"/>
      <c r="AT779" s="4"/>
      <c r="AU779" s="4"/>
      <c r="AV779" s="75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3:64" s="1" customFormat="1" x14ac:dyDescent="0.25">
      <c r="C780" s="2"/>
      <c r="D780" s="2"/>
      <c r="E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81"/>
      <c r="AL780" s="4"/>
      <c r="AM780" s="4"/>
      <c r="AN780" s="4"/>
      <c r="AO780" s="88"/>
      <c r="AP780" s="99"/>
      <c r="AQ780" s="74"/>
      <c r="AR780" s="4"/>
      <c r="AS780" s="4"/>
      <c r="AT780" s="4"/>
      <c r="AU780" s="4"/>
      <c r="AV780" s="75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3:64" s="1" customFormat="1" x14ac:dyDescent="0.25">
      <c r="C781" s="2"/>
      <c r="D781" s="2"/>
      <c r="E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81"/>
      <c r="AL781" s="4"/>
      <c r="AM781" s="4"/>
      <c r="AN781" s="4"/>
      <c r="AO781" s="88"/>
      <c r="AP781" s="99"/>
      <c r="AQ781" s="74"/>
      <c r="AR781" s="4"/>
      <c r="AS781" s="4"/>
      <c r="AT781" s="4"/>
      <c r="AU781" s="4"/>
      <c r="AV781" s="75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3:64" s="1" customFormat="1" x14ac:dyDescent="0.25">
      <c r="C782" s="2"/>
      <c r="D782" s="2"/>
      <c r="E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81"/>
      <c r="AL782" s="4"/>
      <c r="AM782" s="4"/>
      <c r="AN782" s="4"/>
      <c r="AO782" s="88"/>
      <c r="AP782" s="99"/>
      <c r="AQ782" s="74"/>
      <c r="AR782" s="4"/>
      <c r="AS782" s="4"/>
      <c r="AT782" s="4"/>
      <c r="AU782" s="4"/>
      <c r="AV782" s="75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3:64" s="1" customFormat="1" x14ac:dyDescent="0.25">
      <c r="C783" s="2"/>
      <c r="D783" s="2"/>
      <c r="E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81"/>
      <c r="AL783" s="4"/>
      <c r="AM783" s="4"/>
      <c r="AN783" s="4"/>
      <c r="AO783" s="88"/>
      <c r="AP783" s="99"/>
      <c r="AQ783" s="74"/>
      <c r="AR783" s="4"/>
      <c r="AS783" s="4"/>
      <c r="AT783" s="4"/>
      <c r="AU783" s="4"/>
      <c r="AV783" s="75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3:64" s="1" customFormat="1" x14ac:dyDescent="0.25">
      <c r="C784" s="2"/>
      <c r="D784" s="2"/>
      <c r="E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81"/>
      <c r="AL784" s="4"/>
      <c r="AM784" s="4"/>
      <c r="AN784" s="4"/>
      <c r="AO784" s="88"/>
      <c r="AP784" s="99"/>
      <c r="AQ784" s="74"/>
      <c r="AR784" s="4"/>
      <c r="AS784" s="4"/>
      <c r="AT784" s="4"/>
      <c r="AU784" s="4"/>
      <c r="AV784" s="75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3:64" s="1" customFormat="1" x14ac:dyDescent="0.25">
      <c r="C785" s="2"/>
      <c r="D785" s="2"/>
      <c r="E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81"/>
      <c r="AL785" s="4"/>
      <c r="AM785" s="4"/>
      <c r="AN785" s="4"/>
      <c r="AO785" s="88"/>
      <c r="AP785" s="99"/>
      <c r="AQ785" s="74"/>
      <c r="AR785" s="4"/>
      <c r="AS785" s="4"/>
      <c r="AT785" s="4"/>
      <c r="AU785" s="4"/>
      <c r="AV785" s="75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3:64" s="1" customFormat="1" x14ac:dyDescent="0.25">
      <c r="C786" s="2"/>
      <c r="D786" s="2"/>
      <c r="E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81"/>
      <c r="AL786" s="4"/>
      <c r="AM786" s="4"/>
      <c r="AN786" s="4"/>
      <c r="AO786" s="88"/>
      <c r="AP786" s="99"/>
      <c r="AQ786" s="74"/>
      <c r="AR786" s="4"/>
      <c r="AS786" s="4"/>
      <c r="AT786" s="4"/>
      <c r="AU786" s="4"/>
      <c r="AV786" s="75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3:64" s="1" customFormat="1" x14ac:dyDescent="0.25">
      <c r="C787" s="2"/>
      <c r="D787" s="2"/>
      <c r="E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81"/>
      <c r="AL787" s="4"/>
      <c r="AM787" s="4"/>
      <c r="AN787" s="4"/>
      <c r="AO787" s="88"/>
      <c r="AP787" s="99"/>
      <c r="AQ787" s="74"/>
      <c r="AR787" s="4"/>
      <c r="AS787" s="4"/>
      <c r="AT787" s="4"/>
      <c r="AU787" s="4"/>
      <c r="AV787" s="75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3:64" s="1" customFormat="1" x14ac:dyDescent="0.25">
      <c r="C788" s="2"/>
      <c r="D788" s="2"/>
      <c r="E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81"/>
      <c r="AL788" s="4"/>
      <c r="AM788" s="4"/>
      <c r="AN788" s="4"/>
      <c r="AO788" s="88"/>
      <c r="AP788" s="99"/>
      <c r="AQ788" s="74"/>
      <c r="AR788" s="4"/>
      <c r="AS788" s="4"/>
      <c r="AT788" s="4"/>
      <c r="AU788" s="4"/>
      <c r="AV788" s="75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3:64" s="1" customFormat="1" x14ac:dyDescent="0.25">
      <c r="C789" s="2"/>
      <c r="D789" s="2"/>
      <c r="E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81"/>
      <c r="AL789" s="4"/>
      <c r="AM789" s="4"/>
      <c r="AN789" s="4"/>
      <c r="AO789" s="88"/>
      <c r="AP789" s="99"/>
      <c r="AQ789" s="74"/>
      <c r="AR789" s="4"/>
      <c r="AS789" s="4"/>
      <c r="AT789" s="4"/>
      <c r="AU789" s="4"/>
      <c r="AV789" s="75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3:64" s="1" customFormat="1" x14ac:dyDescent="0.25">
      <c r="C790" s="2"/>
      <c r="D790" s="2"/>
      <c r="E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81"/>
      <c r="AL790" s="4"/>
      <c r="AM790" s="4"/>
      <c r="AN790" s="4"/>
      <c r="AO790" s="88"/>
      <c r="AP790" s="99"/>
      <c r="AQ790" s="74"/>
      <c r="AR790" s="4"/>
      <c r="AS790" s="4"/>
      <c r="AT790" s="4"/>
      <c r="AU790" s="4"/>
      <c r="AV790" s="75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3:64" s="1" customFormat="1" x14ac:dyDescent="0.25">
      <c r="C791" s="2"/>
      <c r="D791" s="2"/>
      <c r="E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81"/>
      <c r="AL791" s="4"/>
      <c r="AM791" s="4"/>
      <c r="AN791" s="4"/>
      <c r="AO791" s="88"/>
      <c r="AP791" s="99"/>
      <c r="AQ791" s="74"/>
      <c r="AR791" s="4"/>
      <c r="AS791" s="4"/>
      <c r="AT791" s="4"/>
      <c r="AU791" s="4"/>
      <c r="AV791" s="75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3:64" s="1" customFormat="1" x14ac:dyDescent="0.25">
      <c r="C792" s="2"/>
      <c r="D792" s="2"/>
      <c r="E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81"/>
      <c r="AL792" s="4"/>
      <c r="AM792" s="4"/>
      <c r="AN792" s="4"/>
      <c r="AO792" s="88"/>
      <c r="AP792" s="99"/>
      <c r="AQ792" s="74"/>
      <c r="AR792" s="4"/>
      <c r="AS792" s="4"/>
      <c r="AT792" s="4"/>
      <c r="AU792" s="4"/>
      <c r="AV792" s="75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3:64" s="1" customFormat="1" x14ac:dyDescent="0.25">
      <c r="C793" s="2"/>
      <c r="D793" s="2"/>
      <c r="E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81"/>
      <c r="AL793" s="4"/>
      <c r="AM793" s="4"/>
      <c r="AN793" s="4"/>
      <c r="AO793" s="88"/>
      <c r="AP793" s="99"/>
      <c r="AQ793" s="74"/>
      <c r="AR793" s="4"/>
      <c r="AS793" s="4"/>
      <c r="AT793" s="4"/>
      <c r="AU793" s="4"/>
      <c r="AV793" s="75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3:64" s="1" customFormat="1" x14ac:dyDescent="0.25">
      <c r="C794" s="2"/>
      <c r="D794" s="2"/>
      <c r="E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81"/>
      <c r="AL794" s="4"/>
      <c r="AM794" s="4"/>
      <c r="AN794" s="4"/>
      <c r="AO794" s="88"/>
      <c r="AP794" s="99"/>
      <c r="AQ794" s="74"/>
      <c r="AR794" s="4"/>
      <c r="AS794" s="4"/>
      <c r="AT794" s="4"/>
      <c r="AU794" s="4"/>
      <c r="AV794" s="75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3:64" s="1" customFormat="1" x14ac:dyDescent="0.25">
      <c r="C795" s="2"/>
      <c r="D795" s="2"/>
      <c r="E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81"/>
      <c r="AL795" s="4"/>
      <c r="AM795" s="4"/>
      <c r="AN795" s="4"/>
      <c r="AO795" s="88"/>
      <c r="AP795" s="99"/>
      <c r="AQ795" s="74"/>
      <c r="AR795" s="4"/>
      <c r="AS795" s="4"/>
      <c r="AT795" s="4"/>
      <c r="AU795" s="4"/>
      <c r="AV795" s="75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3:64" s="1" customFormat="1" x14ac:dyDescent="0.25">
      <c r="C796" s="2"/>
      <c r="D796" s="2"/>
      <c r="E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81"/>
      <c r="AL796" s="4"/>
      <c r="AM796" s="4"/>
      <c r="AN796" s="4"/>
      <c r="AO796" s="88"/>
      <c r="AP796" s="99"/>
      <c r="AQ796" s="74"/>
      <c r="AR796" s="4"/>
      <c r="AS796" s="4"/>
      <c r="AT796" s="4"/>
      <c r="AU796" s="4"/>
      <c r="AV796" s="75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3:64" s="1" customFormat="1" x14ac:dyDescent="0.25">
      <c r="C797" s="2"/>
      <c r="D797" s="2"/>
      <c r="E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81"/>
      <c r="AL797" s="4"/>
      <c r="AM797" s="4"/>
      <c r="AN797" s="4"/>
      <c r="AO797" s="88"/>
      <c r="AP797" s="99"/>
      <c r="AQ797" s="74"/>
      <c r="AR797" s="4"/>
      <c r="AS797" s="4"/>
      <c r="AT797" s="4"/>
      <c r="AU797" s="4"/>
      <c r="AV797" s="75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3:64" s="1" customFormat="1" x14ac:dyDescent="0.25">
      <c r="C798" s="2"/>
      <c r="D798" s="2"/>
      <c r="E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81"/>
      <c r="AL798" s="4"/>
      <c r="AM798" s="4"/>
      <c r="AN798" s="4"/>
      <c r="AO798" s="88"/>
      <c r="AP798" s="99"/>
      <c r="AQ798" s="74"/>
      <c r="AR798" s="4"/>
      <c r="AS798" s="4"/>
      <c r="AT798" s="4"/>
      <c r="AU798" s="4"/>
      <c r="AV798" s="75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3:64" s="1" customFormat="1" x14ac:dyDescent="0.25">
      <c r="C799" s="2"/>
      <c r="D799" s="2"/>
      <c r="E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81"/>
      <c r="AL799" s="4"/>
      <c r="AM799" s="4"/>
      <c r="AN799" s="4"/>
      <c r="AO799" s="88"/>
      <c r="AP799" s="99"/>
      <c r="AQ799" s="74"/>
      <c r="AR799" s="4"/>
      <c r="AS799" s="4"/>
      <c r="AT799" s="4"/>
      <c r="AU799" s="4"/>
      <c r="AV799" s="75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3:64" s="1" customFormat="1" x14ac:dyDescent="0.25">
      <c r="C800" s="2"/>
      <c r="D800" s="2"/>
      <c r="E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81"/>
      <c r="AL800" s="4"/>
      <c r="AM800" s="4"/>
      <c r="AN800" s="4"/>
      <c r="AO800" s="88"/>
      <c r="AP800" s="99"/>
      <c r="AQ800" s="74"/>
      <c r="AR800" s="4"/>
      <c r="AS800" s="4"/>
      <c r="AT800" s="4"/>
      <c r="AU800" s="4"/>
      <c r="AV800" s="75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3:64" s="1" customFormat="1" x14ac:dyDescent="0.25">
      <c r="C801" s="2"/>
      <c r="D801" s="2"/>
      <c r="E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81"/>
      <c r="AL801" s="4"/>
      <c r="AM801" s="4"/>
      <c r="AN801" s="4"/>
      <c r="AO801" s="88"/>
      <c r="AP801" s="99"/>
      <c r="AQ801" s="74"/>
      <c r="AR801" s="4"/>
      <c r="AS801" s="4"/>
      <c r="AT801" s="4"/>
      <c r="AU801" s="4"/>
      <c r="AV801" s="75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3:64" s="1" customFormat="1" x14ac:dyDescent="0.25">
      <c r="C802" s="2"/>
      <c r="D802" s="2"/>
      <c r="E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81"/>
      <c r="AL802" s="4"/>
      <c r="AM802" s="4"/>
      <c r="AN802" s="4"/>
      <c r="AO802" s="88"/>
      <c r="AP802" s="99"/>
      <c r="AQ802" s="74"/>
      <c r="AR802" s="4"/>
      <c r="AS802" s="4"/>
      <c r="AT802" s="4"/>
      <c r="AU802" s="4"/>
      <c r="AV802" s="75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3:64" s="1" customFormat="1" x14ac:dyDescent="0.25">
      <c r="C803" s="2"/>
      <c r="D803" s="2"/>
      <c r="E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81"/>
      <c r="AL803" s="4"/>
      <c r="AM803" s="4"/>
      <c r="AN803" s="4"/>
      <c r="AO803" s="88"/>
      <c r="AP803" s="99"/>
      <c r="AQ803" s="74"/>
      <c r="AR803" s="4"/>
      <c r="AS803" s="4"/>
      <c r="AT803" s="4"/>
      <c r="AU803" s="4"/>
      <c r="AV803" s="75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3:64" s="1" customFormat="1" x14ac:dyDescent="0.25">
      <c r="C804" s="2"/>
      <c r="D804" s="2"/>
      <c r="E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81"/>
      <c r="AL804" s="4"/>
      <c r="AM804" s="4"/>
      <c r="AN804" s="4"/>
      <c r="AO804" s="88"/>
      <c r="AP804" s="99"/>
      <c r="AQ804" s="74"/>
      <c r="AR804" s="4"/>
      <c r="AS804" s="4"/>
      <c r="AT804" s="4"/>
      <c r="AU804" s="4"/>
      <c r="AV804" s="75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3:64" s="1" customFormat="1" x14ac:dyDescent="0.25">
      <c r="C805" s="2"/>
      <c r="D805" s="2"/>
      <c r="E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81"/>
      <c r="AL805" s="4"/>
      <c r="AM805" s="4"/>
      <c r="AN805" s="4"/>
      <c r="AO805" s="88"/>
      <c r="AP805" s="99"/>
      <c r="AQ805" s="74"/>
      <c r="AR805" s="4"/>
      <c r="AS805" s="4"/>
      <c r="AT805" s="4"/>
      <c r="AU805" s="4"/>
      <c r="AV805" s="75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3:64" s="1" customFormat="1" x14ac:dyDescent="0.25">
      <c r="C806" s="2"/>
      <c r="D806" s="2"/>
      <c r="E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81"/>
      <c r="AL806" s="4"/>
      <c r="AM806" s="4"/>
      <c r="AN806" s="4"/>
      <c r="AO806" s="88"/>
      <c r="AP806" s="99"/>
      <c r="AQ806" s="74"/>
      <c r="AR806" s="4"/>
      <c r="AS806" s="4"/>
      <c r="AT806" s="4"/>
      <c r="AU806" s="4"/>
      <c r="AV806" s="75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3:64" s="1" customFormat="1" x14ac:dyDescent="0.25">
      <c r="C807" s="2"/>
      <c r="D807" s="2"/>
      <c r="E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81"/>
      <c r="AL807" s="4"/>
      <c r="AM807" s="4"/>
      <c r="AN807" s="4"/>
      <c r="AO807" s="88"/>
      <c r="AP807" s="99"/>
      <c r="AQ807" s="74"/>
      <c r="AR807" s="4"/>
      <c r="AS807" s="4"/>
      <c r="AT807" s="4"/>
      <c r="AU807" s="4"/>
      <c r="AV807" s="75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3:64" s="1" customFormat="1" x14ac:dyDescent="0.25">
      <c r="C808" s="2"/>
      <c r="D808" s="2"/>
      <c r="E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81"/>
      <c r="AL808" s="4"/>
      <c r="AM808" s="4"/>
      <c r="AN808" s="4"/>
      <c r="AO808" s="88"/>
      <c r="AP808" s="99"/>
      <c r="AQ808" s="74"/>
      <c r="AR808" s="4"/>
      <c r="AS808" s="4"/>
      <c r="AT808" s="4"/>
      <c r="AU808" s="4"/>
      <c r="AV808" s="75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3:64" s="1" customFormat="1" x14ac:dyDescent="0.25">
      <c r="C809" s="2"/>
      <c r="D809" s="2"/>
      <c r="E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81"/>
      <c r="AL809" s="4"/>
      <c r="AM809" s="4"/>
      <c r="AN809" s="4"/>
      <c r="AO809" s="88"/>
      <c r="AP809" s="99"/>
      <c r="AQ809" s="74"/>
      <c r="AR809" s="4"/>
      <c r="AS809" s="4"/>
      <c r="AT809" s="4"/>
      <c r="AU809" s="4"/>
      <c r="AV809" s="75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3:64" s="1" customFormat="1" x14ac:dyDescent="0.25">
      <c r="C810" s="2"/>
      <c r="D810" s="2"/>
      <c r="E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81"/>
      <c r="AL810" s="4"/>
      <c r="AM810" s="4"/>
      <c r="AN810" s="4"/>
      <c r="AO810" s="88"/>
      <c r="AP810" s="99"/>
      <c r="AQ810" s="74"/>
      <c r="AR810" s="4"/>
      <c r="AS810" s="4"/>
      <c r="AT810" s="4"/>
      <c r="AU810" s="4"/>
      <c r="AV810" s="75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3:64" s="1" customFormat="1" x14ac:dyDescent="0.25">
      <c r="C811" s="2"/>
      <c r="D811" s="2"/>
      <c r="E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81"/>
      <c r="AL811" s="4"/>
      <c r="AM811" s="4"/>
      <c r="AN811" s="4"/>
      <c r="AO811" s="88"/>
      <c r="AP811" s="99"/>
      <c r="AQ811" s="74"/>
      <c r="AR811" s="4"/>
      <c r="AS811" s="4"/>
      <c r="AT811" s="4"/>
      <c r="AU811" s="4"/>
      <c r="AV811" s="75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3:64" s="1" customFormat="1" x14ac:dyDescent="0.25">
      <c r="C812" s="2"/>
      <c r="D812" s="2"/>
      <c r="E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81"/>
      <c r="AL812" s="4"/>
      <c r="AM812" s="4"/>
      <c r="AN812" s="4"/>
      <c r="AO812" s="88"/>
      <c r="AP812" s="99"/>
      <c r="AQ812" s="74"/>
      <c r="AR812" s="4"/>
      <c r="AS812" s="4"/>
      <c r="AT812" s="4"/>
      <c r="AU812" s="4"/>
      <c r="AV812" s="75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3:64" s="1" customFormat="1" x14ac:dyDescent="0.25">
      <c r="C813" s="2"/>
      <c r="D813" s="2"/>
      <c r="E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81"/>
      <c r="AL813" s="4"/>
      <c r="AM813" s="4"/>
      <c r="AN813" s="4"/>
      <c r="AO813" s="88"/>
      <c r="AP813" s="99"/>
      <c r="AQ813" s="74"/>
      <c r="AR813" s="4"/>
      <c r="AS813" s="4"/>
      <c r="AT813" s="4"/>
      <c r="AU813" s="4"/>
      <c r="AV813" s="75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3:64" s="1" customFormat="1" x14ac:dyDescent="0.25">
      <c r="C814" s="2"/>
      <c r="D814" s="2"/>
      <c r="E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81"/>
      <c r="AL814" s="4"/>
      <c r="AM814" s="4"/>
      <c r="AN814" s="4"/>
      <c r="AO814" s="88"/>
      <c r="AP814" s="99"/>
      <c r="AQ814" s="74"/>
      <c r="AR814" s="4"/>
      <c r="AS814" s="4"/>
      <c r="AT814" s="4"/>
      <c r="AU814" s="4"/>
      <c r="AV814" s="75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3:64" s="1" customFormat="1" x14ac:dyDescent="0.25">
      <c r="C815" s="2"/>
      <c r="D815" s="2"/>
      <c r="E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81"/>
      <c r="AL815" s="4"/>
      <c r="AM815" s="4"/>
      <c r="AN815" s="4"/>
      <c r="AO815" s="88"/>
      <c r="AP815" s="99"/>
      <c r="AQ815" s="74"/>
      <c r="AR815" s="4"/>
      <c r="AS815" s="4"/>
      <c r="AT815" s="4"/>
      <c r="AU815" s="4"/>
      <c r="AV815" s="75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3:64" s="1" customFormat="1" x14ac:dyDescent="0.25">
      <c r="C816" s="2"/>
      <c r="D816" s="2"/>
      <c r="E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81"/>
      <c r="AL816" s="4"/>
      <c r="AM816" s="4"/>
      <c r="AN816" s="4"/>
      <c r="AO816" s="88"/>
      <c r="AP816" s="99"/>
      <c r="AQ816" s="74"/>
      <c r="AR816" s="4"/>
      <c r="AS816" s="4"/>
      <c r="AT816" s="4"/>
      <c r="AU816" s="4"/>
      <c r="AV816" s="75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3:64" s="1" customFormat="1" x14ac:dyDescent="0.25">
      <c r="C817" s="2"/>
      <c r="D817" s="2"/>
      <c r="E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81"/>
      <c r="AL817" s="4"/>
      <c r="AM817" s="4"/>
      <c r="AN817" s="4"/>
      <c r="AO817" s="88"/>
      <c r="AP817" s="99"/>
      <c r="AQ817" s="74"/>
      <c r="AR817" s="4"/>
      <c r="AS817" s="4"/>
      <c r="AT817" s="4"/>
      <c r="AU817" s="4"/>
      <c r="AV817" s="75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3:64" s="1" customFormat="1" x14ac:dyDescent="0.25">
      <c r="C818" s="2"/>
      <c r="D818" s="2"/>
      <c r="E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81"/>
      <c r="AL818" s="4"/>
      <c r="AM818" s="4"/>
      <c r="AN818" s="4"/>
      <c r="AO818" s="88"/>
      <c r="AP818" s="99"/>
      <c r="AQ818" s="74"/>
      <c r="AR818" s="4"/>
      <c r="AS818" s="4"/>
      <c r="AT818" s="4"/>
      <c r="AU818" s="4"/>
      <c r="AV818" s="75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3:64" s="1" customFormat="1" x14ac:dyDescent="0.25">
      <c r="C819" s="2"/>
      <c r="D819" s="2"/>
      <c r="E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81"/>
      <c r="AL819" s="4"/>
      <c r="AM819" s="4"/>
      <c r="AN819" s="4"/>
      <c r="AO819" s="88"/>
      <c r="AP819" s="99"/>
      <c r="AQ819" s="74"/>
      <c r="AR819" s="4"/>
      <c r="AS819" s="4"/>
      <c r="AT819" s="4"/>
      <c r="AU819" s="4"/>
      <c r="AV819" s="75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3:64" s="1" customFormat="1" x14ac:dyDescent="0.25">
      <c r="C820" s="2"/>
      <c r="D820" s="2"/>
      <c r="E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81"/>
      <c r="AL820" s="4"/>
      <c r="AM820" s="4"/>
      <c r="AN820" s="4"/>
      <c r="AO820" s="88"/>
      <c r="AP820" s="99"/>
      <c r="AQ820" s="74"/>
      <c r="AR820" s="4"/>
      <c r="AS820" s="4"/>
      <c r="AT820" s="4"/>
      <c r="AU820" s="4"/>
      <c r="AV820" s="75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3:64" s="1" customFormat="1" x14ac:dyDescent="0.25">
      <c r="C821" s="2"/>
      <c r="D821" s="2"/>
      <c r="E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81"/>
      <c r="AL821" s="4"/>
      <c r="AM821" s="4"/>
      <c r="AN821" s="4"/>
      <c r="AO821" s="88"/>
      <c r="AP821" s="99"/>
      <c r="AQ821" s="74"/>
      <c r="AR821" s="4"/>
      <c r="AS821" s="4"/>
      <c r="AT821" s="4"/>
      <c r="AU821" s="4"/>
      <c r="AV821" s="75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3:64" s="1" customFormat="1" x14ac:dyDescent="0.25">
      <c r="C822" s="2"/>
      <c r="D822" s="2"/>
      <c r="E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81"/>
      <c r="AL822" s="4"/>
      <c r="AM822" s="4"/>
      <c r="AN822" s="4"/>
      <c r="AO822" s="88"/>
      <c r="AP822" s="99"/>
      <c r="AQ822" s="74"/>
      <c r="AR822" s="4"/>
      <c r="AS822" s="4"/>
      <c r="AT822" s="4"/>
      <c r="AU822" s="4"/>
      <c r="AV822" s="75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3:64" s="1" customFormat="1" x14ac:dyDescent="0.25">
      <c r="C823" s="2"/>
      <c r="D823" s="2"/>
      <c r="E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81"/>
      <c r="AL823" s="4"/>
      <c r="AM823" s="4"/>
      <c r="AN823" s="4"/>
      <c r="AO823" s="88"/>
      <c r="AP823" s="99"/>
      <c r="AQ823" s="74"/>
      <c r="AR823" s="4"/>
      <c r="AS823" s="4"/>
      <c r="AT823" s="4"/>
      <c r="AU823" s="4"/>
      <c r="AV823" s="75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3:64" s="1" customFormat="1" x14ac:dyDescent="0.25">
      <c r="C824" s="2"/>
      <c r="D824" s="2"/>
      <c r="E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81"/>
      <c r="AL824" s="4"/>
      <c r="AM824" s="4"/>
      <c r="AN824" s="4"/>
      <c r="AO824" s="88"/>
      <c r="AP824" s="99"/>
      <c r="AQ824" s="74"/>
      <c r="AR824" s="4"/>
      <c r="AS824" s="4"/>
      <c r="AT824" s="4"/>
      <c r="AU824" s="4"/>
      <c r="AV824" s="75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3:64" s="1" customFormat="1" x14ac:dyDescent="0.25">
      <c r="C825" s="2"/>
      <c r="D825" s="2"/>
      <c r="E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81"/>
      <c r="AL825" s="4"/>
      <c r="AM825" s="4"/>
      <c r="AN825" s="4"/>
      <c r="AO825" s="88"/>
      <c r="AP825" s="99"/>
      <c r="AQ825" s="74"/>
      <c r="AR825" s="4"/>
      <c r="AS825" s="4"/>
      <c r="AT825" s="4"/>
      <c r="AU825" s="4"/>
      <c r="AV825" s="75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3:64" s="1" customFormat="1" x14ac:dyDescent="0.25">
      <c r="C826" s="2"/>
      <c r="D826" s="2"/>
      <c r="E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81"/>
      <c r="AL826" s="4"/>
      <c r="AM826" s="4"/>
      <c r="AN826" s="4"/>
      <c r="AO826" s="88"/>
      <c r="AP826" s="99"/>
      <c r="AQ826" s="74"/>
      <c r="AR826" s="4"/>
      <c r="AS826" s="4"/>
      <c r="AT826" s="4"/>
      <c r="AU826" s="4"/>
      <c r="AV826" s="75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3:64" s="1" customFormat="1" x14ac:dyDescent="0.25">
      <c r="C827" s="2"/>
      <c r="D827" s="2"/>
      <c r="E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81"/>
      <c r="AL827" s="4"/>
      <c r="AM827" s="4"/>
      <c r="AN827" s="4"/>
      <c r="AO827" s="88"/>
      <c r="AP827" s="99"/>
      <c r="AQ827" s="74"/>
      <c r="AR827" s="4"/>
      <c r="AS827" s="4"/>
      <c r="AT827" s="4"/>
      <c r="AU827" s="4"/>
      <c r="AV827" s="75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3:64" s="1" customFormat="1" x14ac:dyDescent="0.25">
      <c r="C828" s="2"/>
      <c r="D828" s="2"/>
      <c r="E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81"/>
      <c r="AL828" s="4"/>
      <c r="AM828" s="4"/>
      <c r="AN828" s="4"/>
      <c r="AO828" s="88"/>
      <c r="AP828" s="99"/>
      <c r="AQ828" s="74"/>
      <c r="AR828" s="4"/>
      <c r="AS828" s="4"/>
      <c r="AT828" s="4"/>
      <c r="AU828" s="4"/>
      <c r="AV828" s="75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3:64" s="1" customFormat="1" x14ac:dyDescent="0.25">
      <c r="C829" s="2"/>
      <c r="D829" s="2"/>
      <c r="E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81"/>
      <c r="AL829" s="4"/>
      <c r="AM829" s="4"/>
      <c r="AN829" s="4"/>
      <c r="AO829" s="88"/>
      <c r="AP829" s="99"/>
      <c r="AQ829" s="74"/>
      <c r="AR829" s="4"/>
      <c r="AS829" s="4"/>
      <c r="AT829" s="4"/>
      <c r="AU829" s="4"/>
      <c r="AV829" s="75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3:64" s="1" customFormat="1" x14ac:dyDescent="0.25">
      <c r="C830" s="2"/>
      <c r="D830" s="2"/>
      <c r="E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81"/>
      <c r="AL830" s="4"/>
      <c r="AM830" s="4"/>
      <c r="AN830" s="4"/>
      <c r="AO830" s="88"/>
      <c r="AP830" s="99"/>
      <c r="AQ830" s="74"/>
      <c r="AR830" s="4"/>
      <c r="AS830" s="4"/>
      <c r="AT830" s="4"/>
      <c r="AU830" s="4"/>
      <c r="AV830" s="75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3:64" s="1" customFormat="1" x14ac:dyDescent="0.25">
      <c r="C831" s="2"/>
      <c r="D831" s="2"/>
      <c r="E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81"/>
      <c r="AL831" s="4"/>
      <c r="AM831" s="4"/>
      <c r="AN831" s="4"/>
      <c r="AO831" s="88"/>
      <c r="AP831" s="99"/>
      <c r="AQ831" s="74"/>
      <c r="AR831" s="4"/>
      <c r="AS831" s="4"/>
      <c r="AT831" s="4"/>
      <c r="AU831" s="4"/>
      <c r="AV831" s="75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3:64" s="1" customFormat="1" x14ac:dyDescent="0.25">
      <c r="C832" s="2"/>
      <c r="D832" s="2"/>
      <c r="E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81"/>
      <c r="AL832" s="4"/>
      <c r="AM832" s="4"/>
      <c r="AN832" s="4"/>
      <c r="AO832" s="88"/>
      <c r="AP832" s="99"/>
      <c r="AQ832" s="74"/>
      <c r="AR832" s="4"/>
      <c r="AS832" s="4"/>
      <c r="AT832" s="4"/>
      <c r="AU832" s="4"/>
      <c r="AV832" s="75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3:64" s="1" customFormat="1" x14ac:dyDescent="0.25">
      <c r="C833" s="2"/>
      <c r="D833" s="2"/>
      <c r="E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81"/>
      <c r="AL833" s="4"/>
      <c r="AM833" s="4"/>
      <c r="AN833" s="4"/>
      <c r="AO833" s="88"/>
      <c r="AP833" s="99"/>
      <c r="AQ833" s="74"/>
      <c r="AR833" s="4"/>
      <c r="AS833" s="4"/>
      <c r="AT833" s="4"/>
      <c r="AU833" s="4"/>
      <c r="AV833" s="75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3:64" s="1" customFormat="1" x14ac:dyDescent="0.25">
      <c r="C834" s="2"/>
      <c r="D834" s="2"/>
      <c r="E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81"/>
      <c r="AL834" s="4"/>
      <c r="AM834" s="4"/>
      <c r="AN834" s="4"/>
      <c r="AO834" s="88"/>
      <c r="AP834" s="99"/>
      <c r="AQ834" s="74"/>
      <c r="AR834" s="4"/>
      <c r="AS834" s="4"/>
      <c r="AT834" s="4"/>
      <c r="AU834" s="4"/>
      <c r="AV834" s="75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3:64" s="1" customFormat="1" x14ac:dyDescent="0.25">
      <c r="C835" s="2"/>
      <c r="D835" s="2"/>
      <c r="E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81"/>
      <c r="AL835" s="4"/>
      <c r="AM835" s="4"/>
      <c r="AN835" s="4"/>
      <c r="AO835" s="88"/>
      <c r="AP835" s="99"/>
      <c r="AQ835" s="74"/>
      <c r="AR835" s="4"/>
      <c r="AS835" s="4"/>
      <c r="AT835" s="4"/>
      <c r="AU835" s="4"/>
      <c r="AV835" s="75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3:64" s="1" customFormat="1" x14ac:dyDescent="0.25">
      <c r="C836" s="2"/>
      <c r="D836" s="2"/>
      <c r="E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81"/>
      <c r="AL836" s="4"/>
      <c r="AM836" s="4"/>
      <c r="AN836" s="4"/>
      <c r="AO836" s="88"/>
      <c r="AP836" s="99"/>
      <c r="AQ836" s="74"/>
      <c r="AR836" s="4"/>
      <c r="AS836" s="4"/>
      <c r="AT836" s="4"/>
      <c r="AU836" s="4"/>
      <c r="AV836" s="75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3:64" s="1" customFormat="1" x14ac:dyDescent="0.25">
      <c r="C837" s="2"/>
      <c r="D837" s="2"/>
      <c r="E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81"/>
      <c r="AL837" s="4"/>
      <c r="AM837" s="4"/>
      <c r="AN837" s="4"/>
      <c r="AO837" s="88"/>
      <c r="AP837" s="99"/>
      <c r="AQ837" s="74"/>
      <c r="AR837" s="4"/>
      <c r="AS837" s="4"/>
      <c r="AT837" s="4"/>
      <c r="AU837" s="4"/>
      <c r="AV837" s="75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3:64" s="1" customFormat="1" x14ac:dyDescent="0.25">
      <c r="C838" s="2"/>
      <c r="D838" s="2"/>
      <c r="E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81"/>
      <c r="AL838" s="4"/>
      <c r="AM838" s="4"/>
      <c r="AN838" s="4"/>
      <c r="AO838" s="88"/>
      <c r="AP838" s="99"/>
      <c r="AQ838" s="74"/>
      <c r="AR838" s="4"/>
      <c r="AS838" s="4"/>
      <c r="AT838" s="4"/>
      <c r="AU838" s="4"/>
      <c r="AV838" s="75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3:64" s="1" customFormat="1" x14ac:dyDescent="0.25">
      <c r="C839" s="2"/>
      <c r="D839" s="2"/>
      <c r="E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81"/>
      <c r="AL839" s="4"/>
      <c r="AM839" s="4"/>
      <c r="AN839" s="4"/>
      <c r="AO839" s="88"/>
      <c r="AP839" s="99"/>
      <c r="AQ839" s="74"/>
      <c r="AR839" s="4"/>
      <c r="AS839" s="4"/>
      <c r="AT839" s="4"/>
      <c r="AU839" s="4"/>
      <c r="AV839" s="75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3:64" s="1" customFormat="1" x14ac:dyDescent="0.25">
      <c r="C840" s="2"/>
      <c r="D840" s="2"/>
      <c r="E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81"/>
      <c r="AL840" s="4"/>
      <c r="AM840" s="4"/>
      <c r="AN840" s="4"/>
      <c r="AO840" s="88"/>
      <c r="AP840" s="99"/>
      <c r="AQ840" s="74"/>
      <c r="AR840" s="4"/>
      <c r="AS840" s="4"/>
      <c r="AT840" s="4"/>
      <c r="AU840" s="4"/>
      <c r="AV840" s="75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3:64" s="1" customFormat="1" x14ac:dyDescent="0.25">
      <c r="C841" s="2"/>
      <c r="D841" s="2"/>
      <c r="E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81"/>
      <c r="AL841" s="4"/>
      <c r="AM841" s="4"/>
      <c r="AN841" s="4"/>
      <c r="AO841" s="88"/>
      <c r="AP841" s="99"/>
      <c r="AQ841" s="74"/>
      <c r="AR841" s="4"/>
      <c r="AS841" s="4"/>
      <c r="AT841" s="4"/>
      <c r="AU841" s="4"/>
      <c r="AV841" s="75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3:64" s="1" customFormat="1" x14ac:dyDescent="0.25">
      <c r="C842" s="2"/>
      <c r="D842" s="2"/>
      <c r="E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81"/>
      <c r="AL842" s="4"/>
      <c r="AM842" s="4"/>
      <c r="AN842" s="4"/>
      <c r="AO842" s="88"/>
      <c r="AP842" s="99"/>
      <c r="AQ842" s="74"/>
      <c r="AR842" s="4"/>
      <c r="AS842" s="4"/>
      <c r="AT842" s="4"/>
      <c r="AU842" s="4"/>
      <c r="AV842" s="75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3:64" s="1" customFormat="1" x14ac:dyDescent="0.25">
      <c r="C843" s="2"/>
      <c r="D843" s="2"/>
      <c r="E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81"/>
      <c r="AL843" s="4"/>
      <c r="AM843" s="4"/>
      <c r="AN843" s="4"/>
      <c r="AO843" s="88"/>
      <c r="AP843" s="99"/>
      <c r="AQ843" s="74"/>
      <c r="AR843" s="4"/>
      <c r="AS843" s="4"/>
      <c r="AT843" s="4"/>
      <c r="AU843" s="4"/>
      <c r="AV843" s="75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3:64" s="1" customFormat="1" x14ac:dyDescent="0.25">
      <c r="C844" s="2"/>
      <c r="D844" s="2"/>
      <c r="E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81"/>
      <c r="AL844" s="4"/>
      <c r="AM844" s="4"/>
      <c r="AN844" s="4"/>
      <c r="AO844" s="88"/>
      <c r="AP844" s="99"/>
      <c r="AQ844" s="74"/>
      <c r="AR844" s="4"/>
      <c r="AS844" s="4"/>
      <c r="AT844" s="4"/>
      <c r="AU844" s="4"/>
      <c r="AV844" s="75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3:64" s="1" customFormat="1" x14ac:dyDescent="0.25">
      <c r="C845" s="2"/>
      <c r="D845" s="2"/>
      <c r="E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81"/>
      <c r="AL845" s="4"/>
      <c r="AM845" s="4"/>
      <c r="AN845" s="4"/>
      <c r="AO845" s="88"/>
      <c r="AP845" s="99"/>
      <c r="AQ845" s="74"/>
      <c r="AR845" s="4"/>
      <c r="AS845" s="4"/>
      <c r="AT845" s="4"/>
      <c r="AU845" s="4"/>
      <c r="AV845" s="75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3:64" s="1" customFormat="1" x14ac:dyDescent="0.25">
      <c r="C846" s="2"/>
      <c r="D846" s="2"/>
      <c r="E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81"/>
      <c r="AL846" s="4"/>
      <c r="AM846" s="4"/>
      <c r="AN846" s="4"/>
      <c r="AO846" s="88"/>
      <c r="AP846" s="99"/>
      <c r="AQ846" s="74"/>
      <c r="AR846" s="4"/>
      <c r="AS846" s="4"/>
      <c r="AT846" s="4"/>
      <c r="AU846" s="4"/>
      <c r="AV846" s="75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3:64" s="1" customFormat="1" x14ac:dyDescent="0.25">
      <c r="C847" s="2"/>
      <c r="D847" s="2"/>
      <c r="E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81"/>
      <c r="AL847" s="4"/>
      <c r="AM847" s="4"/>
      <c r="AN847" s="4"/>
      <c r="AO847" s="88"/>
      <c r="AP847" s="99"/>
      <c r="AQ847" s="74"/>
      <c r="AR847" s="4"/>
      <c r="AS847" s="4"/>
      <c r="AT847" s="4"/>
      <c r="AU847" s="4"/>
      <c r="AV847" s="75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3:64" s="1" customFormat="1" x14ac:dyDescent="0.25">
      <c r="C848" s="2"/>
      <c r="D848" s="2"/>
      <c r="E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81"/>
      <c r="AL848" s="4"/>
      <c r="AM848" s="4"/>
      <c r="AN848" s="4"/>
      <c r="AO848" s="88"/>
      <c r="AP848" s="99"/>
      <c r="AQ848" s="74"/>
      <c r="AR848" s="4"/>
      <c r="AS848" s="4"/>
      <c r="AT848" s="4"/>
      <c r="AU848" s="4"/>
      <c r="AV848" s="75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3:64" s="1" customFormat="1" x14ac:dyDescent="0.25">
      <c r="C849" s="2"/>
      <c r="D849" s="2"/>
      <c r="E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81"/>
      <c r="AL849" s="4"/>
      <c r="AM849" s="4"/>
      <c r="AN849" s="4"/>
      <c r="AO849" s="88"/>
      <c r="AP849" s="99"/>
      <c r="AQ849" s="74"/>
      <c r="AR849" s="4"/>
      <c r="AS849" s="4"/>
      <c r="AT849" s="4"/>
      <c r="AU849" s="4"/>
      <c r="AV849" s="75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3:64" s="1" customFormat="1" x14ac:dyDescent="0.25">
      <c r="C850" s="2"/>
      <c r="D850" s="2"/>
      <c r="E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81"/>
      <c r="AL850" s="4"/>
      <c r="AM850" s="4"/>
      <c r="AN850" s="4"/>
      <c r="AO850" s="88"/>
      <c r="AP850" s="99"/>
      <c r="AQ850" s="74"/>
      <c r="AR850" s="4"/>
      <c r="AS850" s="4"/>
      <c r="AT850" s="4"/>
      <c r="AU850" s="4"/>
      <c r="AV850" s="75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3:64" s="1" customFormat="1" x14ac:dyDescent="0.25">
      <c r="C851" s="2"/>
      <c r="D851" s="2"/>
      <c r="E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81"/>
      <c r="AL851" s="4"/>
      <c r="AM851" s="4"/>
      <c r="AN851" s="4"/>
      <c r="AO851" s="88"/>
      <c r="AP851" s="99"/>
      <c r="AQ851" s="74"/>
      <c r="AR851" s="4"/>
      <c r="AS851" s="4"/>
      <c r="AT851" s="4"/>
      <c r="AU851" s="4"/>
      <c r="AV851" s="75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3:64" s="1" customFormat="1" x14ac:dyDescent="0.25">
      <c r="C852" s="2"/>
      <c r="D852" s="2"/>
      <c r="E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81"/>
      <c r="AL852" s="4"/>
      <c r="AM852" s="4"/>
      <c r="AN852" s="4"/>
      <c r="AO852" s="88"/>
      <c r="AP852" s="99"/>
      <c r="AQ852" s="74"/>
      <c r="AR852" s="4"/>
      <c r="AS852" s="4"/>
      <c r="AT852" s="4"/>
      <c r="AU852" s="4"/>
      <c r="AV852" s="75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3:64" s="1" customFormat="1" x14ac:dyDescent="0.25">
      <c r="C853" s="2"/>
      <c r="D853" s="2"/>
      <c r="E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81"/>
      <c r="AL853" s="4"/>
      <c r="AM853" s="4"/>
      <c r="AN853" s="4"/>
      <c r="AO853" s="88"/>
      <c r="AP853" s="99"/>
      <c r="AQ853" s="74"/>
      <c r="AR853" s="4"/>
      <c r="AS853" s="4"/>
      <c r="AT853" s="4"/>
      <c r="AU853" s="4"/>
      <c r="AV853" s="75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3:64" s="1" customFormat="1" x14ac:dyDescent="0.25">
      <c r="C854" s="2"/>
      <c r="D854" s="2"/>
      <c r="E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81"/>
      <c r="AL854" s="4"/>
      <c r="AM854" s="4"/>
      <c r="AN854" s="4"/>
      <c r="AO854" s="88"/>
      <c r="AP854" s="99"/>
      <c r="AQ854" s="74"/>
      <c r="AR854" s="4"/>
      <c r="AS854" s="4"/>
      <c r="AT854" s="4"/>
      <c r="AU854" s="4"/>
      <c r="AV854" s="75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3:64" s="1" customFormat="1" x14ac:dyDescent="0.25">
      <c r="C855" s="2"/>
      <c r="D855" s="2"/>
      <c r="E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81"/>
      <c r="AL855" s="4"/>
      <c r="AM855" s="4"/>
      <c r="AN855" s="4"/>
      <c r="AO855" s="88"/>
      <c r="AP855" s="99"/>
      <c r="AQ855" s="74"/>
      <c r="AR855" s="4"/>
      <c r="AS855" s="4"/>
      <c r="AT855" s="4"/>
      <c r="AU855" s="4"/>
      <c r="AV855" s="75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3:64" s="1" customFormat="1" x14ac:dyDescent="0.25">
      <c r="C856" s="2"/>
      <c r="D856" s="2"/>
      <c r="E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81"/>
      <c r="AL856" s="4"/>
      <c r="AM856" s="4"/>
      <c r="AN856" s="4"/>
      <c r="AO856" s="88"/>
      <c r="AP856" s="99"/>
      <c r="AQ856" s="74"/>
      <c r="AR856" s="4"/>
      <c r="AS856" s="4"/>
      <c r="AT856" s="4"/>
      <c r="AU856" s="4"/>
      <c r="AV856" s="75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</sheetData>
  <autoFilter ref="A3:BI494" xr:uid="{FFB9BD3D-61A7-407F-805A-7D913383C707}">
    <filterColumn colId="20">
      <customFilters>
        <customFilter operator="notEqual" val=" "/>
      </customFilters>
    </filterColumn>
    <filterColumn colId="49">
      <filters>
        <filter val="Inadecuada"/>
      </filters>
    </filterColumn>
  </autoFilter>
  <mergeCells count="3">
    <mergeCell ref="L2:P2"/>
    <mergeCell ref="Q1:T1"/>
    <mergeCell ref="V1:AC1"/>
  </mergeCells>
  <conditionalFormatting sqref="AX6:AX494">
    <cfRule type="containsText" dxfId="6" priority="7" operator="containsText" text="Inadecuada">
      <formula>NOT(ISERROR(SEARCH("Inadecuada",AX6)))</formula>
    </cfRule>
    <cfRule type="containsText" dxfId="5" priority="9" operator="containsText" text="Inadecuada">
      <formula>NOT(ISERROR(SEARCH("Inadecuada",AX6)))</formula>
    </cfRule>
  </conditionalFormatting>
  <conditionalFormatting sqref="AX13:AX14 AX17:AX18 AX21:AX22 AX25:AX26 AX29:AX30 AX33:AX34 AX37:AX38 AX41:AX124 AX126:AX132 AX135:AX142 AX145:AX150 AX153:AX166 AX170:AX187 AX190:AX195 AX198:AX209 AX211:AX217 AX219 AX221:AX227 AX229 AX231:AX234 AX236 AX238:AX250 AX252:AX253 AX255:AX311 AX313 AX315:AX323 AX330:AX332 AX336:AX340 AX342:AX350 AX352:AX361 AX364:AX368 AX370 AX372:AX378 AX380:AX389 AX391 AX394:AX399 AX403:AX408 AX412:AX417 AX419:AX435 AX437:AX445 AX447:AX448 AX450:AX453 AX456:AX458 AX460:AX463 AX465:AX466 AX469:AX471 AX473:AX476 AX478:AX479 AX482:AX484">
    <cfRule type="containsText" dxfId="4" priority="8" operator="containsText" text="Adecuada">
      <formula>NOT(ISERROR(SEARCH("Adecuada",AX13)))</formula>
    </cfRule>
  </conditionalFormatting>
  <conditionalFormatting sqref="AY48:AZ49 AY52:AZ52 AY6:AZ7 AY11:AZ12 AY15:AZ16 AY19:AZ20 AY23:AZ24 AY27:AZ28 AY31:AZ32 AY35:AZ36 AY39:AZ40 AY125:AZ125 AY133:AZ134 AY143:AZ144 AY151:AZ152 AY167:AZ169 AY188:AZ189 AY196:AZ197 AY210:AZ210 AY218:AZ218 AY220:AZ220 AY228:AZ228 AY230:AZ230 AY235:AZ235 AY237:AZ237 AY251:AZ251 AY254:AZ254 AY312:AZ312 AY314:AZ314 AY324:AZ329 AY333:AZ335 AY341:AZ341 AY351:AZ351 AY362:AZ363 AY369:AZ369 AY371:AZ371 AY379:AZ379 AY390:AZ390 AY392:AZ393 AY400:AZ402 AY409:AZ411 AY418:AZ418 AY436:AZ436 AY446:AZ446 AY449:AZ449 AY454:AZ455 AY459:AZ459 AY464:AZ464 AY467:AZ468 AY472:AZ472 AY477:AZ477 AY480:AZ481 AY485:AZ485 AY490:AZ490 AY494:AZ494">
    <cfRule type="containsText" dxfId="3" priority="5" operator="containsText" text="Inadecuada">
      <formula>NOT(ISERROR(SEARCH("Inadecuada",AY6)))</formula>
    </cfRule>
    <cfRule type="containsText" dxfId="2" priority="6" operator="containsText" text="Inadecuada">
      <formula>NOT(ISERROR(SEARCH("Inadecuada",AY6)))</formula>
    </cfRule>
  </conditionalFormatting>
  <conditionalFormatting sqref="AY48:AZ48">
    <cfRule type="containsText" dxfId="1" priority="3" operator="containsText" text="Inadecuada">
      <formula>NOT(ISERROR(SEARCH("Inadecuada",AY48)))</formula>
    </cfRule>
    <cfRule type="containsText" dxfId="0" priority="4" operator="containsText" text="Inadecuada">
      <formula>NOT(ISERROR(SEARCH("Inadecuada",AY48)))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FFD99-DD71-47D4-9AB0-D4ACB305A592}">
  <dimension ref="A1"/>
  <sheetViews>
    <sheetView workbookViewId="0">
      <selection activeCell="B1" sqref="B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opLeftCell="A33" zoomScale="40" zoomScaleNormal="40" zoomScalePageLayoutView="20" workbookViewId="0">
      <selection activeCell="AF98" sqref="AF98"/>
    </sheetView>
  </sheetViews>
  <sheetFormatPr baseColWidth="10" defaultRowHeight="15" x14ac:dyDescent="0.25"/>
  <sheetData/>
  <pageMargins left="0.7" right="0.7" top="0.75" bottom="0.75" header="0.3" footer="0.3"/>
  <pageSetup scale="3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RUTA DE LUBRICACIÓN</vt:lpstr>
      <vt:lpstr>Hoja1</vt:lpstr>
      <vt:lpstr>CANTIDAD LUBRICANTE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FIM(*)_Mtto Mco Taller Central</dc:creator>
  <cp:lastModifiedBy>Richard</cp:lastModifiedBy>
  <cp:lastPrinted>2022-10-06T16:54:16Z</cp:lastPrinted>
  <dcterms:created xsi:type="dcterms:W3CDTF">2022-10-03T16:15:19Z</dcterms:created>
  <dcterms:modified xsi:type="dcterms:W3CDTF">2023-05-05T04:35:11Z</dcterms:modified>
</cp:coreProperties>
</file>