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1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2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colombia-my.sharepoint.com/personal/vadoria_bancolombia_com_co/Documents/SUFI/PROYECTO GRADO/"/>
    </mc:Choice>
  </mc:AlternateContent>
  <xr:revisionPtr revIDLastSave="2510" documentId="13_ncr:1_{F793FA6B-E9F6-41CB-9435-B42762A22B4C}" xr6:coauthVersionLast="47" xr6:coauthVersionMax="47" xr10:uidLastSave="{22582CC9-E58D-404C-9021-5BF1971F7714}"/>
  <bookViews>
    <workbookView xWindow="-110" yWindow="-110" windowWidth="19420" windowHeight="11500" tabRatio="800" xr2:uid="{E888C62D-E890-4335-92C3-103ED8422310}"/>
  </bookViews>
  <sheets>
    <sheet name="Entidades" sheetId="1" r:id="rId1"/>
    <sheet name="Competitividad" sheetId="2" r:id="rId2"/>
    <sheet name="Desembolso" sheetId="3" r:id="rId3"/>
    <sheet name="Entidades V2" sheetId="4" r:id="rId4"/>
    <sheet name="Competitividad V2" sheetId="5" r:id="rId5"/>
    <sheet name="Saldo Vehículos V2,1" sheetId="7" state="hidden" r:id="rId6"/>
    <sheet name="Saldo Vehículos V2" sheetId="6" state="hidden" r:id="rId7"/>
    <sheet name="Entidades V3" sheetId="15" r:id="rId8"/>
    <sheet name="Competitividad V3" sheetId="16" r:id="rId9"/>
    <sheet name="Peso Saldo" sheetId="8" r:id="rId10"/>
    <sheet name="ICV" sheetId="9" r:id="rId11"/>
    <sheet name="Tasa Vehículos" sheetId="11" r:id="rId12"/>
    <sheet name="PART NUEVOS Y USADOS" sheetId="10" r:id="rId13"/>
    <sheet name="Comisión" sheetId="12" r:id="rId14"/>
    <sheet name="Desembolso2" sheetId="13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" i="8" l="1"/>
  <c r="AC3" i="13" l="1"/>
  <c r="AC4" i="13"/>
  <c r="AC5" i="13"/>
  <c r="AC6" i="13"/>
  <c r="AC7" i="13"/>
  <c r="AC8" i="13"/>
  <c r="AC9" i="13"/>
  <c r="AC10" i="13"/>
  <c r="AC11" i="13"/>
  <c r="AC3" i="12"/>
  <c r="AC4" i="12"/>
  <c r="AC5" i="12"/>
  <c r="AC6" i="12"/>
  <c r="AC7" i="12"/>
  <c r="AC8" i="12"/>
  <c r="AC9" i="12"/>
  <c r="AC10" i="12"/>
  <c r="AC11" i="12"/>
  <c r="AC43" i="10"/>
  <c r="AC44" i="10"/>
  <c r="AC45" i="10"/>
  <c r="AC46" i="10"/>
  <c r="AC47" i="10"/>
  <c r="AC48" i="10"/>
  <c r="AC49" i="10"/>
  <c r="AC50" i="10"/>
  <c r="AC51" i="10"/>
  <c r="AC4" i="10"/>
  <c r="AC5" i="10"/>
  <c r="AC6" i="10"/>
  <c r="AC7" i="10"/>
  <c r="AC8" i="10"/>
  <c r="AC9" i="10"/>
  <c r="AC10" i="10"/>
  <c r="AC11" i="10"/>
  <c r="AC12" i="10"/>
  <c r="AC3" i="11"/>
  <c r="AC4" i="11"/>
  <c r="AC5" i="11"/>
  <c r="AC6" i="11"/>
  <c r="AC7" i="11"/>
  <c r="AC8" i="11"/>
  <c r="AC9" i="11"/>
  <c r="AC10" i="11"/>
  <c r="AC11" i="11"/>
  <c r="AC3" i="9"/>
  <c r="AC4" i="9"/>
  <c r="AC5" i="9"/>
  <c r="AC6" i="9"/>
  <c r="AC7" i="9"/>
  <c r="AC8" i="9"/>
  <c r="AC9" i="9"/>
  <c r="AC10" i="9"/>
  <c r="AC11" i="9"/>
  <c r="AC4" i="8"/>
  <c r="AC5" i="8"/>
  <c r="AC6" i="8"/>
  <c r="AC7" i="8"/>
  <c r="AC8" i="8"/>
  <c r="AC9" i="8"/>
  <c r="AC10" i="8"/>
  <c r="AC11" i="8"/>
  <c r="AC3" i="5"/>
  <c r="AC4" i="5"/>
  <c r="AC5" i="5"/>
  <c r="AC6" i="5"/>
  <c r="AC7" i="5"/>
  <c r="AC8" i="5"/>
  <c r="AC9" i="5"/>
  <c r="AC10" i="5"/>
  <c r="AC11" i="5"/>
  <c r="AI115" i="4"/>
  <c r="AI114" i="4"/>
  <c r="AI112" i="4"/>
  <c r="AI102" i="4"/>
  <c r="AI101" i="4"/>
  <c r="AI99" i="4"/>
  <c r="AI89" i="4"/>
  <c r="AI88" i="4"/>
  <c r="AI86" i="4"/>
  <c r="AI76" i="4"/>
  <c r="AI75" i="4"/>
  <c r="AI73" i="4"/>
  <c r="AI63" i="4"/>
  <c r="AI62" i="4"/>
  <c r="AI60" i="4"/>
  <c r="AI50" i="4"/>
  <c r="AI49" i="4"/>
  <c r="AI47" i="4"/>
  <c r="AI37" i="4"/>
  <c r="AI36" i="4"/>
  <c r="AI34" i="4"/>
  <c r="AI24" i="4"/>
  <c r="AI23" i="4"/>
  <c r="AI21" i="4"/>
  <c r="AI11" i="4"/>
  <c r="AI10" i="4"/>
  <c r="AI8" i="4"/>
  <c r="AC3" i="2"/>
  <c r="AC4" i="2"/>
  <c r="AC5" i="2"/>
  <c r="AC6" i="2"/>
  <c r="AC7" i="2"/>
  <c r="AC8" i="2"/>
  <c r="AC9" i="2"/>
  <c r="AC10" i="2"/>
  <c r="AC11" i="2"/>
  <c r="AI99" i="1"/>
  <c r="AI88" i="1"/>
  <c r="AI77" i="1"/>
  <c r="AI66" i="1"/>
  <c r="AI55" i="1"/>
  <c r="AI44" i="1"/>
  <c r="AI33" i="1"/>
  <c r="AI22" i="1"/>
  <c r="AI10" i="1"/>
  <c r="AH10" i="1"/>
  <c r="AI114" i="15"/>
  <c r="AI101" i="15"/>
  <c r="AI102" i="15" s="1"/>
  <c r="AC10" i="16" s="1"/>
  <c r="AI88" i="15"/>
  <c r="AI75" i="15"/>
  <c r="AI62" i="15"/>
  <c r="AI49" i="15"/>
  <c r="AI36" i="15"/>
  <c r="AI23" i="15"/>
  <c r="AI10" i="15"/>
  <c r="AC4" i="16"/>
  <c r="AC15" i="3"/>
  <c r="AC16" i="3"/>
  <c r="AC17" i="3"/>
  <c r="AC18" i="3"/>
  <c r="AC19" i="3"/>
  <c r="AC20" i="3"/>
  <c r="AC21" i="3"/>
  <c r="AC22" i="3"/>
  <c r="AC23" i="3"/>
  <c r="AC24" i="3"/>
  <c r="AC11" i="3"/>
  <c r="AA11" i="3"/>
  <c r="AI112" i="15"/>
  <c r="AI99" i="15"/>
  <c r="AI86" i="15"/>
  <c r="AI89" i="15" s="1"/>
  <c r="AC9" i="16" s="1"/>
  <c r="AI73" i="15"/>
  <c r="AI60" i="15"/>
  <c r="AI47" i="15"/>
  <c r="AI34" i="15"/>
  <c r="AI24" i="15"/>
  <c r="AI21" i="15"/>
  <c r="AI115" i="15" l="1"/>
  <c r="AC11" i="16" s="1"/>
  <c r="AI76" i="15"/>
  <c r="AC8" i="16" s="1"/>
  <c r="AI63" i="15"/>
  <c r="AC7" i="16" s="1"/>
  <c r="AI50" i="15"/>
  <c r="AC6" i="16" s="1"/>
  <c r="AI37" i="15"/>
  <c r="AC5" i="16" s="1"/>
  <c r="AI8" i="15"/>
  <c r="AI11" i="15" s="1"/>
  <c r="AC3" i="16" s="1"/>
  <c r="H10" i="1" l="1"/>
  <c r="I162" i="15" l="1"/>
  <c r="L158" i="15"/>
  <c r="L159" i="15"/>
  <c r="L160" i="15"/>
  <c r="L162" i="15"/>
  <c r="L157" i="15"/>
  <c r="K158" i="15"/>
  <c r="K159" i="15"/>
  <c r="K160" i="15"/>
  <c r="K162" i="15"/>
  <c r="K157" i="15"/>
  <c r="J158" i="15"/>
  <c r="J159" i="15"/>
  <c r="J160" i="15"/>
  <c r="J162" i="15"/>
  <c r="J157" i="15"/>
  <c r="H157" i="15"/>
  <c r="H163" i="15"/>
  <c r="H160" i="15"/>
  <c r="H159" i="15"/>
  <c r="H162" i="15"/>
  <c r="I158" i="15"/>
  <c r="I159" i="15"/>
  <c r="I160" i="15"/>
  <c r="I157" i="15"/>
  <c r="AA115" i="15" l="1"/>
  <c r="AE89" i="15"/>
  <c r="Y9" i="16" s="1"/>
  <c r="AD89" i="15"/>
  <c r="X9" i="16" s="1"/>
  <c r="AC89" i="15"/>
  <c r="W9" i="16" s="1"/>
  <c r="S89" i="15"/>
  <c r="M9" i="16" s="1"/>
  <c r="R89" i="15"/>
  <c r="L9" i="16" s="1"/>
  <c r="Q89" i="15"/>
  <c r="K9" i="16" s="1"/>
  <c r="Y76" i="15"/>
  <c r="S8" i="16" s="1"/>
  <c r="X76" i="15"/>
  <c r="R8" i="16" s="1"/>
  <c r="W76" i="15"/>
  <c r="Q8" i="16" s="1"/>
  <c r="V76" i="15"/>
  <c r="P8" i="16" s="1"/>
  <c r="U76" i="15"/>
  <c r="O8" i="16" s="1"/>
  <c r="T76" i="15"/>
  <c r="N8" i="16" s="1"/>
  <c r="K76" i="15"/>
  <c r="E8" i="16" s="1"/>
  <c r="AE37" i="15"/>
  <c r="Y5" i="16" s="1"/>
  <c r="AD37" i="15"/>
  <c r="X5" i="16" s="1"/>
  <c r="AC37" i="15"/>
  <c r="W5" i="16" s="1"/>
  <c r="S37" i="15"/>
  <c r="M5" i="16" s="1"/>
  <c r="R37" i="15"/>
  <c r="L5" i="16" s="1"/>
  <c r="Q37" i="15"/>
  <c r="K5" i="16" s="1"/>
  <c r="AH24" i="15"/>
  <c r="AF24" i="15"/>
  <c r="Z4" i="16" s="1"/>
  <c r="W24" i="15"/>
  <c r="Q4" i="16" s="1"/>
  <c r="M24" i="15"/>
  <c r="G4" i="16" s="1"/>
  <c r="L24" i="15"/>
  <c r="F4" i="16" s="1"/>
  <c r="K24" i="15"/>
  <c r="E4" i="16" s="1"/>
  <c r="J24" i="15"/>
  <c r="D4" i="16" s="1"/>
  <c r="I24" i="15"/>
  <c r="C4" i="16" s="1"/>
  <c r="H24" i="15"/>
  <c r="B4" i="16" s="1"/>
  <c r="Q11" i="15"/>
  <c r="R11" i="15"/>
  <c r="L3" i="16" s="1"/>
  <c r="S11" i="15"/>
  <c r="M3" i="16" s="1"/>
  <c r="AB11" i="15"/>
  <c r="V3" i="16" s="1"/>
  <c r="AC11" i="15"/>
  <c r="W3" i="16" s="1"/>
  <c r="AD11" i="15"/>
  <c r="X3" i="16" s="1"/>
  <c r="AE11" i="15"/>
  <c r="Y3" i="16" s="1"/>
  <c r="U11" i="16"/>
  <c r="K7" i="16"/>
  <c r="V5" i="16"/>
  <c r="U5" i="16"/>
  <c r="T5" i="16"/>
  <c r="P4" i="16"/>
  <c r="K3" i="16"/>
  <c r="AH114" i="15"/>
  <c r="AF114" i="15"/>
  <c r="AF115" i="15" s="1"/>
  <c r="Z11" i="16" s="1"/>
  <c r="AE114" i="15"/>
  <c r="AE115" i="15" s="1"/>
  <c r="Y11" i="16" s="1"/>
  <c r="AD114" i="15"/>
  <c r="AD115" i="15" s="1"/>
  <c r="X11" i="16" s="1"/>
  <c r="AC114" i="15"/>
  <c r="AB114" i="15"/>
  <c r="AA114" i="15"/>
  <c r="Z114" i="15"/>
  <c r="Y114" i="15"/>
  <c r="X114" i="15"/>
  <c r="W114" i="15"/>
  <c r="V114" i="15"/>
  <c r="U114" i="15"/>
  <c r="T114" i="15"/>
  <c r="T115" i="15" s="1"/>
  <c r="N11" i="16" s="1"/>
  <c r="S114" i="15"/>
  <c r="S115" i="15" s="1"/>
  <c r="M11" i="16" s="1"/>
  <c r="R114" i="15"/>
  <c r="R115" i="15" s="1"/>
  <c r="L11" i="16" s="1"/>
  <c r="Q114" i="15"/>
  <c r="P114" i="15"/>
  <c r="O114" i="15"/>
  <c r="N114" i="15"/>
  <c r="M114" i="15"/>
  <c r="L114" i="15"/>
  <c r="K114" i="15"/>
  <c r="J114" i="15"/>
  <c r="I114" i="15"/>
  <c r="H114" i="15"/>
  <c r="H115" i="15" s="1"/>
  <c r="B11" i="16" s="1"/>
  <c r="AH112" i="15"/>
  <c r="AG112" i="15"/>
  <c r="AF112" i="15"/>
  <c r="AE112" i="15"/>
  <c r="AD112" i="15"/>
  <c r="AC112" i="15"/>
  <c r="AC115" i="15" s="1"/>
  <c r="W11" i="16" s="1"/>
  <c r="AB112" i="15"/>
  <c r="AB115" i="15" s="1"/>
  <c r="V11" i="16" s="1"/>
  <c r="AA112" i="15"/>
  <c r="Z112" i="15"/>
  <c r="Z115" i="15" s="1"/>
  <c r="T11" i="16" s="1"/>
  <c r="Y112" i="15"/>
  <c r="Y115" i="15" s="1"/>
  <c r="S11" i="16" s="1"/>
  <c r="X112" i="15"/>
  <c r="X115" i="15" s="1"/>
  <c r="R11" i="16" s="1"/>
  <c r="W112" i="15"/>
  <c r="W115" i="15" s="1"/>
  <c r="Q11" i="16" s="1"/>
  <c r="V112" i="15"/>
  <c r="U112" i="15"/>
  <c r="T112" i="15"/>
  <c r="S112" i="15"/>
  <c r="R112" i="15"/>
  <c r="Q112" i="15"/>
  <c r="Q115" i="15" s="1"/>
  <c r="K11" i="16" s="1"/>
  <c r="P112" i="15"/>
  <c r="P115" i="15" s="1"/>
  <c r="J11" i="16" s="1"/>
  <c r="O112" i="15"/>
  <c r="O115" i="15" s="1"/>
  <c r="I11" i="16" s="1"/>
  <c r="N112" i="15"/>
  <c r="N115" i="15" s="1"/>
  <c r="H11" i="16" s="1"/>
  <c r="M112" i="15"/>
  <c r="M115" i="15" s="1"/>
  <c r="G11" i="16" s="1"/>
  <c r="L112" i="15"/>
  <c r="L115" i="15" s="1"/>
  <c r="F11" i="16" s="1"/>
  <c r="K112" i="15"/>
  <c r="K115" i="15" s="1"/>
  <c r="E11" i="16" s="1"/>
  <c r="J112" i="15"/>
  <c r="I112" i="15"/>
  <c r="H112" i="15"/>
  <c r="AH101" i="15"/>
  <c r="AF101" i="15"/>
  <c r="AE101" i="15"/>
  <c r="AD101" i="15"/>
  <c r="AC101" i="15"/>
  <c r="AB101" i="15"/>
  <c r="AB102" i="15" s="1"/>
  <c r="V10" i="16" s="1"/>
  <c r="AA101" i="15"/>
  <c r="AA102" i="15" s="1"/>
  <c r="U10" i="16" s="1"/>
  <c r="Z101" i="15"/>
  <c r="Z102" i="15" s="1"/>
  <c r="T10" i="16" s="1"/>
  <c r="Y101" i="15"/>
  <c r="X101" i="15"/>
  <c r="W101" i="15"/>
  <c r="V101" i="15"/>
  <c r="U101" i="15"/>
  <c r="T101" i="15"/>
  <c r="S101" i="15"/>
  <c r="R101" i="15"/>
  <c r="Q101" i="15"/>
  <c r="P101" i="15"/>
  <c r="P102" i="15" s="1"/>
  <c r="J10" i="16" s="1"/>
  <c r="O101" i="15"/>
  <c r="O102" i="15" s="1"/>
  <c r="I10" i="16" s="1"/>
  <c r="N101" i="15"/>
  <c r="N102" i="15" s="1"/>
  <c r="H10" i="16" s="1"/>
  <c r="M101" i="15"/>
  <c r="L101" i="15"/>
  <c r="K101" i="15"/>
  <c r="J101" i="15"/>
  <c r="I101" i="15"/>
  <c r="H101" i="15"/>
  <c r="AH99" i="15"/>
  <c r="AH102" i="15" s="1"/>
  <c r="AB10" i="16" s="1"/>
  <c r="AG99" i="15"/>
  <c r="AF99" i="15"/>
  <c r="AF102" i="15" s="1"/>
  <c r="Z10" i="16" s="1"/>
  <c r="AE99" i="15"/>
  <c r="AE102" i="15" s="1"/>
  <c r="Y10" i="16" s="1"/>
  <c r="AD99" i="15"/>
  <c r="AD102" i="15" s="1"/>
  <c r="X10" i="16" s="1"/>
  <c r="AC99" i="15"/>
  <c r="AC102" i="15" s="1"/>
  <c r="W10" i="16" s="1"/>
  <c r="AB99" i="15"/>
  <c r="AA99" i="15"/>
  <c r="Z99" i="15"/>
  <c r="Y99" i="15"/>
  <c r="Y102" i="15" s="1"/>
  <c r="S10" i="16" s="1"/>
  <c r="X99" i="15"/>
  <c r="X102" i="15" s="1"/>
  <c r="R10" i="16" s="1"/>
  <c r="W99" i="15"/>
  <c r="W102" i="15" s="1"/>
  <c r="Q10" i="16" s="1"/>
  <c r="V99" i="15"/>
  <c r="V102" i="15" s="1"/>
  <c r="P10" i="16" s="1"/>
  <c r="U99" i="15"/>
  <c r="U102" i="15" s="1"/>
  <c r="O10" i="16" s="1"/>
  <c r="T99" i="15"/>
  <c r="T102" i="15" s="1"/>
  <c r="N10" i="16" s="1"/>
  <c r="S99" i="15"/>
  <c r="S102" i="15" s="1"/>
  <c r="M10" i="16" s="1"/>
  <c r="R99" i="15"/>
  <c r="R102" i="15" s="1"/>
  <c r="L10" i="16" s="1"/>
  <c r="Q99" i="15"/>
  <c r="Q102" i="15" s="1"/>
  <c r="K10" i="16" s="1"/>
  <c r="P99" i="15"/>
  <c r="O99" i="15"/>
  <c r="N99" i="15"/>
  <c r="M99" i="15"/>
  <c r="M102" i="15" s="1"/>
  <c r="G10" i="16" s="1"/>
  <c r="L99" i="15"/>
  <c r="L102" i="15" s="1"/>
  <c r="F10" i="16" s="1"/>
  <c r="K99" i="15"/>
  <c r="K102" i="15" s="1"/>
  <c r="E10" i="16" s="1"/>
  <c r="J99" i="15"/>
  <c r="J102" i="15" s="1"/>
  <c r="D10" i="16" s="1"/>
  <c r="I99" i="15"/>
  <c r="I102" i="15" s="1"/>
  <c r="C10" i="16" s="1"/>
  <c r="H99" i="15"/>
  <c r="H102" i="15" s="1"/>
  <c r="B10" i="16" s="1"/>
  <c r="AH88" i="15"/>
  <c r="AF88" i="15"/>
  <c r="AF89" i="15" s="1"/>
  <c r="Z9" i="16" s="1"/>
  <c r="AE88" i="15"/>
  <c r="AD88" i="15"/>
  <c r="AC88" i="15"/>
  <c r="AB88" i="15"/>
  <c r="AA88" i="15"/>
  <c r="Z88" i="15"/>
  <c r="Y88" i="15"/>
  <c r="X88" i="15"/>
  <c r="W88" i="15"/>
  <c r="V88" i="15"/>
  <c r="V89" i="15" s="1"/>
  <c r="P9" i="16" s="1"/>
  <c r="U88" i="15"/>
  <c r="U89" i="15" s="1"/>
  <c r="O9" i="16" s="1"/>
  <c r="T88" i="15"/>
  <c r="T89" i="15" s="1"/>
  <c r="N9" i="16" s="1"/>
  <c r="S88" i="15"/>
  <c r="R88" i="15"/>
  <c r="Q88" i="15"/>
  <c r="P88" i="15"/>
  <c r="O88" i="15"/>
  <c r="N88" i="15"/>
  <c r="M88" i="15"/>
  <c r="L88" i="15"/>
  <c r="K88" i="15"/>
  <c r="J88" i="15"/>
  <c r="I88" i="15"/>
  <c r="H88" i="15"/>
  <c r="H89" i="15" s="1"/>
  <c r="B9" i="16" s="1"/>
  <c r="AH86" i="15"/>
  <c r="AH89" i="15" s="1"/>
  <c r="AB9" i="16" s="1"/>
  <c r="AG86" i="15"/>
  <c r="AF86" i="15"/>
  <c r="AE86" i="15"/>
  <c r="AD86" i="15"/>
  <c r="AC86" i="15"/>
  <c r="AB86" i="15"/>
  <c r="AB89" i="15" s="1"/>
  <c r="V9" i="16" s="1"/>
  <c r="AA86" i="15"/>
  <c r="AA89" i="15" s="1"/>
  <c r="U9" i="16" s="1"/>
  <c r="Z86" i="15"/>
  <c r="Z89" i="15" s="1"/>
  <c r="T9" i="16" s="1"/>
  <c r="Y86" i="15"/>
  <c r="Y89" i="15" s="1"/>
  <c r="S9" i="16" s="1"/>
  <c r="X86" i="15"/>
  <c r="X89" i="15" s="1"/>
  <c r="R9" i="16" s="1"/>
  <c r="W86" i="15"/>
  <c r="W89" i="15" s="1"/>
  <c r="Q9" i="16" s="1"/>
  <c r="V86" i="15"/>
  <c r="U86" i="15"/>
  <c r="T86" i="15"/>
  <c r="S86" i="15"/>
  <c r="R86" i="15"/>
  <c r="Q86" i="15"/>
  <c r="P86" i="15"/>
  <c r="P89" i="15" s="1"/>
  <c r="J9" i="16" s="1"/>
  <c r="O86" i="15"/>
  <c r="O89" i="15" s="1"/>
  <c r="I9" i="16" s="1"/>
  <c r="N86" i="15"/>
  <c r="N89" i="15" s="1"/>
  <c r="H9" i="16" s="1"/>
  <c r="M86" i="15"/>
  <c r="M89" i="15" s="1"/>
  <c r="G9" i="16" s="1"/>
  <c r="L86" i="15"/>
  <c r="L89" i="15" s="1"/>
  <c r="F9" i="16" s="1"/>
  <c r="K86" i="15"/>
  <c r="K89" i="15" s="1"/>
  <c r="E9" i="16" s="1"/>
  <c r="J86" i="15"/>
  <c r="J89" i="15" s="1"/>
  <c r="D9" i="16" s="1"/>
  <c r="I86" i="15"/>
  <c r="I89" i="15" s="1"/>
  <c r="C9" i="16" s="1"/>
  <c r="H86" i="15"/>
  <c r="AH75" i="15"/>
  <c r="AF75" i="15"/>
  <c r="AE75" i="15"/>
  <c r="AD75" i="15"/>
  <c r="AC75" i="15"/>
  <c r="AB75" i="15"/>
  <c r="AA75" i="15"/>
  <c r="Z75" i="15"/>
  <c r="Y75" i="15"/>
  <c r="X75" i="15"/>
  <c r="W75" i="15"/>
  <c r="V75" i="15"/>
  <c r="U75" i="15"/>
  <c r="T75" i="15"/>
  <c r="S75" i="15"/>
  <c r="R75" i="15"/>
  <c r="Q75" i="15"/>
  <c r="P75" i="15"/>
  <c r="O75" i="15"/>
  <c r="N75" i="15"/>
  <c r="M75" i="15"/>
  <c r="M76" i="15" s="1"/>
  <c r="G8" i="16" s="1"/>
  <c r="L75" i="15"/>
  <c r="L76" i="15" s="1"/>
  <c r="F8" i="16" s="1"/>
  <c r="K75" i="15"/>
  <c r="J75" i="15"/>
  <c r="I75" i="15"/>
  <c r="H75" i="15"/>
  <c r="AH73" i="15"/>
  <c r="AH76" i="15" s="1"/>
  <c r="AB8" i="16" s="1"/>
  <c r="AG73" i="15"/>
  <c r="AF73" i="15"/>
  <c r="AF76" i="15" s="1"/>
  <c r="Z8" i="16" s="1"/>
  <c r="AE73" i="15"/>
  <c r="AE76" i="15" s="1"/>
  <c r="Y8" i="16" s="1"/>
  <c r="AD73" i="15"/>
  <c r="AD76" i="15" s="1"/>
  <c r="X8" i="16" s="1"/>
  <c r="AC73" i="15"/>
  <c r="AC76" i="15" s="1"/>
  <c r="W8" i="16" s="1"/>
  <c r="AB73" i="15"/>
  <c r="AA73" i="15"/>
  <c r="Z73" i="15"/>
  <c r="Y73" i="15"/>
  <c r="X73" i="15"/>
  <c r="W73" i="15"/>
  <c r="V73" i="15"/>
  <c r="U73" i="15"/>
  <c r="T73" i="15"/>
  <c r="S73" i="15"/>
  <c r="S76" i="15" s="1"/>
  <c r="M8" i="16" s="1"/>
  <c r="R73" i="15"/>
  <c r="R76" i="15" s="1"/>
  <c r="L8" i="16" s="1"/>
  <c r="Q73" i="15"/>
  <c r="Q76" i="15" s="1"/>
  <c r="K8" i="16" s="1"/>
  <c r="P73" i="15"/>
  <c r="O73" i="15"/>
  <c r="N73" i="15"/>
  <c r="M73" i="15"/>
  <c r="L73" i="15"/>
  <c r="K73" i="15"/>
  <c r="J73" i="15"/>
  <c r="J76" i="15" s="1"/>
  <c r="D8" i="16" s="1"/>
  <c r="I73" i="15"/>
  <c r="I76" i="15" s="1"/>
  <c r="C8" i="16" s="1"/>
  <c r="H73" i="15"/>
  <c r="H76" i="15" s="1"/>
  <c r="B8" i="16" s="1"/>
  <c r="AH62" i="15"/>
  <c r="AF62" i="15"/>
  <c r="AF63" i="15" s="1"/>
  <c r="Z7" i="16" s="1"/>
  <c r="AE62" i="15"/>
  <c r="AE63" i="15" s="1"/>
  <c r="Y7" i="16" s="1"/>
  <c r="AD62" i="15"/>
  <c r="AD63" i="15" s="1"/>
  <c r="X7" i="16" s="1"/>
  <c r="AC62" i="15"/>
  <c r="AB62" i="15"/>
  <c r="AA62" i="15"/>
  <c r="Z62" i="15"/>
  <c r="Y62" i="15"/>
  <c r="X62" i="15"/>
  <c r="W62" i="15"/>
  <c r="V62" i="15"/>
  <c r="U62" i="15"/>
  <c r="T62" i="15"/>
  <c r="T63" i="15" s="1"/>
  <c r="N7" i="16" s="1"/>
  <c r="S62" i="15"/>
  <c r="S63" i="15" s="1"/>
  <c r="M7" i="16" s="1"/>
  <c r="R62" i="15"/>
  <c r="R63" i="15" s="1"/>
  <c r="L7" i="16" s="1"/>
  <c r="Q62" i="15"/>
  <c r="P62" i="15"/>
  <c r="O62" i="15"/>
  <c r="N62" i="15"/>
  <c r="M62" i="15"/>
  <c r="L62" i="15"/>
  <c r="K62" i="15"/>
  <c r="J62" i="15"/>
  <c r="I62" i="15"/>
  <c r="H62" i="15"/>
  <c r="H63" i="15" s="1"/>
  <c r="B7" i="16" s="1"/>
  <c r="AH60" i="15"/>
  <c r="AG60" i="15"/>
  <c r="AF60" i="15"/>
  <c r="AE60" i="15"/>
  <c r="AD60" i="15"/>
  <c r="AC60" i="15"/>
  <c r="AC63" i="15" s="1"/>
  <c r="W7" i="16" s="1"/>
  <c r="AB60" i="15"/>
  <c r="AB63" i="15" s="1"/>
  <c r="V7" i="16" s="1"/>
  <c r="AA60" i="15"/>
  <c r="AA63" i="15" s="1"/>
  <c r="U7" i="16" s="1"/>
  <c r="Z60" i="15"/>
  <c r="Z63" i="15" s="1"/>
  <c r="T7" i="16" s="1"/>
  <c r="Y60" i="15"/>
  <c r="Y63" i="15" s="1"/>
  <c r="S7" i="16" s="1"/>
  <c r="X60" i="15"/>
  <c r="X63" i="15" s="1"/>
  <c r="R7" i="16" s="1"/>
  <c r="W60" i="15"/>
  <c r="W63" i="15" s="1"/>
  <c r="Q7" i="16" s="1"/>
  <c r="V60" i="15"/>
  <c r="U60" i="15"/>
  <c r="T60" i="15"/>
  <c r="S60" i="15"/>
  <c r="R60" i="15"/>
  <c r="Q60" i="15"/>
  <c r="Q63" i="15" s="1"/>
  <c r="P60" i="15"/>
  <c r="P63" i="15" s="1"/>
  <c r="J7" i="16" s="1"/>
  <c r="O60" i="15"/>
  <c r="O63" i="15" s="1"/>
  <c r="I7" i="16" s="1"/>
  <c r="N60" i="15"/>
  <c r="N63" i="15" s="1"/>
  <c r="H7" i="16" s="1"/>
  <c r="M60" i="15"/>
  <c r="M63" i="15" s="1"/>
  <c r="G7" i="16" s="1"/>
  <c r="L60" i="15"/>
  <c r="L63" i="15" s="1"/>
  <c r="F7" i="16" s="1"/>
  <c r="K60" i="15"/>
  <c r="K63" i="15" s="1"/>
  <c r="E7" i="16" s="1"/>
  <c r="J60" i="15"/>
  <c r="I60" i="15"/>
  <c r="H60" i="15"/>
  <c r="AH49" i="15"/>
  <c r="K163" i="15" s="1"/>
  <c r="AF49" i="15"/>
  <c r="AE49" i="15"/>
  <c r="AD49" i="15"/>
  <c r="AC49" i="15"/>
  <c r="AB49" i="15"/>
  <c r="AB50" i="15" s="1"/>
  <c r="V6" i="16" s="1"/>
  <c r="AA49" i="15"/>
  <c r="AA50" i="15" s="1"/>
  <c r="U6" i="16" s="1"/>
  <c r="Z49" i="15"/>
  <c r="Z50" i="15" s="1"/>
  <c r="T6" i="16" s="1"/>
  <c r="Y49" i="15"/>
  <c r="X49" i="15"/>
  <c r="W49" i="15"/>
  <c r="V49" i="15"/>
  <c r="U49" i="15"/>
  <c r="T49" i="15"/>
  <c r="S49" i="15"/>
  <c r="R49" i="15"/>
  <c r="Q49" i="15"/>
  <c r="P49" i="15"/>
  <c r="P50" i="15" s="1"/>
  <c r="J6" i="16" s="1"/>
  <c r="O49" i="15"/>
  <c r="O50" i="15" s="1"/>
  <c r="I6" i="16" s="1"/>
  <c r="N49" i="15"/>
  <c r="N50" i="15" s="1"/>
  <c r="H6" i="16" s="1"/>
  <c r="M49" i="15"/>
  <c r="L49" i="15"/>
  <c r="K49" i="15"/>
  <c r="J49" i="15"/>
  <c r="I49" i="15"/>
  <c r="H49" i="15"/>
  <c r="AH47" i="15"/>
  <c r="AG47" i="15"/>
  <c r="AF47" i="15"/>
  <c r="AF50" i="15" s="1"/>
  <c r="Z6" i="16" s="1"/>
  <c r="AE47" i="15"/>
  <c r="AE50" i="15" s="1"/>
  <c r="Y6" i="16" s="1"/>
  <c r="AD47" i="15"/>
  <c r="AD50" i="15" s="1"/>
  <c r="X6" i="16" s="1"/>
  <c r="AC47" i="15"/>
  <c r="AC50" i="15" s="1"/>
  <c r="W6" i="16" s="1"/>
  <c r="AB47" i="15"/>
  <c r="AA47" i="15"/>
  <c r="Z47" i="15"/>
  <c r="Y47" i="15"/>
  <c r="Y50" i="15" s="1"/>
  <c r="S6" i="16" s="1"/>
  <c r="X47" i="15"/>
  <c r="X50" i="15" s="1"/>
  <c r="R6" i="16" s="1"/>
  <c r="W47" i="15"/>
  <c r="W50" i="15" s="1"/>
  <c r="Q6" i="16" s="1"/>
  <c r="V47" i="15"/>
  <c r="V50" i="15" s="1"/>
  <c r="P6" i="16" s="1"/>
  <c r="U47" i="15"/>
  <c r="U50" i="15" s="1"/>
  <c r="O6" i="16" s="1"/>
  <c r="T47" i="15"/>
  <c r="T50" i="15" s="1"/>
  <c r="N6" i="16" s="1"/>
  <c r="S47" i="15"/>
  <c r="S50" i="15" s="1"/>
  <c r="M6" i="16" s="1"/>
  <c r="R47" i="15"/>
  <c r="R50" i="15" s="1"/>
  <c r="L6" i="16" s="1"/>
  <c r="Q47" i="15"/>
  <c r="Q50" i="15" s="1"/>
  <c r="K6" i="16" s="1"/>
  <c r="P47" i="15"/>
  <c r="O47" i="15"/>
  <c r="N47" i="15"/>
  <c r="M47" i="15"/>
  <c r="M50" i="15" s="1"/>
  <c r="G6" i="16" s="1"/>
  <c r="L47" i="15"/>
  <c r="L50" i="15" s="1"/>
  <c r="F6" i="16" s="1"/>
  <c r="K47" i="15"/>
  <c r="K50" i="15" s="1"/>
  <c r="E6" i="16" s="1"/>
  <c r="J47" i="15"/>
  <c r="J50" i="15" s="1"/>
  <c r="D6" i="16" s="1"/>
  <c r="I47" i="15"/>
  <c r="I50" i="15" s="1"/>
  <c r="C6" i="16" s="1"/>
  <c r="H47" i="15"/>
  <c r="H50" i="15" s="1"/>
  <c r="B6" i="16" s="1"/>
  <c r="AH36" i="15"/>
  <c r="L163" i="15" s="1"/>
  <c r="AF36" i="15"/>
  <c r="AF37" i="15" s="1"/>
  <c r="Z5" i="16" s="1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T37" i="15" s="1"/>
  <c r="N5" i="16" s="1"/>
  <c r="S36" i="15"/>
  <c r="R36" i="15"/>
  <c r="Q36" i="15"/>
  <c r="P36" i="15"/>
  <c r="O36" i="15"/>
  <c r="N36" i="15"/>
  <c r="M36" i="15"/>
  <c r="L36" i="15"/>
  <c r="K36" i="15"/>
  <c r="J36" i="15"/>
  <c r="J37" i="15" s="1"/>
  <c r="D5" i="16" s="1"/>
  <c r="I36" i="15"/>
  <c r="I37" i="15" s="1"/>
  <c r="C5" i="16" s="1"/>
  <c r="H36" i="15"/>
  <c r="H37" i="15" s="1"/>
  <c r="B5" i="16" s="1"/>
  <c r="AH34" i="15"/>
  <c r="L161" i="15" s="1"/>
  <c r="AG34" i="15"/>
  <c r="AF34" i="15"/>
  <c r="AE34" i="15"/>
  <c r="AD34" i="15"/>
  <c r="AC34" i="15"/>
  <c r="AB34" i="15"/>
  <c r="AB37" i="15" s="1"/>
  <c r="AA34" i="15"/>
  <c r="AA37" i="15" s="1"/>
  <c r="Z34" i="15"/>
  <c r="Z37" i="15" s="1"/>
  <c r="Y34" i="15"/>
  <c r="Y37" i="15" s="1"/>
  <c r="S5" i="16" s="1"/>
  <c r="X34" i="15"/>
  <c r="X37" i="15" s="1"/>
  <c r="R5" i="16" s="1"/>
  <c r="W34" i="15"/>
  <c r="W37" i="15" s="1"/>
  <c r="Q5" i="16" s="1"/>
  <c r="V34" i="15"/>
  <c r="V37" i="15" s="1"/>
  <c r="P5" i="16" s="1"/>
  <c r="U34" i="15"/>
  <c r="U37" i="15" s="1"/>
  <c r="O5" i="16" s="1"/>
  <c r="T34" i="15"/>
  <c r="S34" i="15"/>
  <c r="R34" i="15"/>
  <c r="Q34" i="15"/>
  <c r="P34" i="15"/>
  <c r="P37" i="15" s="1"/>
  <c r="J5" i="16" s="1"/>
  <c r="O34" i="15"/>
  <c r="O37" i="15" s="1"/>
  <c r="I5" i="16" s="1"/>
  <c r="N34" i="15"/>
  <c r="N37" i="15" s="1"/>
  <c r="H5" i="16" s="1"/>
  <c r="M34" i="15"/>
  <c r="M37" i="15" s="1"/>
  <c r="G5" i="16" s="1"/>
  <c r="L34" i="15"/>
  <c r="L37" i="15" s="1"/>
  <c r="F5" i="16" s="1"/>
  <c r="K34" i="15"/>
  <c r="K37" i="15" s="1"/>
  <c r="E5" i="16" s="1"/>
  <c r="J34" i="15"/>
  <c r="I34" i="15"/>
  <c r="H34" i="15"/>
  <c r="AH23" i="15"/>
  <c r="J163" i="15" s="1"/>
  <c r="AF23" i="15"/>
  <c r="AE23" i="15"/>
  <c r="AD23" i="15"/>
  <c r="AC23" i="15"/>
  <c r="AB23" i="15"/>
  <c r="AA23" i="15"/>
  <c r="Z23" i="15"/>
  <c r="Y23" i="15"/>
  <c r="Y24" i="15" s="1"/>
  <c r="S4" i="16" s="1"/>
  <c r="X23" i="15"/>
  <c r="X24" i="15" s="1"/>
  <c r="R4" i="16" s="1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AH21" i="15"/>
  <c r="J161" i="15" s="1"/>
  <c r="AG21" i="15"/>
  <c r="AF21" i="15"/>
  <c r="AE21" i="15"/>
  <c r="AE24" i="15" s="1"/>
  <c r="Y4" i="16" s="1"/>
  <c r="AD21" i="15"/>
  <c r="AD24" i="15" s="1"/>
  <c r="X4" i="16" s="1"/>
  <c r="AC21" i="15"/>
  <c r="AC24" i="15" s="1"/>
  <c r="W4" i="16" s="1"/>
  <c r="AB21" i="15"/>
  <c r="AA21" i="15"/>
  <c r="Z21" i="15"/>
  <c r="Y21" i="15"/>
  <c r="X21" i="15"/>
  <c r="W21" i="15"/>
  <c r="V21" i="15"/>
  <c r="V24" i="15" s="1"/>
  <c r="U21" i="15"/>
  <c r="U24" i="15" s="1"/>
  <c r="O4" i="16" s="1"/>
  <c r="T21" i="15"/>
  <c r="T24" i="15" s="1"/>
  <c r="N4" i="16" s="1"/>
  <c r="S21" i="15"/>
  <c r="S24" i="15" s="1"/>
  <c r="M4" i="16" s="1"/>
  <c r="R21" i="15"/>
  <c r="R24" i="15" s="1"/>
  <c r="L4" i="16" s="1"/>
  <c r="Q21" i="15"/>
  <c r="Q24" i="15" s="1"/>
  <c r="K4" i="16" s="1"/>
  <c r="P21" i="15"/>
  <c r="O21" i="15"/>
  <c r="N21" i="15"/>
  <c r="M21" i="15"/>
  <c r="L21" i="15"/>
  <c r="K21" i="15"/>
  <c r="J21" i="15"/>
  <c r="I21" i="15"/>
  <c r="H21" i="15"/>
  <c r="AH10" i="15"/>
  <c r="I163" i="15" s="1"/>
  <c r="AF10" i="15"/>
  <c r="AF11" i="15" s="1"/>
  <c r="Z3" i="16" s="1"/>
  <c r="AE10" i="15"/>
  <c r="AD10" i="15"/>
  <c r="AC10" i="15"/>
  <c r="AB10" i="15"/>
  <c r="AA10" i="15"/>
  <c r="Z10" i="15"/>
  <c r="Y10" i="15"/>
  <c r="X10" i="15"/>
  <c r="W10" i="15"/>
  <c r="V10" i="15"/>
  <c r="U10" i="15"/>
  <c r="T10" i="15"/>
  <c r="T11" i="15" s="1"/>
  <c r="N3" i="16" s="1"/>
  <c r="S10" i="15"/>
  <c r="R10" i="15"/>
  <c r="Q10" i="15"/>
  <c r="P10" i="15"/>
  <c r="O10" i="15"/>
  <c r="N10" i="15"/>
  <c r="M10" i="15"/>
  <c r="L10" i="15"/>
  <c r="K10" i="15"/>
  <c r="J10" i="15"/>
  <c r="I10" i="15"/>
  <c r="H10" i="15"/>
  <c r="H11" i="15" s="1"/>
  <c r="B3" i="16" s="1"/>
  <c r="AH8" i="15"/>
  <c r="AG8" i="15"/>
  <c r="AF8" i="15"/>
  <c r="AE8" i="15"/>
  <c r="AD8" i="15"/>
  <c r="AC8" i="15"/>
  <c r="AB8" i="15"/>
  <c r="AA8" i="15"/>
  <c r="AA11" i="15" s="1"/>
  <c r="U3" i="16" s="1"/>
  <c r="Z8" i="15"/>
  <c r="Z11" i="15" s="1"/>
  <c r="T3" i="16" s="1"/>
  <c r="Y8" i="15"/>
  <c r="Y11" i="15" s="1"/>
  <c r="S3" i="16" s="1"/>
  <c r="X8" i="15"/>
  <c r="X11" i="15" s="1"/>
  <c r="R3" i="16" s="1"/>
  <c r="W8" i="15"/>
  <c r="W11" i="15" s="1"/>
  <c r="Q3" i="16" s="1"/>
  <c r="V8" i="15"/>
  <c r="U8" i="15"/>
  <c r="T8" i="15"/>
  <c r="S8" i="15"/>
  <c r="R8" i="15"/>
  <c r="Q8" i="15"/>
  <c r="P8" i="15"/>
  <c r="P11" i="15" s="1"/>
  <c r="J3" i="16" s="1"/>
  <c r="O8" i="15"/>
  <c r="O11" i="15" s="1"/>
  <c r="I3" i="16" s="1"/>
  <c r="N8" i="15"/>
  <c r="N11" i="15" s="1"/>
  <c r="H3" i="16" s="1"/>
  <c r="M8" i="15"/>
  <c r="M11" i="15" s="1"/>
  <c r="G3" i="16" s="1"/>
  <c r="L8" i="15"/>
  <c r="L11" i="15" s="1"/>
  <c r="F3" i="16" s="1"/>
  <c r="K8" i="15"/>
  <c r="K11" i="15" s="1"/>
  <c r="E3" i="16" s="1"/>
  <c r="J8" i="15"/>
  <c r="I8" i="15"/>
  <c r="H8" i="15"/>
  <c r="H11" i="4"/>
  <c r="H115" i="4"/>
  <c r="K50" i="4"/>
  <c r="H63" i="4"/>
  <c r="H24" i="4"/>
  <c r="AH115" i="4"/>
  <c r="AF115" i="4"/>
  <c r="AE115" i="4"/>
  <c r="AD115" i="4"/>
  <c r="AC115" i="4"/>
  <c r="AB115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J115" i="4"/>
  <c r="I115" i="4"/>
  <c r="AH102" i="4"/>
  <c r="AF102" i="4"/>
  <c r="AE102" i="4"/>
  <c r="AD102" i="4"/>
  <c r="AC102" i="4"/>
  <c r="AB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AH89" i="4"/>
  <c r="AF89" i="4"/>
  <c r="AE89" i="4"/>
  <c r="AD89" i="4"/>
  <c r="AC89" i="4"/>
  <c r="AB89" i="4"/>
  <c r="AA89" i="4"/>
  <c r="Z89" i="4"/>
  <c r="Y89" i="4"/>
  <c r="X89" i="4"/>
  <c r="W89" i="4"/>
  <c r="V89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AH76" i="4"/>
  <c r="AF76" i="4"/>
  <c r="AE76" i="4"/>
  <c r="AD76" i="4"/>
  <c r="AC76" i="4"/>
  <c r="AB76" i="4"/>
  <c r="AA76" i="4"/>
  <c r="Z76" i="4"/>
  <c r="Y76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AH63" i="4"/>
  <c r="AF63" i="4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AH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J50" i="4"/>
  <c r="I50" i="4"/>
  <c r="H50" i="4"/>
  <c r="AH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AH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H11" i="4"/>
  <c r="AB3" i="9"/>
  <c r="AB4" i="9"/>
  <c r="AB5" i="9"/>
  <c r="AB6" i="9"/>
  <c r="AB7" i="9"/>
  <c r="AB8" i="9"/>
  <c r="AB9" i="9"/>
  <c r="AB10" i="9"/>
  <c r="AB11" i="9"/>
  <c r="AH37" i="15" l="1"/>
  <c r="N76" i="15"/>
  <c r="H8" i="16" s="1"/>
  <c r="I11" i="15"/>
  <c r="C3" i="16" s="1"/>
  <c r="O24" i="15"/>
  <c r="I4" i="16" s="1"/>
  <c r="U63" i="15"/>
  <c r="O7" i="16" s="1"/>
  <c r="O76" i="15"/>
  <c r="I8" i="16" s="1"/>
  <c r="AA76" i="15"/>
  <c r="U8" i="16" s="1"/>
  <c r="I115" i="15"/>
  <c r="C11" i="16" s="1"/>
  <c r="U115" i="15"/>
  <c r="O11" i="16" s="1"/>
  <c r="AB4" i="16"/>
  <c r="J164" i="15"/>
  <c r="K161" i="15"/>
  <c r="AH50" i="15"/>
  <c r="N24" i="15"/>
  <c r="H4" i="16" s="1"/>
  <c r="Z24" i="15"/>
  <c r="T4" i="16" s="1"/>
  <c r="Z76" i="15"/>
  <c r="T8" i="16" s="1"/>
  <c r="U11" i="15"/>
  <c r="O3" i="16" s="1"/>
  <c r="AA24" i="15"/>
  <c r="U4" i="16" s="1"/>
  <c r="I63" i="15"/>
  <c r="C7" i="16" s="1"/>
  <c r="J11" i="15"/>
  <c r="D3" i="16" s="1"/>
  <c r="V11" i="15"/>
  <c r="P3" i="16" s="1"/>
  <c r="I161" i="15"/>
  <c r="AH11" i="15"/>
  <c r="P24" i="15"/>
  <c r="J4" i="16" s="1"/>
  <c r="AB24" i="15"/>
  <c r="V4" i="16" s="1"/>
  <c r="J63" i="15"/>
  <c r="D7" i="16" s="1"/>
  <c r="V63" i="15"/>
  <c r="P7" i="16" s="1"/>
  <c r="AH63" i="15"/>
  <c r="AB7" i="16" s="1"/>
  <c r="P76" i="15"/>
  <c r="J8" i="16" s="1"/>
  <c r="AB76" i="15"/>
  <c r="V8" i="16" s="1"/>
  <c r="J115" i="15"/>
  <c r="D11" i="16" s="1"/>
  <c r="V115" i="15"/>
  <c r="P11" i="16" s="1"/>
  <c r="AH115" i="15"/>
  <c r="AB11" i="16" s="1"/>
  <c r="I112" i="4"/>
  <c r="J112" i="4"/>
  <c r="K112" i="4"/>
  <c r="L112" i="4"/>
  <c r="M112" i="4"/>
  <c r="N112" i="4"/>
  <c r="O112" i="4"/>
  <c r="P112" i="4"/>
  <c r="Q112" i="4"/>
  <c r="R112" i="4"/>
  <c r="S112" i="4"/>
  <c r="T112" i="4"/>
  <c r="U112" i="4"/>
  <c r="V112" i="4"/>
  <c r="W112" i="4"/>
  <c r="X112" i="4"/>
  <c r="Y112" i="4"/>
  <c r="Z112" i="4"/>
  <c r="AA112" i="4"/>
  <c r="AB112" i="4"/>
  <c r="AC112" i="4"/>
  <c r="AD112" i="4"/>
  <c r="AE112" i="4"/>
  <c r="AF112" i="4"/>
  <c r="AG112" i="4"/>
  <c r="AH112" i="4"/>
  <c r="H112" i="4"/>
  <c r="I86" i="4"/>
  <c r="J86" i="4"/>
  <c r="K86" i="4"/>
  <c r="L86" i="4"/>
  <c r="M86" i="4"/>
  <c r="N86" i="4"/>
  <c r="O86" i="4"/>
  <c r="P86" i="4"/>
  <c r="Q86" i="4"/>
  <c r="R86" i="4"/>
  <c r="S86" i="4"/>
  <c r="T86" i="4"/>
  <c r="U86" i="4"/>
  <c r="V86" i="4"/>
  <c r="W86" i="4"/>
  <c r="X86" i="4"/>
  <c r="Y86" i="4"/>
  <c r="Z86" i="4"/>
  <c r="AA86" i="4"/>
  <c r="AB86" i="4"/>
  <c r="AC86" i="4"/>
  <c r="AD86" i="4"/>
  <c r="AE86" i="4"/>
  <c r="AF86" i="4"/>
  <c r="AG86" i="4"/>
  <c r="AH86" i="4"/>
  <c r="H86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H73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H60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H47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H34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H21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H8" i="4"/>
  <c r="K164" i="15" l="1"/>
  <c r="AB6" i="16"/>
  <c r="AB3" i="16"/>
  <c r="H164" i="15" s="1"/>
  <c r="I164" i="15"/>
  <c r="L164" i="15"/>
  <c r="AB5" i="16"/>
  <c r="T10" i="10"/>
  <c r="U10" i="10"/>
  <c r="V10" i="10"/>
  <c r="C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AA3" i="13"/>
  <c r="AB3" i="13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X4" i="13"/>
  <c r="Y4" i="13"/>
  <c r="Z4" i="13"/>
  <c r="AA4" i="13"/>
  <c r="AB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B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B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AB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B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AB11" i="13"/>
  <c r="B11" i="13"/>
  <c r="B10" i="13"/>
  <c r="B9" i="13"/>
  <c r="B8" i="13"/>
  <c r="B7" i="13"/>
  <c r="B6" i="13"/>
  <c r="B5" i="13"/>
  <c r="B4" i="13"/>
  <c r="B3" i="13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X3" i="12"/>
  <c r="Y3" i="12"/>
  <c r="Z3" i="12"/>
  <c r="AA3" i="12"/>
  <c r="AB3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W4" i="12"/>
  <c r="X4" i="12"/>
  <c r="Y4" i="12"/>
  <c r="Z4" i="12"/>
  <c r="AA4" i="12"/>
  <c r="AB4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W6" i="12"/>
  <c r="X6" i="12"/>
  <c r="Y6" i="12"/>
  <c r="Z6" i="12"/>
  <c r="AA6" i="12"/>
  <c r="AB6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Y7" i="12"/>
  <c r="Z7" i="12"/>
  <c r="AA7" i="12"/>
  <c r="AB7" i="12"/>
  <c r="C8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B11" i="12"/>
  <c r="B10" i="12"/>
  <c r="B9" i="12"/>
  <c r="B8" i="12"/>
  <c r="B7" i="12"/>
  <c r="B5" i="12"/>
  <c r="B6" i="12"/>
  <c r="B4" i="12"/>
  <c r="B3" i="12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B11" i="11"/>
  <c r="B9" i="11"/>
  <c r="B8" i="11"/>
  <c r="B7" i="11"/>
  <c r="B6" i="11"/>
  <c r="B5" i="11"/>
  <c r="B4" i="11"/>
  <c r="B3" i="11"/>
  <c r="AB4" i="10"/>
  <c r="AB5" i="10"/>
  <c r="AB6" i="10"/>
  <c r="AB7" i="10"/>
  <c r="AB8" i="10"/>
  <c r="AB9" i="10"/>
  <c r="AB10" i="10"/>
  <c r="AB11" i="10"/>
  <c r="AB12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T43" i="10"/>
  <c r="U43" i="10"/>
  <c r="V43" i="10"/>
  <c r="W43" i="10"/>
  <c r="X43" i="10"/>
  <c r="Y43" i="10"/>
  <c r="Z43" i="10"/>
  <c r="AA43" i="10"/>
  <c r="AB43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Z44" i="10"/>
  <c r="AA44" i="10"/>
  <c r="AB44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Z45" i="10"/>
  <c r="AA45" i="10"/>
  <c r="AB45" i="10"/>
  <c r="C46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Z46" i="10"/>
  <c r="AA46" i="10"/>
  <c r="AB46" i="10"/>
  <c r="C47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Z47" i="10"/>
  <c r="AA47" i="10"/>
  <c r="AB47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Y49" i="10"/>
  <c r="Z49" i="10"/>
  <c r="AA49" i="10"/>
  <c r="AB49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Z50" i="10"/>
  <c r="AA50" i="10"/>
  <c r="AB50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B51" i="10"/>
  <c r="B50" i="10"/>
  <c r="B49" i="10"/>
  <c r="B48" i="10"/>
  <c r="B47" i="10"/>
  <c r="B46" i="10"/>
  <c r="B45" i="10"/>
  <c r="B44" i="10"/>
  <c r="B43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V4" i="10"/>
  <c r="W4" i="10"/>
  <c r="X4" i="10"/>
  <c r="Y4" i="10"/>
  <c r="Z4" i="10"/>
  <c r="AA4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X8" i="10"/>
  <c r="Y8" i="10"/>
  <c r="Z8" i="10"/>
  <c r="AA8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W10" i="10"/>
  <c r="X10" i="10"/>
  <c r="Y10" i="10"/>
  <c r="Z10" i="10"/>
  <c r="AA10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AA11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B12" i="10"/>
  <c r="B11" i="10"/>
  <c r="B10" i="10"/>
  <c r="B9" i="10"/>
  <c r="B8" i="10"/>
  <c r="B7" i="10"/>
  <c r="B6" i="10"/>
  <c r="B5" i="10"/>
  <c r="B4" i="10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B11" i="9"/>
  <c r="B10" i="9"/>
  <c r="B9" i="9"/>
  <c r="B8" i="9"/>
  <c r="B7" i="9"/>
  <c r="B6" i="9"/>
  <c r="B5" i="9"/>
  <c r="B4" i="9"/>
  <c r="B3" i="9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B11" i="8"/>
  <c r="B10" i="8"/>
  <c r="B9" i="8"/>
  <c r="B8" i="8"/>
  <c r="B7" i="8"/>
  <c r="B6" i="8"/>
  <c r="B5" i="8"/>
  <c r="B4" i="8"/>
  <c r="B3" i="8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B4" i="6"/>
  <c r="B5" i="6"/>
  <c r="B6" i="6"/>
  <c r="B7" i="6"/>
  <c r="B8" i="6"/>
  <c r="B9" i="6"/>
  <c r="B10" i="6"/>
  <c r="B11" i="6"/>
  <c r="B3" i="6"/>
  <c r="B16" i="7"/>
  <c r="AA11" i="7"/>
  <c r="AA24" i="7" s="1"/>
  <c r="Z11" i="7"/>
  <c r="Z22" i="7" s="1"/>
  <c r="Y11" i="7"/>
  <c r="Y21" i="7" s="1"/>
  <c r="X11" i="7"/>
  <c r="X21" i="7" s="1"/>
  <c r="W11" i="7"/>
  <c r="W21" i="7" s="1"/>
  <c r="V11" i="7"/>
  <c r="V22" i="7" s="1"/>
  <c r="U11" i="7"/>
  <c r="U22" i="7" s="1"/>
  <c r="T11" i="7"/>
  <c r="T22" i="7" s="1"/>
  <c r="S11" i="7"/>
  <c r="S23" i="7" s="1"/>
  <c r="R11" i="7"/>
  <c r="R22" i="7" s="1"/>
  <c r="Q11" i="7"/>
  <c r="Q23" i="7" s="1"/>
  <c r="P11" i="7"/>
  <c r="P24" i="7" s="1"/>
  <c r="O11" i="7"/>
  <c r="O24" i="7" s="1"/>
  <c r="N11" i="7"/>
  <c r="N24" i="7" s="1"/>
  <c r="M11" i="7"/>
  <c r="M21" i="7" s="1"/>
  <c r="L11" i="7"/>
  <c r="L21" i="7" s="1"/>
  <c r="K11" i="7"/>
  <c r="K19" i="7" s="1"/>
  <c r="J11" i="7"/>
  <c r="J22" i="7" s="1"/>
  <c r="I11" i="7"/>
  <c r="I22" i="7" s="1"/>
  <c r="H11" i="7"/>
  <c r="H22" i="7" s="1"/>
  <c r="G11" i="7"/>
  <c r="G23" i="7" s="1"/>
  <c r="F11" i="7"/>
  <c r="F22" i="7" s="1"/>
  <c r="E11" i="7"/>
  <c r="E23" i="7" s="1"/>
  <c r="D11" i="7"/>
  <c r="D24" i="7" s="1"/>
  <c r="C11" i="7"/>
  <c r="C24" i="7" s="1"/>
  <c r="B11" i="7"/>
  <c r="B24" i="7" s="1"/>
  <c r="C11" i="3"/>
  <c r="B11" i="3"/>
  <c r="D11" i="3"/>
  <c r="B24" i="3"/>
  <c r="J114" i="4"/>
  <c r="K114" i="4"/>
  <c r="L114" i="4"/>
  <c r="M114" i="4"/>
  <c r="N114" i="4"/>
  <c r="O114" i="4"/>
  <c r="P114" i="4"/>
  <c r="Q114" i="4"/>
  <c r="R114" i="4"/>
  <c r="S114" i="4"/>
  <c r="T114" i="4"/>
  <c r="U114" i="4"/>
  <c r="V114" i="4"/>
  <c r="W114" i="4"/>
  <c r="X114" i="4"/>
  <c r="Y114" i="4"/>
  <c r="Z114" i="4"/>
  <c r="AA114" i="4"/>
  <c r="AB114" i="4"/>
  <c r="AC114" i="4"/>
  <c r="AD114" i="4"/>
  <c r="AE114" i="4"/>
  <c r="AF114" i="4"/>
  <c r="AH114" i="4"/>
  <c r="K101" i="4"/>
  <c r="L101" i="4"/>
  <c r="M101" i="4"/>
  <c r="N101" i="4"/>
  <c r="O101" i="4"/>
  <c r="P101" i="4"/>
  <c r="Q101" i="4"/>
  <c r="R101" i="4"/>
  <c r="S101" i="4"/>
  <c r="T101" i="4"/>
  <c r="U101" i="4"/>
  <c r="V101" i="4"/>
  <c r="W101" i="4"/>
  <c r="X101" i="4"/>
  <c r="Y101" i="4"/>
  <c r="Z101" i="4"/>
  <c r="AA101" i="4"/>
  <c r="AB101" i="4"/>
  <c r="AC101" i="4"/>
  <c r="AD101" i="4"/>
  <c r="AE101" i="4"/>
  <c r="AF101" i="4"/>
  <c r="AH101" i="4"/>
  <c r="K88" i="4"/>
  <c r="L88" i="4"/>
  <c r="M88" i="4"/>
  <c r="N88" i="4"/>
  <c r="O88" i="4"/>
  <c r="P88" i="4"/>
  <c r="Q88" i="4"/>
  <c r="R88" i="4"/>
  <c r="S88" i="4"/>
  <c r="T88" i="4"/>
  <c r="U88" i="4"/>
  <c r="V88" i="4"/>
  <c r="W88" i="4"/>
  <c r="X88" i="4"/>
  <c r="Y88" i="4"/>
  <c r="Z88" i="4"/>
  <c r="AA88" i="4"/>
  <c r="AB88" i="4"/>
  <c r="AC88" i="4"/>
  <c r="AD88" i="4"/>
  <c r="AE88" i="4"/>
  <c r="AF88" i="4"/>
  <c r="AH88" i="4"/>
  <c r="J75" i="4"/>
  <c r="K75" i="4"/>
  <c r="L75" i="4"/>
  <c r="M75" i="4"/>
  <c r="N75" i="4"/>
  <c r="O75" i="4"/>
  <c r="P75" i="4"/>
  <c r="Q75" i="4"/>
  <c r="R75" i="4"/>
  <c r="L8" i="5" s="1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H75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H62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G50" i="4" s="1"/>
  <c r="AH49" i="4"/>
  <c r="I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G37" i="4" s="1"/>
  <c r="AH36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G24" i="4" s="1"/>
  <c r="AH23" i="4"/>
  <c r="K10" i="4"/>
  <c r="L10" i="4"/>
  <c r="M10" i="4"/>
  <c r="G3" i="5" s="1"/>
  <c r="N10" i="4"/>
  <c r="H3" i="5" s="1"/>
  <c r="O10" i="4"/>
  <c r="I3" i="5" s="1"/>
  <c r="P10" i="4"/>
  <c r="J3" i="5" s="1"/>
  <c r="Q10" i="4"/>
  <c r="R10" i="4"/>
  <c r="S10" i="4"/>
  <c r="M3" i="5" s="1"/>
  <c r="T10" i="4"/>
  <c r="N3" i="5" s="1"/>
  <c r="U10" i="4"/>
  <c r="O3" i="5" s="1"/>
  <c r="V10" i="4"/>
  <c r="W10" i="4"/>
  <c r="X10" i="4"/>
  <c r="Y10" i="4"/>
  <c r="S3" i="5" s="1"/>
  <c r="Z10" i="4"/>
  <c r="AA10" i="4"/>
  <c r="AB10" i="4"/>
  <c r="AC10" i="4"/>
  <c r="AD10" i="4"/>
  <c r="AE10" i="4"/>
  <c r="AF10" i="4"/>
  <c r="AH10" i="4"/>
  <c r="AB3" i="5" s="1"/>
  <c r="D15" i="3"/>
  <c r="J10" i="4" s="1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G10" i="15" s="1"/>
  <c r="AG11" i="15" s="1"/>
  <c r="AA3" i="16" s="1"/>
  <c r="AB15" i="3"/>
  <c r="D16" i="3"/>
  <c r="J23" i="4" s="1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G23" i="15" s="1"/>
  <c r="AG24" i="15" s="1"/>
  <c r="AA4" i="16" s="1"/>
  <c r="AB16" i="3"/>
  <c r="D17" i="3"/>
  <c r="J36" i="4" s="1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G36" i="15" s="1"/>
  <c r="AG37" i="15" s="1"/>
  <c r="AA5" i="16" s="1"/>
  <c r="AB17" i="3"/>
  <c r="D18" i="3"/>
  <c r="J49" i="4" s="1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G49" i="15" s="1"/>
  <c r="AG50" i="15" s="1"/>
  <c r="AA6" i="16" s="1"/>
  <c r="AB18" i="3"/>
  <c r="D19" i="3"/>
  <c r="J62" i="4" s="1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G62" i="15" s="1"/>
  <c r="AG63" i="15" s="1"/>
  <c r="AA7" i="16" s="1"/>
  <c r="AB19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G75" i="15" s="1"/>
  <c r="AG76" i="15" s="1"/>
  <c r="AA8" i="16" s="1"/>
  <c r="AB20" i="3"/>
  <c r="D21" i="3"/>
  <c r="J88" i="4" s="1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G88" i="15" s="1"/>
  <c r="AG89" i="15" s="1"/>
  <c r="AA9" i="16" s="1"/>
  <c r="AB21" i="3"/>
  <c r="D22" i="3"/>
  <c r="J101" i="4" s="1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G101" i="15" s="1"/>
  <c r="AG102" i="15" s="1"/>
  <c r="AA10" i="16" s="1"/>
  <c r="AB22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G114" i="15" s="1"/>
  <c r="AG115" i="15" s="1"/>
  <c r="AA11" i="16" s="1"/>
  <c r="AB23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C15" i="3"/>
  <c r="I10" i="4" s="1"/>
  <c r="C16" i="3"/>
  <c r="I23" i="4" s="1"/>
  <c r="C17" i="3"/>
  <c r="C18" i="3"/>
  <c r="I49" i="4" s="1"/>
  <c r="C19" i="3"/>
  <c r="I62" i="4" s="1"/>
  <c r="C20" i="3"/>
  <c r="I75" i="4" s="1"/>
  <c r="C21" i="3"/>
  <c r="I88" i="4" s="1"/>
  <c r="C22" i="3"/>
  <c r="I101" i="4" s="1"/>
  <c r="C23" i="3"/>
  <c r="I114" i="4" s="1"/>
  <c r="C24" i="3"/>
  <c r="B16" i="3"/>
  <c r="H23" i="4" s="1"/>
  <c r="B17" i="3"/>
  <c r="H36" i="4" s="1"/>
  <c r="B18" i="3"/>
  <c r="H49" i="4" s="1"/>
  <c r="B19" i="3"/>
  <c r="H62" i="4" s="1"/>
  <c r="B20" i="3"/>
  <c r="H75" i="4" s="1"/>
  <c r="B21" i="3"/>
  <c r="H88" i="4" s="1"/>
  <c r="B22" i="3"/>
  <c r="H101" i="4" s="1"/>
  <c r="B23" i="3"/>
  <c r="H114" i="4" s="1"/>
  <c r="B15" i="3"/>
  <c r="H10" i="4" s="1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B11" i="3"/>
  <c r="AA9" i="13" l="1"/>
  <c r="AA8" i="13"/>
  <c r="AA7" i="13"/>
  <c r="AA6" i="13"/>
  <c r="AG10" i="4"/>
  <c r="AG75" i="4"/>
  <c r="AG76" i="4" s="1"/>
  <c r="AA11" i="13"/>
  <c r="AG62" i="4"/>
  <c r="AG63" i="4" s="1"/>
  <c r="AA7" i="5" s="1"/>
  <c r="AG88" i="4"/>
  <c r="AG89" i="4" s="1"/>
  <c r="AG101" i="4"/>
  <c r="AG102" i="4" s="1"/>
  <c r="AG114" i="4"/>
  <c r="AG115" i="4" s="1"/>
  <c r="AA11" i="5" s="1"/>
  <c r="M8" i="5"/>
  <c r="X5" i="5"/>
  <c r="D9" i="5"/>
  <c r="L6" i="5"/>
  <c r="W6" i="5"/>
  <c r="W8" i="5"/>
  <c r="Y11" i="5"/>
  <c r="D7" i="5"/>
  <c r="V6" i="5"/>
  <c r="J6" i="5"/>
  <c r="V7" i="5"/>
  <c r="M9" i="5"/>
  <c r="L11" i="5"/>
  <c r="K11" i="5"/>
  <c r="X11" i="5"/>
  <c r="V11" i="5"/>
  <c r="I5" i="5"/>
  <c r="O9" i="5"/>
  <c r="M11" i="5"/>
  <c r="S5" i="5"/>
  <c r="H6" i="5"/>
  <c r="T7" i="5"/>
  <c r="H7" i="5"/>
  <c r="V9" i="5"/>
  <c r="J9" i="5"/>
  <c r="B9" i="5"/>
  <c r="C6" i="5"/>
  <c r="R5" i="5"/>
  <c r="F5" i="5"/>
  <c r="G6" i="5"/>
  <c r="G7" i="5"/>
  <c r="G8" i="5"/>
  <c r="U9" i="5"/>
  <c r="I9" i="5"/>
  <c r="U11" i="5"/>
  <c r="V5" i="5"/>
  <c r="S7" i="5"/>
  <c r="N11" i="5"/>
  <c r="Y7" i="5"/>
  <c r="K6" i="5"/>
  <c r="Y9" i="5"/>
  <c r="T5" i="5"/>
  <c r="U6" i="5"/>
  <c r="I7" i="5"/>
  <c r="C7" i="5"/>
  <c r="F7" i="5"/>
  <c r="T9" i="5"/>
  <c r="H9" i="5"/>
  <c r="T11" i="5"/>
  <c r="H11" i="5"/>
  <c r="S8" i="5"/>
  <c r="N9" i="5"/>
  <c r="Z11" i="5"/>
  <c r="K5" i="5"/>
  <c r="X6" i="5"/>
  <c r="J7" i="5"/>
  <c r="C8" i="5"/>
  <c r="D6" i="5"/>
  <c r="R7" i="5"/>
  <c r="P5" i="5"/>
  <c r="E7" i="5"/>
  <c r="G9" i="5"/>
  <c r="S11" i="5"/>
  <c r="W5" i="5"/>
  <c r="O11" i="5"/>
  <c r="M6" i="5"/>
  <c r="K9" i="5"/>
  <c r="I11" i="5"/>
  <c r="Z9" i="5"/>
  <c r="L7" i="5"/>
  <c r="L5" i="5"/>
  <c r="V8" i="5"/>
  <c r="L9" i="5"/>
  <c r="U7" i="5"/>
  <c r="F6" i="5"/>
  <c r="B7" i="5"/>
  <c r="Q7" i="5"/>
  <c r="S9" i="5"/>
  <c r="B6" i="5"/>
  <c r="AB6" i="5"/>
  <c r="P6" i="5"/>
  <c r="AB7" i="5"/>
  <c r="P7" i="5"/>
  <c r="AB8" i="5"/>
  <c r="P8" i="5"/>
  <c r="D8" i="5"/>
  <c r="R9" i="5"/>
  <c r="F9" i="5"/>
  <c r="R11" i="5"/>
  <c r="F11" i="5"/>
  <c r="E5" i="5"/>
  <c r="Y6" i="5"/>
  <c r="S6" i="5"/>
  <c r="W9" i="5"/>
  <c r="C9" i="5"/>
  <c r="Y8" i="5"/>
  <c r="Q6" i="5"/>
  <c r="C11" i="5"/>
  <c r="X7" i="5"/>
  <c r="X8" i="5"/>
  <c r="K7" i="5"/>
  <c r="K8" i="5"/>
  <c r="J8" i="5"/>
  <c r="B11" i="5"/>
  <c r="I8" i="5"/>
  <c r="D5" i="5"/>
  <c r="AB5" i="5"/>
  <c r="C5" i="5"/>
  <c r="E8" i="5"/>
  <c r="Z5" i="5"/>
  <c r="O7" i="5"/>
  <c r="AA8" i="5"/>
  <c r="O8" i="5"/>
  <c r="Q9" i="5"/>
  <c r="E9" i="5"/>
  <c r="Q11" i="5"/>
  <c r="E11" i="5"/>
  <c r="U5" i="5"/>
  <c r="Q5" i="5"/>
  <c r="F8" i="5"/>
  <c r="W11" i="5"/>
  <c r="H8" i="5"/>
  <c r="R6" i="5"/>
  <c r="W7" i="5"/>
  <c r="M7" i="5"/>
  <c r="X9" i="5"/>
  <c r="H5" i="5"/>
  <c r="E6" i="5"/>
  <c r="Q8" i="5"/>
  <c r="G11" i="5"/>
  <c r="AA5" i="5"/>
  <c r="O5" i="5"/>
  <c r="B5" i="5"/>
  <c r="N5" i="5"/>
  <c r="AA6" i="5"/>
  <c r="O6" i="5"/>
  <c r="Y5" i="5"/>
  <c r="M5" i="5"/>
  <c r="Z6" i="5"/>
  <c r="N6" i="5"/>
  <c r="Z7" i="5"/>
  <c r="N7" i="5"/>
  <c r="Z8" i="5"/>
  <c r="N8" i="5"/>
  <c r="AB9" i="5"/>
  <c r="P9" i="5"/>
  <c r="AB11" i="5"/>
  <c r="P11" i="5"/>
  <c r="D11" i="5"/>
  <c r="J5" i="5"/>
  <c r="G5" i="5"/>
  <c r="R8" i="5"/>
  <c r="U8" i="5"/>
  <c r="T6" i="5"/>
  <c r="T8" i="5"/>
  <c r="J11" i="5"/>
  <c r="I6" i="5"/>
  <c r="AA9" i="5"/>
  <c r="B8" i="5"/>
  <c r="S4" i="5"/>
  <c r="G4" i="5"/>
  <c r="D4" i="5"/>
  <c r="Q4" i="5"/>
  <c r="E4" i="5"/>
  <c r="AB4" i="5"/>
  <c r="AA4" i="5"/>
  <c r="O4" i="5"/>
  <c r="Z4" i="5"/>
  <c r="M4" i="5"/>
  <c r="X4" i="5"/>
  <c r="L4" i="5"/>
  <c r="W4" i="5"/>
  <c r="R4" i="5"/>
  <c r="F4" i="5"/>
  <c r="C4" i="5"/>
  <c r="P4" i="5"/>
  <c r="N4" i="5"/>
  <c r="B4" i="5"/>
  <c r="Y4" i="5"/>
  <c r="K4" i="5"/>
  <c r="V4" i="5"/>
  <c r="J4" i="5"/>
  <c r="U4" i="5"/>
  <c r="I4" i="5"/>
  <c r="T4" i="5"/>
  <c r="H4" i="5"/>
  <c r="Y3" i="5"/>
  <c r="V3" i="5"/>
  <c r="B3" i="5"/>
  <c r="U3" i="5"/>
  <c r="K3" i="5"/>
  <c r="T3" i="5"/>
  <c r="W3" i="5"/>
  <c r="X3" i="5"/>
  <c r="R3" i="5"/>
  <c r="F3" i="5"/>
  <c r="L3" i="5"/>
  <c r="E3" i="5"/>
  <c r="P3" i="5"/>
  <c r="D3" i="5"/>
  <c r="Q3" i="5"/>
  <c r="C3" i="5"/>
  <c r="Z3" i="5"/>
  <c r="J15" i="7"/>
  <c r="D17" i="7"/>
  <c r="E17" i="7"/>
  <c r="AA21" i="7"/>
  <c r="Z17" i="7"/>
  <c r="F20" i="7"/>
  <c r="N21" i="7"/>
  <c r="F21" i="7"/>
  <c r="E24" i="7"/>
  <c r="I15" i="7"/>
  <c r="F24" i="7"/>
  <c r="G21" i="7"/>
  <c r="G16" i="7"/>
  <c r="H19" i="7"/>
  <c r="I19" i="7"/>
  <c r="I16" i="7"/>
  <c r="J19" i="7"/>
  <c r="J16" i="7"/>
  <c r="K22" i="7"/>
  <c r="G20" i="7"/>
  <c r="H20" i="7"/>
  <c r="F17" i="7"/>
  <c r="I20" i="7"/>
  <c r="G24" i="7"/>
  <c r="G17" i="7"/>
  <c r="J20" i="7"/>
  <c r="H24" i="7"/>
  <c r="F15" i="7"/>
  <c r="H17" i="7"/>
  <c r="C21" i="7"/>
  <c r="I24" i="7"/>
  <c r="H16" i="7"/>
  <c r="H15" i="7"/>
  <c r="N17" i="7"/>
  <c r="E21" i="7"/>
  <c r="J24" i="7"/>
  <c r="AA17" i="7"/>
  <c r="F19" i="7"/>
  <c r="Q16" i="7"/>
  <c r="F23" i="7"/>
  <c r="R16" i="7"/>
  <c r="R15" i="7"/>
  <c r="S16" i="7"/>
  <c r="O17" i="7"/>
  <c r="O21" i="7"/>
  <c r="T15" i="7"/>
  <c r="T16" i="7"/>
  <c r="P17" i="7"/>
  <c r="R19" i="7"/>
  <c r="R24" i="7"/>
  <c r="U15" i="7"/>
  <c r="U16" i="7"/>
  <c r="Q17" i="7"/>
  <c r="T19" i="7"/>
  <c r="T20" i="7"/>
  <c r="Q21" i="7"/>
  <c r="R23" i="7"/>
  <c r="S24" i="7"/>
  <c r="D21" i="7"/>
  <c r="R20" i="7"/>
  <c r="P21" i="7"/>
  <c r="V15" i="7"/>
  <c r="V16" i="7"/>
  <c r="R17" i="7"/>
  <c r="U19" i="7"/>
  <c r="U20" i="7"/>
  <c r="R21" i="7"/>
  <c r="T23" i="7"/>
  <c r="T24" i="7"/>
  <c r="AA22" i="7"/>
  <c r="Q20" i="7"/>
  <c r="Q24" i="7"/>
  <c r="J23" i="7"/>
  <c r="E16" i="7"/>
  <c r="B17" i="7"/>
  <c r="S17" i="7"/>
  <c r="V19" i="7"/>
  <c r="V20" i="7"/>
  <c r="S21" i="7"/>
  <c r="U23" i="7"/>
  <c r="U24" i="7"/>
  <c r="H23" i="7"/>
  <c r="I23" i="7"/>
  <c r="S20" i="7"/>
  <c r="F16" i="7"/>
  <c r="C17" i="7"/>
  <c r="T17" i="7"/>
  <c r="E20" i="7"/>
  <c r="B21" i="7"/>
  <c r="Z21" i="7"/>
  <c r="V23" i="7"/>
  <c r="V24" i="7"/>
  <c r="M18" i="7"/>
  <c r="K15" i="7"/>
  <c r="B18" i="7"/>
  <c r="W19" i="7"/>
  <c r="B22" i="7"/>
  <c r="O18" i="7"/>
  <c r="Y15" i="7"/>
  <c r="P18" i="7"/>
  <c r="Y19" i="7"/>
  <c r="B15" i="7"/>
  <c r="N15" i="7"/>
  <c r="Z15" i="7"/>
  <c r="K16" i="7"/>
  <c r="W16" i="7"/>
  <c r="E18" i="7"/>
  <c r="Q18" i="7"/>
  <c r="B19" i="7"/>
  <c r="N19" i="7"/>
  <c r="Z19" i="7"/>
  <c r="K20" i="7"/>
  <c r="W20" i="7"/>
  <c r="H21" i="7"/>
  <c r="T21" i="7"/>
  <c r="E22" i="7"/>
  <c r="Q22" i="7"/>
  <c r="B23" i="7"/>
  <c r="N23" i="7"/>
  <c r="Z23" i="7"/>
  <c r="K24" i="7"/>
  <c r="W24" i="7"/>
  <c r="W18" i="7"/>
  <c r="L18" i="7"/>
  <c r="Y18" i="7"/>
  <c r="M22" i="7"/>
  <c r="W15" i="7"/>
  <c r="N18" i="7"/>
  <c r="N22" i="7"/>
  <c r="K23" i="7"/>
  <c r="L15" i="7"/>
  <c r="X15" i="7"/>
  <c r="C18" i="7"/>
  <c r="AA18" i="7"/>
  <c r="M15" i="7"/>
  <c r="D18" i="7"/>
  <c r="D22" i="7"/>
  <c r="C15" i="7"/>
  <c r="O15" i="7"/>
  <c r="AA15" i="7"/>
  <c r="L16" i="7"/>
  <c r="X16" i="7"/>
  <c r="I17" i="7"/>
  <c r="U17" i="7"/>
  <c r="F18" i="7"/>
  <c r="R18" i="7"/>
  <c r="C19" i="7"/>
  <c r="O19" i="7"/>
  <c r="AA19" i="7"/>
  <c r="L20" i="7"/>
  <c r="X20" i="7"/>
  <c r="I21" i="7"/>
  <c r="U21" i="7"/>
  <c r="C23" i="7"/>
  <c r="O23" i="7"/>
  <c r="AA23" i="7"/>
  <c r="L24" i="7"/>
  <c r="X24" i="7"/>
  <c r="X22" i="7"/>
  <c r="W23" i="7"/>
  <c r="L19" i="7"/>
  <c r="C22" i="7"/>
  <c r="L23" i="7"/>
  <c r="M19" i="7"/>
  <c r="Y23" i="7"/>
  <c r="D15" i="7"/>
  <c r="P15" i="7"/>
  <c r="M16" i="7"/>
  <c r="Y16" i="7"/>
  <c r="J17" i="7"/>
  <c r="V17" i="7"/>
  <c r="G18" i="7"/>
  <c r="S18" i="7"/>
  <c r="D19" i="7"/>
  <c r="P19" i="7"/>
  <c r="M20" i="7"/>
  <c r="Y20" i="7"/>
  <c r="J21" i="7"/>
  <c r="V21" i="7"/>
  <c r="G22" i="7"/>
  <c r="S22" i="7"/>
  <c r="D23" i="7"/>
  <c r="P23" i="7"/>
  <c r="M24" i="7"/>
  <c r="Y24" i="7"/>
  <c r="K18" i="7"/>
  <c r="W22" i="7"/>
  <c r="Z18" i="7"/>
  <c r="X19" i="7"/>
  <c r="O22" i="7"/>
  <c r="X23" i="7"/>
  <c r="P22" i="7"/>
  <c r="M23" i="7"/>
  <c r="E15" i="7"/>
  <c r="Q15" i="7"/>
  <c r="N16" i="7"/>
  <c r="Z16" i="7"/>
  <c r="K17" i="7"/>
  <c r="W17" i="7"/>
  <c r="H18" i="7"/>
  <c r="T18" i="7"/>
  <c r="E19" i="7"/>
  <c r="Q19" i="7"/>
  <c r="B20" i="7"/>
  <c r="N20" i="7"/>
  <c r="Z20" i="7"/>
  <c r="K21" i="7"/>
  <c r="Z24" i="7"/>
  <c r="X18" i="7"/>
  <c r="L22" i="7"/>
  <c r="Y22" i="7"/>
  <c r="C16" i="7"/>
  <c r="O16" i="7"/>
  <c r="AA16" i="7"/>
  <c r="L17" i="7"/>
  <c r="X17" i="7"/>
  <c r="I18" i="7"/>
  <c r="U18" i="7"/>
  <c r="C20" i="7"/>
  <c r="O20" i="7"/>
  <c r="AA20" i="7"/>
  <c r="G15" i="7"/>
  <c r="S15" i="7"/>
  <c r="D16" i="7"/>
  <c r="P16" i="7"/>
  <c r="M17" i="7"/>
  <c r="Y17" i="7"/>
  <c r="J18" i="7"/>
  <c r="V18" i="7"/>
  <c r="G19" i="7"/>
  <c r="S19" i="7"/>
  <c r="D20" i="7"/>
  <c r="P20" i="7"/>
  <c r="AG99" i="1"/>
  <c r="AA11" i="2" s="1"/>
  <c r="AH99" i="1"/>
  <c r="AB11" i="2" s="1"/>
  <c r="AG88" i="1"/>
  <c r="AA10" i="2" s="1"/>
  <c r="AH88" i="1"/>
  <c r="AB10" i="2" s="1"/>
  <c r="AG77" i="1"/>
  <c r="AA9" i="2" s="1"/>
  <c r="AH77" i="1"/>
  <c r="AB9" i="2" s="1"/>
  <c r="AG66" i="1"/>
  <c r="AA8" i="2" s="1"/>
  <c r="AH66" i="1"/>
  <c r="AB8" i="2" s="1"/>
  <c r="AG55" i="1"/>
  <c r="AA7" i="2" s="1"/>
  <c r="AH55" i="1"/>
  <c r="AB7" i="2" s="1"/>
  <c r="AG44" i="1"/>
  <c r="AA6" i="2" s="1"/>
  <c r="AH44" i="1"/>
  <c r="AB6" i="2" s="1"/>
  <c r="AG10" i="1"/>
  <c r="AA3" i="2" s="1"/>
  <c r="AB3" i="2"/>
  <c r="AG22" i="1"/>
  <c r="AA4" i="2" s="1"/>
  <c r="AH22" i="1"/>
  <c r="AB4" i="2" s="1"/>
  <c r="AG33" i="1"/>
  <c r="AA5" i="2" s="1"/>
  <c r="AH33" i="1"/>
  <c r="AB5" i="2" s="1"/>
  <c r="AG11" i="4" l="1"/>
  <c r="AA3" i="5" s="1"/>
  <c r="AF44" i="1"/>
  <c r="Z6" i="2" s="1"/>
  <c r="AF55" i="1"/>
  <c r="Z7" i="2" s="1"/>
  <c r="AF66" i="1"/>
  <c r="Z8" i="2" s="1"/>
  <c r="AF77" i="1"/>
  <c r="Z9" i="2" s="1"/>
  <c r="AF88" i="1"/>
  <c r="Z10" i="2" s="1"/>
  <c r="AE99" i="1"/>
  <c r="Y11" i="2" s="1"/>
  <c r="AF99" i="1"/>
  <c r="Z11" i="2" s="1"/>
  <c r="AE88" i="1"/>
  <c r="Y10" i="2" s="1"/>
  <c r="AE77" i="1"/>
  <c r="Y9" i="2" s="1"/>
  <c r="AE66" i="1"/>
  <c r="Y8" i="2" s="1"/>
  <c r="AE55" i="1"/>
  <c r="Y7" i="2" s="1"/>
  <c r="AE44" i="1"/>
  <c r="Y6" i="2" s="1"/>
  <c r="AD99" i="1"/>
  <c r="X11" i="2" s="1"/>
  <c r="AD88" i="1"/>
  <c r="X10" i="2" s="1"/>
  <c r="AD77" i="1"/>
  <c r="X9" i="2" s="1"/>
  <c r="AD66" i="1"/>
  <c r="X8" i="2" s="1"/>
  <c r="AD55" i="1"/>
  <c r="X7" i="2" s="1"/>
  <c r="AD44" i="1"/>
  <c r="X6" i="2" s="1"/>
  <c r="AC99" i="1"/>
  <c r="W11" i="2" s="1"/>
  <c r="AC88" i="1"/>
  <c r="W10" i="2" s="1"/>
  <c r="AC77" i="1"/>
  <c r="W9" i="2" s="1"/>
  <c r="AC66" i="1"/>
  <c r="W8" i="2" s="1"/>
  <c r="AC55" i="1"/>
  <c r="W7" i="2" s="1"/>
  <c r="AC44" i="1"/>
  <c r="W6" i="2" s="1"/>
  <c r="AB99" i="1"/>
  <c r="V11" i="2" s="1"/>
  <c r="AB88" i="1"/>
  <c r="V10" i="2" s="1"/>
  <c r="AB77" i="1"/>
  <c r="V9" i="2" s="1"/>
  <c r="AB66" i="1"/>
  <c r="V8" i="2" s="1"/>
  <c r="AB55" i="1"/>
  <c r="V7" i="2" s="1"/>
  <c r="AB44" i="1"/>
  <c r="V6" i="2" s="1"/>
  <c r="AA99" i="1"/>
  <c r="U11" i="2" s="1"/>
  <c r="AA88" i="1"/>
  <c r="U10" i="2" s="1"/>
  <c r="AA77" i="1"/>
  <c r="U9" i="2" s="1"/>
  <c r="AA66" i="1"/>
  <c r="U8" i="2" s="1"/>
  <c r="AA55" i="1"/>
  <c r="U7" i="2" s="1"/>
  <c r="AA44" i="1"/>
  <c r="U6" i="2" s="1"/>
  <c r="Z99" i="1"/>
  <c r="T11" i="2" s="1"/>
  <c r="Z88" i="1"/>
  <c r="T10" i="2" s="1"/>
  <c r="Z77" i="1"/>
  <c r="T9" i="2" s="1"/>
  <c r="Z66" i="1"/>
  <c r="T8" i="2" s="1"/>
  <c r="Z55" i="1"/>
  <c r="T7" i="2" s="1"/>
  <c r="Z44" i="1"/>
  <c r="T6" i="2" s="1"/>
  <c r="Y99" i="1"/>
  <c r="S11" i="2" s="1"/>
  <c r="Y88" i="1"/>
  <c r="S10" i="2" s="1"/>
  <c r="Y77" i="1"/>
  <c r="S9" i="2" s="1"/>
  <c r="Y66" i="1"/>
  <c r="S8" i="2" s="1"/>
  <c r="Y55" i="1"/>
  <c r="S7" i="2" s="1"/>
  <c r="Y44" i="1"/>
  <c r="S6" i="2" s="1"/>
  <c r="X99" i="1"/>
  <c r="R11" i="2" s="1"/>
  <c r="X88" i="1"/>
  <c r="R10" i="2" s="1"/>
  <c r="X77" i="1"/>
  <c r="R9" i="2" s="1"/>
  <c r="X66" i="1"/>
  <c r="R8" i="2" s="1"/>
  <c r="X55" i="1"/>
  <c r="R7" i="2" s="1"/>
  <c r="X44" i="1"/>
  <c r="R6" i="2" s="1"/>
  <c r="W99" i="1"/>
  <c r="Q11" i="2" s="1"/>
  <c r="W88" i="1"/>
  <c r="Q10" i="2" s="1"/>
  <c r="W77" i="1"/>
  <c r="Q9" i="2" s="1"/>
  <c r="W66" i="1"/>
  <c r="Q8" i="2" s="1"/>
  <c r="W55" i="1"/>
  <c r="Q7" i="2" s="1"/>
  <c r="W44" i="1"/>
  <c r="Q6" i="2" s="1"/>
  <c r="V99" i="1"/>
  <c r="P11" i="2" s="1"/>
  <c r="V88" i="1"/>
  <c r="P10" i="2" s="1"/>
  <c r="V77" i="1"/>
  <c r="P9" i="2" s="1"/>
  <c r="V66" i="1"/>
  <c r="P8" i="2" s="1"/>
  <c r="V55" i="1"/>
  <c r="P7" i="2" s="1"/>
  <c r="V44" i="1"/>
  <c r="P6" i="2" s="1"/>
  <c r="U99" i="1"/>
  <c r="O11" i="2" s="1"/>
  <c r="U88" i="1"/>
  <c r="O10" i="2" s="1"/>
  <c r="U77" i="1"/>
  <c r="O9" i="2" s="1"/>
  <c r="U66" i="1"/>
  <c r="O8" i="2" s="1"/>
  <c r="U55" i="1"/>
  <c r="O7" i="2" s="1"/>
  <c r="U44" i="1"/>
  <c r="O6" i="2" s="1"/>
  <c r="T99" i="1"/>
  <c r="N11" i="2" s="1"/>
  <c r="T88" i="1"/>
  <c r="N10" i="2" s="1"/>
  <c r="T77" i="1"/>
  <c r="N9" i="2" s="1"/>
  <c r="T66" i="1"/>
  <c r="N8" i="2" s="1"/>
  <c r="T55" i="1"/>
  <c r="N7" i="2" s="1"/>
  <c r="T44" i="1"/>
  <c r="N6" i="2" s="1"/>
  <c r="S99" i="1"/>
  <c r="M11" i="2" s="1"/>
  <c r="S88" i="1"/>
  <c r="M10" i="2" s="1"/>
  <c r="S77" i="1"/>
  <c r="M9" i="2" s="1"/>
  <c r="S66" i="1"/>
  <c r="M8" i="2" s="1"/>
  <c r="S55" i="1"/>
  <c r="M7" i="2" s="1"/>
  <c r="S44" i="1"/>
  <c r="M6" i="2" s="1"/>
  <c r="R99" i="1"/>
  <c r="L11" i="2" s="1"/>
  <c r="R88" i="1"/>
  <c r="L10" i="2" s="1"/>
  <c r="R77" i="1"/>
  <c r="L9" i="2" s="1"/>
  <c r="R66" i="1"/>
  <c r="L8" i="2" s="1"/>
  <c r="R55" i="1"/>
  <c r="L7" i="2" s="1"/>
  <c r="R44" i="1"/>
  <c r="L6" i="2" s="1"/>
  <c r="Q99" i="1"/>
  <c r="K11" i="2" s="1"/>
  <c r="Q88" i="1"/>
  <c r="K10" i="2" s="1"/>
  <c r="Q77" i="1"/>
  <c r="K9" i="2" s="1"/>
  <c r="Q66" i="1"/>
  <c r="K8" i="2" s="1"/>
  <c r="Q55" i="1"/>
  <c r="K7" i="2" s="1"/>
  <c r="Q44" i="1"/>
  <c r="K6" i="2" s="1"/>
  <c r="P99" i="1"/>
  <c r="J11" i="2" s="1"/>
  <c r="P88" i="1"/>
  <c r="J10" i="2" s="1"/>
  <c r="P77" i="1"/>
  <c r="J9" i="2" s="1"/>
  <c r="P66" i="1"/>
  <c r="J8" i="2" s="1"/>
  <c r="P55" i="1"/>
  <c r="J7" i="2" s="1"/>
  <c r="P44" i="1"/>
  <c r="J6" i="2" s="1"/>
  <c r="O99" i="1"/>
  <c r="I11" i="2" s="1"/>
  <c r="O88" i="1"/>
  <c r="I10" i="2" s="1"/>
  <c r="O77" i="1"/>
  <c r="I9" i="2" s="1"/>
  <c r="O66" i="1"/>
  <c r="I8" i="2" s="1"/>
  <c r="O55" i="1"/>
  <c r="I7" i="2" s="1"/>
  <c r="O44" i="1"/>
  <c r="I6" i="2" s="1"/>
  <c r="N99" i="1"/>
  <c r="H11" i="2" s="1"/>
  <c r="M88" i="1"/>
  <c r="G10" i="2" s="1"/>
  <c r="N88" i="1"/>
  <c r="H10" i="2" s="1"/>
  <c r="N77" i="1"/>
  <c r="H9" i="2" s="1"/>
  <c r="N66" i="1"/>
  <c r="H8" i="2" s="1"/>
  <c r="N55" i="1"/>
  <c r="H7" i="2" s="1"/>
  <c r="N44" i="1"/>
  <c r="H6" i="2" s="1"/>
  <c r="M99" i="1"/>
  <c r="G11" i="2" s="1"/>
  <c r="M77" i="1"/>
  <c r="G9" i="2" s="1"/>
  <c r="M66" i="1"/>
  <c r="G8" i="2" s="1"/>
  <c r="M55" i="1"/>
  <c r="G7" i="2" s="1"/>
  <c r="M44" i="1"/>
  <c r="G6" i="2" s="1"/>
  <c r="L99" i="1"/>
  <c r="F11" i="2" s="1"/>
  <c r="L88" i="1"/>
  <c r="F10" i="2" s="1"/>
  <c r="L77" i="1"/>
  <c r="F9" i="2" s="1"/>
  <c r="L55" i="1"/>
  <c r="F7" i="2" s="1"/>
  <c r="L66" i="1"/>
  <c r="F8" i="2" s="1"/>
  <c r="L44" i="1"/>
  <c r="F6" i="2" s="1"/>
  <c r="K99" i="1"/>
  <c r="E11" i="2" s="1"/>
  <c r="K88" i="1"/>
  <c r="E10" i="2" s="1"/>
  <c r="K77" i="1"/>
  <c r="E9" i="2" s="1"/>
  <c r="K66" i="1"/>
  <c r="E8" i="2" s="1"/>
  <c r="K55" i="1"/>
  <c r="E7" i="2" s="1"/>
  <c r="K44" i="1"/>
  <c r="E6" i="2" s="1"/>
  <c r="J99" i="1"/>
  <c r="D11" i="2" s="1"/>
  <c r="J88" i="1"/>
  <c r="D10" i="2" s="1"/>
  <c r="J77" i="1"/>
  <c r="D9" i="2" s="1"/>
  <c r="J66" i="1"/>
  <c r="D8" i="2" s="1"/>
  <c r="J55" i="1"/>
  <c r="D7" i="2" s="1"/>
  <c r="J44" i="1"/>
  <c r="D6" i="2" s="1"/>
  <c r="I77" i="1"/>
  <c r="C9" i="2" s="1"/>
  <c r="I66" i="1"/>
  <c r="C8" i="2" s="1"/>
  <c r="I55" i="1"/>
  <c r="C7" i="2" s="1"/>
  <c r="I44" i="1"/>
  <c r="C6" i="2" s="1"/>
  <c r="I88" i="1"/>
  <c r="C10" i="2" s="1"/>
  <c r="I99" i="1"/>
  <c r="C11" i="2" s="1"/>
  <c r="H99" i="1" l="1"/>
  <c r="B11" i="2" s="1"/>
  <c r="H88" i="1"/>
  <c r="B10" i="2" s="1"/>
  <c r="H77" i="1"/>
  <c r="B9" i="2" s="1"/>
  <c r="H66" i="1"/>
  <c r="B8" i="2" s="1"/>
  <c r="H55" i="1"/>
  <c r="B7" i="2" s="1"/>
  <c r="H44" i="1"/>
  <c r="B6" i="2" s="1"/>
  <c r="AF33" i="1" l="1"/>
  <c r="Z5" i="2" s="1"/>
  <c r="AE33" i="1"/>
  <c r="Y5" i="2" s="1"/>
  <c r="AD33" i="1"/>
  <c r="X5" i="2" s="1"/>
  <c r="AC33" i="1"/>
  <c r="W5" i="2" s="1"/>
  <c r="AB33" i="1"/>
  <c r="V5" i="2" s="1"/>
  <c r="AA33" i="1"/>
  <c r="U5" i="2" s="1"/>
  <c r="Z33" i="1"/>
  <c r="T5" i="2" s="1"/>
  <c r="Y33" i="1"/>
  <c r="S5" i="2" s="1"/>
  <c r="X33" i="1"/>
  <c r="R5" i="2" s="1"/>
  <c r="W33" i="1"/>
  <c r="Q5" i="2" s="1"/>
  <c r="V33" i="1"/>
  <c r="P5" i="2" s="1"/>
  <c r="U33" i="1"/>
  <c r="O5" i="2" s="1"/>
  <c r="T33" i="1"/>
  <c r="N5" i="2" s="1"/>
  <c r="S33" i="1"/>
  <c r="M5" i="2" s="1"/>
  <c r="R33" i="1"/>
  <c r="L5" i="2" s="1"/>
  <c r="Q33" i="1"/>
  <c r="K5" i="2" s="1"/>
  <c r="P33" i="1"/>
  <c r="J5" i="2" s="1"/>
  <c r="O33" i="1"/>
  <c r="I5" i="2" s="1"/>
  <c r="N33" i="1"/>
  <c r="H5" i="2" s="1"/>
  <c r="M33" i="1"/>
  <c r="G5" i="2" s="1"/>
  <c r="L33" i="1"/>
  <c r="F5" i="2" s="1"/>
  <c r="K33" i="1"/>
  <c r="E5" i="2" s="1"/>
  <c r="J33" i="1"/>
  <c r="D5" i="2" s="1"/>
  <c r="I33" i="1"/>
  <c r="C5" i="2" s="1"/>
  <c r="H33" i="1"/>
  <c r="B5" i="2" s="1"/>
  <c r="AF22" i="1"/>
  <c r="Z4" i="2" s="1"/>
  <c r="AE22" i="1"/>
  <c r="Y4" i="2" s="1"/>
  <c r="AD22" i="1"/>
  <c r="X4" i="2" s="1"/>
  <c r="AC22" i="1"/>
  <c r="W4" i="2" s="1"/>
  <c r="AB22" i="1"/>
  <c r="V4" i="2" s="1"/>
  <c r="AA22" i="1"/>
  <c r="U4" i="2" s="1"/>
  <c r="Z22" i="1"/>
  <c r="T4" i="2" s="1"/>
  <c r="Y22" i="1"/>
  <c r="S4" i="2" s="1"/>
  <c r="X22" i="1"/>
  <c r="R4" i="2" s="1"/>
  <c r="W22" i="1"/>
  <c r="Q4" i="2" s="1"/>
  <c r="V22" i="1"/>
  <c r="P4" i="2" s="1"/>
  <c r="U22" i="1"/>
  <c r="O4" i="2" s="1"/>
  <c r="T22" i="1"/>
  <c r="N4" i="2" s="1"/>
  <c r="S22" i="1"/>
  <c r="M4" i="2" s="1"/>
  <c r="R22" i="1"/>
  <c r="L4" i="2" s="1"/>
  <c r="Q22" i="1"/>
  <c r="K4" i="2" s="1"/>
  <c r="P22" i="1"/>
  <c r="J4" i="2" s="1"/>
  <c r="O22" i="1"/>
  <c r="I4" i="2" s="1"/>
  <c r="N22" i="1"/>
  <c r="H4" i="2" s="1"/>
  <c r="M22" i="1"/>
  <c r="G4" i="2" s="1"/>
  <c r="L22" i="1"/>
  <c r="F4" i="2" s="1"/>
  <c r="K22" i="1"/>
  <c r="E4" i="2" s="1"/>
  <c r="J22" i="1"/>
  <c r="D4" i="2" s="1"/>
  <c r="I22" i="1"/>
  <c r="C4" i="2" s="1"/>
  <c r="H22" i="1"/>
  <c r="B4" i="2" s="1"/>
  <c r="X3" i="2"/>
  <c r="I10" i="1"/>
  <c r="C3" i="2" s="1"/>
  <c r="J10" i="1"/>
  <c r="D3" i="2" s="1"/>
  <c r="K10" i="1"/>
  <c r="E3" i="2" s="1"/>
  <c r="L10" i="1"/>
  <c r="F3" i="2" s="1"/>
  <c r="M10" i="1"/>
  <c r="G3" i="2" s="1"/>
  <c r="N10" i="1"/>
  <c r="H3" i="2" s="1"/>
  <c r="O10" i="1"/>
  <c r="I3" i="2" s="1"/>
  <c r="P10" i="1"/>
  <c r="J3" i="2" s="1"/>
  <c r="Q10" i="1"/>
  <c r="K3" i="2" s="1"/>
  <c r="R10" i="1"/>
  <c r="L3" i="2" s="1"/>
  <c r="S10" i="1"/>
  <c r="M3" i="2" s="1"/>
  <c r="T10" i="1"/>
  <c r="N3" i="2" s="1"/>
  <c r="U10" i="1"/>
  <c r="O3" i="2" s="1"/>
  <c r="V10" i="1"/>
  <c r="P3" i="2" s="1"/>
  <c r="W10" i="1"/>
  <c r="Q3" i="2" s="1"/>
  <c r="X10" i="1"/>
  <c r="R3" i="2" s="1"/>
  <c r="Y10" i="1"/>
  <c r="S3" i="2" s="1"/>
  <c r="Z10" i="1"/>
  <c r="T3" i="2" s="1"/>
  <c r="AA10" i="1"/>
  <c r="U3" i="2" s="1"/>
  <c r="AB10" i="1"/>
  <c r="V3" i="2" s="1"/>
  <c r="AC10" i="1"/>
  <c r="W3" i="2" s="1"/>
  <c r="AD10" i="1"/>
  <c r="AE10" i="1"/>
  <c r="Y3" i="2" s="1"/>
  <c r="AF10" i="1"/>
  <c r="Z3" i="2" s="1"/>
  <c r="H12" i="1" l="1"/>
  <c r="B3" i="2"/>
  <c r="H11" i="1"/>
  <c r="K10" i="5" l="1"/>
  <c r="Y10" i="5"/>
  <c r="J10" i="5"/>
  <c r="AB10" i="5"/>
  <c r="Z10" i="5"/>
  <c r="F10" i="5"/>
  <c r="O10" i="5"/>
  <c r="J99" i="4"/>
  <c r="D10" i="5" s="1"/>
  <c r="D10" i="11"/>
  <c r="Y99" i="4"/>
  <c r="S10" i="5" s="1"/>
  <c r="S10" i="11"/>
  <c r="M99" i="4"/>
  <c r="G10" i="5" s="1"/>
  <c r="N99" i="4"/>
  <c r="H10" i="5" s="1"/>
  <c r="H10" i="11"/>
  <c r="V99" i="4"/>
  <c r="P10" i="5" s="1"/>
  <c r="O99" i="4"/>
  <c r="I10" i="5" s="1"/>
  <c r="I10" i="11"/>
  <c r="AA99" i="4"/>
  <c r="U10" i="5" s="1"/>
  <c r="U10" i="11"/>
  <c r="Z99" i="4"/>
  <c r="T10" i="5" s="1"/>
  <c r="P99" i="4"/>
  <c r="J10" i="11" s="1"/>
  <c r="AB99" i="4"/>
  <c r="V10" i="5" s="1"/>
  <c r="V10" i="11"/>
  <c r="AC99" i="4"/>
  <c r="W10" i="11" s="1"/>
  <c r="Q99" i="4"/>
  <c r="K10" i="11"/>
  <c r="R99" i="4"/>
  <c r="L10" i="5" s="1"/>
  <c r="AD99" i="4"/>
  <c r="X10" i="5" s="1"/>
  <c r="X10" i="11"/>
  <c r="AE99" i="4"/>
  <c r="Y10" i="11" s="1"/>
  <c r="AF99" i="4"/>
  <c r="Z10" i="11"/>
  <c r="S99" i="4"/>
  <c r="M10" i="5" s="1"/>
  <c r="K99" i="4"/>
  <c r="E10" i="5" s="1"/>
  <c r="W99" i="4"/>
  <c r="Q10" i="5" s="1"/>
  <c r="Q10" i="11"/>
  <c r="H99" i="4"/>
  <c r="B10" i="5" s="1"/>
  <c r="B10" i="11"/>
  <c r="T99" i="4"/>
  <c r="N10" i="11" s="1"/>
  <c r="L99" i="4"/>
  <c r="F10" i="11"/>
  <c r="X99" i="4"/>
  <c r="R10" i="11" s="1"/>
  <c r="I99" i="4"/>
  <c r="C10" i="5" s="1"/>
  <c r="C10" i="11"/>
  <c r="U99" i="4"/>
  <c r="O10" i="11"/>
  <c r="AG99" i="4"/>
  <c r="AA10" i="5" s="1"/>
  <c r="AA10" i="11"/>
  <c r="AH99" i="4"/>
  <c r="AB10" i="11" s="1"/>
  <c r="L10" i="11" l="1"/>
  <c r="W10" i="5"/>
  <c r="E10" i="11"/>
  <c r="N10" i="5"/>
  <c r="T10" i="11"/>
  <c r="R10" i="5"/>
  <c r="M10" i="11"/>
  <c r="P10" i="11"/>
  <c r="G10" i="11"/>
</calcChain>
</file>

<file path=xl/sharedStrings.xml><?xml version="1.0" encoding="utf-8"?>
<sst xmlns="http://schemas.openxmlformats.org/spreadsheetml/2006/main" count="448" uniqueCount="27">
  <si>
    <t>Sufi</t>
  </si>
  <si>
    <t>Saldo Vehículos</t>
  </si>
  <si>
    <t>Peso Saldo</t>
  </si>
  <si>
    <t>ICV</t>
  </si>
  <si>
    <t>% Part Nuevos</t>
  </si>
  <si>
    <t>% Part Usados</t>
  </si>
  <si>
    <t>Tasa Vehículos</t>
  </si>
  <si>
    <t>Comisión $</t>
  </si>
  <si>
    <t>Competividad</t>
  </si>
  <si>
    <t>Santander</t>
  </si>
  <si>
    <t>Finandina</t>
  </si>
  <si>
    <t>Banco Occidente</t>
  </si>
  <si>
    <t>Banco de Bogotá</t>
  </si>
  <si>
    <t>RCI</t>
  </si>
  <si>
    <t>GMAC</t>
  </si>
  <si>
    <t>BBVA</t>
  </si>
  <si>
    <t>Davivienda</t>
  </si>
  <si>
    <t>Entidades</t>
  </si>
  <si>
    <t xml:space="preserve">Entidad </t>
  </si>
  <si>
    <t>TOTAL</t>
  </si>
  <si>
    <t>Tasa Vehículos E.A</t>
  </si>
  <si>
    <t>Peso Desembolso</t>
  </si>
  <si>
    <t>Tasa Vehículos M.V</t>
  </si>
  <si>
    <t>NUEVOS</t>
  </si>
  <si>
    <t>USADOS</t>
  </si>
  <si>
    <t>Sector</t>
  </si>
  <si>
    <t>Occidente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</si>
</sst>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&quot;$&quot;\ #,##0"/>
    <numFmt numFmtId="165" formatCode="0.0%"/>
    <numFmt numFmtId="166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1" applyNumberFormat="1" applyFont="1" applyAlignment="1">
      <alignment horizontal="center"/>
    </xf>
    <xf numFmtId="9" fontId="0" fillId="0" borderId="0" xfId="1" applyFont="1"/>
    <xf numFmtId="10" fontId="0" fillId="0" borderId="0" xfId="1" applyNumberFormat="1" applyFont="1" applyAlignment="1">
      <alignment horizontal="center"/>
    </xf>
    <xf numFmtId="165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2" fillId="3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2" applyNumberFormat="1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/>
    </xf>
    <xf numFmtId="17" fontId="2" fillId="0" borderId="3" xfId="0" applyNumberFormat="1" applyFont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0" fillId="0" borderId="0" xfId="1" applyNumberFormat="1" applyFont="1"/>
    <xf numFmtId="0" fontId="0" fillId="0" borderId="0" xfId="0" applyAlignment="1">
      <alignment wrapText="1"/>
    </xf>
    <xf numFmtId="165" fontId="0" fillId="3" borderId="0" xfId="1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Indicador</a:t>
            </a:r>
            <a:r>
              <a:rPr lang="es-CO" baseline="0"/>
              <a:t> Competitividad Financieras Vehículos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Competitividad!$A$3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Competitividad!$B$3:$AC$3</c:f>
              <c:numCache>
                <c:formatCode>0.0%</c:formatCode>
                <c:ptCount val="28"/>
                <c:pt idx="0">
                  <c:v>0.84723421697019152</c:v>
                </c:pt>
                <c:pt idx="1">
                  <c:v>0.83834537812921273</c:v>
                </c:pt>
                <c:pt idx="2">
                  <c:v>0.79310280243746012</c:v>
                </c:pt>
                <c:pt idx="3">
                  <c:v>0.78723549558946104</c:v>
                </c:pt>
                <c:pt idx="4">
                  <c:v>0.7792880444817083</c:v>
                </c:pt>
                <c:pt idx="5">
                  <c:v>0.81609141263771279</c:v>
                </c:pt>
                <c:pt idx="6">
                  <c:v>0.73134308754428745</c:v>
                </c:pt>
                <c:pt idx="7">
                  <c:v>0.73573542093322408</c:v>
                </c:pt>
                <c:pt idx="8">
                  <c:v>0.67407534054996943</c:v>
                </c:pt>
                <c:pt idx="9">
                  <c:v>0.68963786041154795</c:v>
                </c:pt>
                <c:pt idx="10">
                  <c:v>0.71286529949787836</c:v>
                </c:pt>
                <c:pt idx="11">
                  <c:v>0.81070208843504377</c:v>
                </c:pt>
                <c:pt idx="12">
                  <c:v>0.80895680970523132</c:v>
                </c:pt>
                <c:pt idx="13">
                  <c:v>0.82522584290976275</c:v>
                </c:pt>
                <c:pt idx="14">
                  <c:v>0.80340849697270467</c:v>
                </c:pt>
                <c:pt idx="15">
                  <c:v>0.83109096265368998</c:v>
                </c:pt>
                <c:pt idx="16">
                  <c:v>0.90233257995515304</c:v>
                </c:pt>
                <c:pt idx="17">
                  <c:v>0.90123980025293771</c:v>
                </c:pt>
                <c:pt idx="18">
                  <c:v>0.91585672380229122</c:v>
                </c:pt>
                <c:pt idx="19">
                  <c:v>0.90630175766866983</c:v>
                </c:pt>
                <c:pt idx="20">
                  <c:v>0.86722623563563506</c:v>
                </c:pt>
                <c:pt idx="21">
                  <c:v>0.87369246601373618</c:v>
                </c:pt>
                <c:pt idx="22">
                  <c:v>0.88388174199436476</c:v>
                </c:pt>
                <c:pt idx="23">
                  <c:v>0.87426775322971295</c:v>
                </c:pt>
                <c:pt idx="24">
                  <c:v>0.83819006504544125</c:v>
                </c:pt>
                <c:pt idx="25">
                  <c:v>0.83098497558801188</c:v>
                </c:pt>
                <c:pt idx="26">
                  <c:v>0.82635855282942128</c:v>
                </c:pt>
                <c:pt idx="27">
                  <c:v>0.81228615905387747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4DB-4D0D-A03D-E268EE0765BF}"/>
            </c:ext>
          </c:extLst>
        </c:ser>
        <c:ser>
          <c:idx val="1"/>
          <c:order val="1"/>
          <c:tx>
            <c:strRef>
              <c:f>Competitividad!$A$4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Competitividad!$B$4:$AC$4</c:f>
              <c:numCache>
                <c:formatCode>0.0%</c:formatCode>
                <c:ptCount val="28"/>
                <c:pt idx="0">
                  <c:v>0.56212646583214965</c:v>
                </c:pt>
                <c:pt idx="1">
                  <c:v>0.56366208092310399</c:v>
                </c:pt>
                <c:pt idx="2">
                  <c:v>0.56842162315691136</c:v>
                </c:pt>
                <c:pt idx="3">
                  <c:v>0.55748082658577824</c:v>
                </c:pt>
                <c:pt idx="4">
                  <c:v>0.54565924334928118</c:v>
                </c:pt>
                <c:pt idx="5">
                  <c:v>0.51557737711908669</c:v>
                </c:pt>
                <c:pt idx="6">
                  <c:v>0.51507122037468844</c:v>
                </c:pt>
                <c:pt idx="7">
                  <c:v>0.52248875806994299</c:v>
                </c:pt>
                <c:pt idx="8">
                  <c:v>0.53803779215919301</c:v>
                </c:pt>
                <c:pt idx="9">
                  <c:v>0.54131970121808115</c:v>
                </c:pt>
                <c:pt idx="10">
                  <c:v>0.56449016937097829</c:v>
                </c:pt>
                <c:pt idx="11">
                  <c:v>0.5972966318619739</c:v>
                </c:pt>
                <c:pt idx="12">
                  <c:v>0.5941907857369606</c:v>
                </c:pt>
                <c:pt idx="13">
                  <c:v>0.613481854359894</c:v>
                </c:pt>
                <c:pt idx="14">
                  <c:v>0.61459975750337081</c:v>
                </c:pt>
                <c:pt idx="15">
                  <c:v>0.62765199995440701</c:v>
                </c:pt>
                <c:pt idx="16">
                  <c:v>0.6295074268050771</c:v>
                </c:pt>
                <c:pt idx="17">
                  <c:v>0.62918672262882125</c:v>
                </c:pt>
                <c:pt idx="18">
                  <c:v>0.63082099541782721</c:v>
                </c:pt>
                <c:pt idx="19">
                  <c:v>0.64758736648013959</c:v>
                </c:pt>
                <c:pt idx="20">
                  <c:v>0.69153228715471105</c:v>
                </c:pt>
                <c:pt idx="21">
                  <c:v>0.68330067090520363</c:v>
                </c:pt>
                <c:pt idx="22">
                  <c:v>0.69610135971847631</c:v>
                </c:pt>
                <c:pt idx="23">
                  <c:v>0.69849960618650309</c:v>
                </c:pt>
                <c:pt idx="24">
                  <c:v>0.70433058708581753</c:v>
                </c:pt>
                <c:pt idx="25">
                  <c:v>0.77536706330350169</c:v>
                </c:pt>
                <c:pt idx="26">
                  <c:v>0.77859217014227333</c:v>
                </c:pt>
                <c:pt idx="27">
                  <c:v>0.75527394204519138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4DB-4D0D-A03D-E268EE0765BF}"/>
            </c:ext>
          </c:extLst>
        </c:ser>
        <c:ser>
          <c:idx val="2"/>
          <c:order val="2"/>
          <c:tx>
            <c:strRef>
              <c:f>Competitividad!$A$5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Competitividad!$B$5:$AC$5</c:f>
              <c:numCache>
                <c:formatCode>0.0%</c:formatCode>
                <c:ptCount val="28"/>
                <c:pt idx="0">
                  <c:v>0.74408625615196888</c:v>
                </c:pt>
                <c:pt idx="1">
                  <c:v>0.74648326649963792</c:v>
                </c:pt>
                <c:pt idx="2">
                  <c:v>0.72393214143821694</c:v>
                </c:pt>
                <c:pt idx="3">
                  <c:v>0.70031058880069863</c:v>
                </c:pt>
                <c:pt idx="4">
                  <c:v>0.69409910423546761</c:v>
                </c:pt>
                <c:pt idx="5">
                  <c:v>0.703039731175084</c:v>
                </c:pt>
                <c:pt idx="6">
                  <c:v>0.74477011550401961</c:v>
                </c:pt>
                <c:pt idx="7">
                  <c:v>0.73285593642129332</c:v>
                </c:pt>
                <c:pt idx="8">
                  <c:v>0.72414366014817511</c:v>
                </c:pt>
                <c:pt idx="9">
                  <c:v>0.73869919821130303</c:v>
                </c:pt>
                <c:pt idx="10">
                  <c:v>0.73334581274218702</c:v>
                </c:pt>
                <c:pt idx="11">
                  <c:v>0.7214382613663658</c:v>
                </c:pt>
                <c:pt idx="12">
                  <c:v>0.71045602770109384</c:v>
                </c:pt>
                <c:pt idx="13">
                  <c:v>0.76162043895184306</c:v>
                </c:pt>
                <c:pt idx="14">
                  <c:v>0.78378555035869502</c:v>
                </c:pt>
                <c:pt idx="15">
                  <c:v>0.7426072600695599</c:v>
                </c:pt>
                <c:pt idx="16">
                  <c:v>0.71424939938564103</c:v>
                </c:pt>
                <c:pt idx="17">
                  <c:v>0.74020418782508157</c:v>
                </c:pt>
                <c:pt idx="18">
                  <c:v>0.76804832844883864</c:v>
                </c:pt>
                <c:pt idx="19">
                  <c:v>0.76443738179926801</c:v>
                </c:pt>
                <c:pt idx="20">
                  <c:v>0.75330958234072076</c:v>
                </c:pt>
                <c:pt idx="21">
                  <c:v>0.76281287360197436</c:v>
                </c:pt>
                <c:pt idx="22">
                  <c:v>0.75258420927369607</c:v>
                </c:pt>
                <c:pt idx="23">
                  <c:v>0.78353638075027243</c:v>
                </c:pt>
                <c:pt idx="24">
                  <c:v>0.78247641022345071</c:v>
                </c:pt>
                <c:pt idx="25">
                  <c:v>0.75923137060969448</c:v>
                </c:pt>
                <c:pt idx="26">
                  <c:v>0.76557088453477151</c:v>
                </c:pt>
                <c:pt idx="27">
                  <c:v>0.80667648633663713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4DB-4D0D-A03D-E268EE0765BF}"/>
            </c:ext>
          </c:extLst>
        </c:ser>
        <c:ser>
          <c:idx val="3"/>
          <c:order val="3"/>
          <c:tx>
            <c:strRef>
              <c:f>Competitividad!$A$6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Competitividad!$B$6:$AC$6</c:f>
              <c:numCache>
                <c:formatCode>0.0%</c:formatCode>
                <c:ptCount val="28"/>
                <c:pt idx="0">
                  <c:v>0.73577535521818971</c:v>
                </c:pt>
                <c:pt idx="1">
                  <c:v>0.73660882514064829</c:v>
                </c:pt>
                <c:pt idx="2">
                  <c:v>0.7479539585171906</c:v>
                </c:pt>
                <c:pt idx="3">
                  <c:v>0.73864989646906021</c:v>
                </c:pt>
                <c:pt idx="4">
                  <c:v>0.72934859630697146</c:v>
                </c:pt>
                <c:pt idx="5">
                  <c:v>0.70796169143879961</c:v>
                </c:pt>
                <c:pt idx="6">
                  <c:v>0.72670901117412878</c:v>
                </c:pt>
                <c:pt idx="7">
                  <c:v>0.72781891979789726</c:v>
                </c:pt>
                <c:pt idx="8">
                  <c:v>0.70611617511166558</c:v>
                </c:pt>
                <c:pt idx="9">
                  <c:v>0.68661889759136518</c:v>
                </c:pt>
                <c:pt idx="10">
                  <c:v>0.6843115667202303</c:v>
                </c:pt>
                <c:pt idx="11">
                  <c:v>0.67499341367153332</c:v>
                </c:pt>
                <c:pt idx="12">
                  <c:v>0.69111081726027901</c:v>
                </c:pt>
                <c:pt idx="13">
                  <c:v>0.69177067341641862</c:v>
                </c:pt>
                <c:pt idx="14">
                  <c:v>0.69091992567051352</c:v>
                </c:pt>
                <c:pt idx="15">
                  <c:v>0.6754545438038122</c:v>
                </c:pt>
                <c:pt idx="16">
                  <c:v>0.67884350310238339</c:v>
                </c:pt>
                <c:pt idx="17">
                  <c:v>0.67220374088953228</c:v>
                </c:pt>
                <c:pt idx="18">
                  <c:v>0.73065368642595319</c:v>
                </c:pt>
                <c:pt idx="19">
                  <c:v>0.75014616460060823</c:v>
                </c:pt>
                <c:pt idx="20">
                  <c:v>0.74968229165440836</c:v>
                </c:pt>
                <c:pt idx="21">
                  <c:v>0.76263617209435552</c:v>
                </c:pt>
                <c:pt idx="22">
                  <c:v>0.760268757451938</c:v>
                </c:pt>
                <c:pt idx="23">
                  <c:v>0.76181710490667554</c:v>
                </c:pt>
                <c:pt idx="24">
                  <c:v>0.77018636297294085</c:v>
                </c:pt>
                <c:pt idx="25">
                  <c:v>0.78431423980416959</c:v>
                </c:pt>
                <c:pt idx="26">
                  <c:v>0.78126842535281726</c:v>
                </c:pt>
                <c:pt idx="27">
                  <c:v>0.77445099606544865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EB-40C5-85F4-947C4503C029}"/>
            </c:ext>
          </c:extLst>
        </c:ser>
        <c:ser>
          <c:idx val="4"/>
          <c:order val="4"/>
          <c:tx>
            <c:strRef>
              <c:f>Competitividad!$A$7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Competitividad!$B$7:$AC$7</c:f>
              <c:numCache>
                <c:formatCode>0.0%</c:formatCode>
                <c:ptCount val="28"/>
                <c:pt idx="0">
                  <c:v>0.67744581393592451</c:v>
                </c:pt>
                <c:pt idx="1">
                  <c:v>0.67920667107468358</c:v>
                </c:pt>
                <c:pt idx="2">
                  <c:v>0.6704113431679859</c:v>
                </c:pt>
                <c:pt idx="3">
                  <c:v>0.65897029501908932</c:v>
                </c:pt>
                <c:pt idx="4">
                  <c:v>0.65301501591226696</c:v>
                </c:pt>
                <c:pt idx="5">
                  <c:v>0.62957809431999168</c:v>
                </c:pt>
                <c:pt idx="6">
                  <c:v>0.65874533014449699</c:v>
                </c:pt>
                <c:pt idx="7">
                  <c:v>0.65959668500259871</c:v>
                </c:pt>
                <c:pt idx="8">
                  <c:v>0.66044244813529718</c:v>
                </c:pt>
                <c:pt idx="9">
                  <c:v>0.63521242430125902</c:v>
                </c:pt>
                <c:pt idx="10">
                  <c:v>0.61846774759974121</c:v>
                </c:pt>
                <c:pt idx="11">
                  <c:v>0.63200692883699439</c:v>
                </c:pt>
                <c:pt idx="12">
                  <c:v>0.68399743041374772</c:v>
                </c:pt>
                <c:pt idx="13">
                  <c:v>0.69630135677992822</c:v>
                </c:pt>
                <c:pt idx="14">
                  <c:v>0.69517438154088429</c:v>
                </c:pt>
                <c:pt idx="15">
                  <c:v>0.6888563613072588</c:v>
                </c:pt>
                <c:pt idx="16">
                  <c:v>0.68246542576776348</c:v>
                </c:pt>
                <c:pt idx="17">
                  <c:v>0.6798820535967256</c:v>
                </c:pt>
                <c:pt idx="18">
                  <c:v>0.73384154308013549</c:v>
                </c:pt>
                <c:pt idx="19">
                  <c:v>0.72454871820260824</c:v>
                </c:pt>
                <c:pt idx="20">
                  <c:v>0.70660420385536882</c:v>
                </c:pt>
                <c:pt idx="21">
                  <c:v>0.70642405658359575</c:v>
                </c:pt>
                <c:pt idx="22">
                  <c:v>0.71283766173288976</c:v>
                </c:pt>
                <c:pt idx="23">
                  <c:v>0.70702628743657669</c:v>
                </c:pt>
                <c:pt idx="24">
                  <c:v>0.71840977082261182</c:v>
                </c:pt>
                <c:pt idx="25">
                  <c:v>0.73101246022046196</c:v>
                </c:pt>
                <c:pt idx="26">
                  <c:v>0.73956403910251622</c:v>
                </c:pt>
                <c:pt idx="27">
                  <c:v>0.74918047760399986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EB-40C5-85F4-947C4503C029}"/>
            </c:ext>
          </c:extLst>
        </c:ser>
        <c:ser>
          <c:idx val="5"/>
          <c:order val="5"/>
          <c:tx>
            <c:strRef>
              <c:f>Competitividad!$A$8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Competitividad!$B$8:$AC$8</c:f>
              <c:numCache>
                <c:formatCode>0.0%</c:formatCode>
                <c:ptCount val="28"/>
                <c:pt idx="0">
                  <c:v>0.89108883103338843</c:v>
                </c:pt>
                <c:pt idx="1">
                  <c:v>0.83628005842698039</c:v>
                </c:pt>
                <c:pt idx="2">
                  <c:v>0.82984351244936483</c:v>
                </c:pt>
                <c:pt idx="3">
                  <c:v>0.82548977688373459</c:v>
                </c:pt>
                <c:pt idx="4">
                  <c:v>0.81864459509220933</c:v>
                </c:pt>
                <c:pt idx="5">
                  <c:v>0.83092058781318634</c:v>
                </c:pt>
                <c:pt idx="6">
                  <c:v>0.84941358715068827</c:v>
                </c:pt>
                <c:pt idx="7">
                  <c:v>0.82478651792672075</c:v>
                </c:pt>
                <c:pt idx="8">
                  <c:v>0.82666584900213724</c:v>
                </c:pt>
                <c:pt idx="9">
                  <c:v>0.87545936264337032</c:v>
                </c:pt>
                <c:pt idx="10">
                  <c:v>0.86137575618242246</c:v>
                </c:pt>
                <c:pt idx="11">
                  <c:v>0.83715484382830907</c:v>
                </c:pt>
                <c:pt idx="12">
                  <c:v>0.7980242947398295</c:v>
                </c:pt>
                <c:pt idx="13">
                  <c:v>0.79105833066458242</c:v>
                </c:pt>
                <c:pt idx="14">
                  <c:v>0.75595654556701841</c:v>
                </c:pt>
                <c:pt idx="15">
                  <c:v>0.72191131882077653</c:v>
                </c:pt>
                <c:pt idx="16">
                  <c:v>0.69328428152185584</c:v>
                </c:pt>
                <c:pt idx="17">
                  <c:v>0.71021311423289546</c:v>
                </c:pt>
                <c:pt idx="18">
                  <c:v>0.61251187585067046</c:v>
                </c:pt>
                <c:pt idx="19">
                  <c:v>0.58795576737927635</c:v>
                </c:pt>
                <c:pt idx="20">
                  <c:v>0.60296480631354066</c:v>
                </c:pt>
                <c:pt idx="21">
                  <c:v>0.61355908502082968</c:v>
                </c:pt>
                <c:pt idx="22">
                  <c:v>0.6256799642493962</c:v>
                </c:pt>
                <c:pt idx="23">
                  <c:v>0.62598348235058565</c:v>
                </c:pt>
                <c:pt idx="24">
                  <c:v>0.6552351935069145</c:v>
                </c:pt>
                <c:pt idx="25">
                  <c:v>0.62748239647847126</c:v>
                </c:pt>
                <c:pt idx="26">
                  <c:v>0.73419418082321131</c:v>
                </c:pt>
                <c:pt idx="27">
                  <c:v>0.74283916016957585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EB-40C5-85F4-947C4503C029}"/>
            </c:ext>
          </c:extLst>
        </c:ser>
        <c:ser>
          <c:idx val="6"/>
          <c:order val="6"/>
          <c:tx>
            <c:strRef>
              <c:f>Competitividad!$A$9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Competitividad!$B$9:$AC$9</c:f>
              <c:numCache>
                <c:formatCode>0.0%</c:formatCode>
                <c:ptCount val="28"/>
                <c:pt idx="0">
                  <c:v>0.6480045546113502</c:v>
                </c:pt>
                <c:pt idx="1">
                  <c:v>0.62948511980143851</c:v>
                </c:pt>
                <c:pt idx="2">
                  <c:v>0.62363525123547303</c:v>
                </c:pt>
                <c:pt idx="3">
                  <c:v>0.62720292097275676</c:v>
                </c:pt>
                <c:pt idx="4">
                  <c:v>0.61445002031686013</c:v>
                </c:pt>
                <c:pt idx="5">
                  <c:v>0.62041052582575662</c:v>
                </c:pt>
                <c:pt idx="6">
                  <c:v>0.65150518520013456</c:v>
                </c:pt>
                <c:pt idx="7">
                  <c:v>0.62199671981569382</c:v>
                </c:pt>
                <c:pt idx="8">
                  <c:v>0.59768464401751753</c:v>
                </c:pt>
                <c:pt idx="9">
                  <c:v>0.62028309407985927</c:v>
                </c:pt>
                <c:pt idx="10">
                  <c:v>0.56978455729575794</c:v>
                </c:pt>
                <c:pt idx="11">
                  <c:v>0.56579211774738614</c:v>
                </c:pt>
                <c:pt idx="12">
                  <c:v>0.5975849489998265</c:v>
                </c:pt>
                <c:pt idx="13">
                  <c:v>0.62252088843223186</c:v>
                </c:pt>
                <c:pt idx="14">
                  <c:v>0.59001602455925872</c:v>
                </c:pt>
                <c:pt idx="15">
                  <c:v>0.58975426583499224</c:v>
                </c:pt>
                <c:pt idx="16">
                  <c:v>0.59667984064237967</c:v>
                </c:pt>
                <c:pt idx="17">
                  <c:v>0.57624286812770453</c:v>
                </c:pt>
                <c:pt idx="18">
                  <c:v>0.57384972805601464</c:v>
                </c:pt>
                <c:pt idx="19">
                  <c:v>0.56258698640363702</c:v>
                </c:pt>
                <c:pt idx="20">
                  <c:v>0.55105224362707861</c:v>
                </c:pt>
                <c:pt idx="21">
                  <c:v>0.55029418893333348</c:v>
                </c:pt>
                <c:pt idx="22">
                  <c:v>0.55403573111765891</c:v>
                </c:pt>
                <c:pt idx="23">
                  <c:v>0.55603781087353266</c:v>
                </c:pt>
                <c:pt idx="24">
                  <c:v>0.56888298711374374</c:v>
                </c:pt>
                <c:pt idx="25">
                  <c:v>0.57560577522858369</c:v>
                </c:pt>
                <c:pt idx="26">
                  <c:v>0.62261087768210799</c:v>
                </c:pt>
                <c:pt idx="27">
                  <c:v>0.62693491947363977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EB-40C5-85F4-947C4503C029}"/>
            </c:ext>
          </c:extLst>
        </c:ser>
        <c:ser>
          <c:idx val="7"/>
          <c:order val="7"/>
          <c:tx>
            <c:strRef>
              <c:f>Competitividad!$A$10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Competitividad!$B$10:$AC$10</c:f>
              <c:numCache>
                <c:formatCode>0.0%</c:formatCode>
                <c:ptCount val="28"/>
                <c:pt idx="0">
                  <c:v>0.60664521707989494</c:v>
                </c:pt>
                <c:pt idx="1">
                  <c:v>0.59940458760932924</c:v>
                </c:pt>
                <c:pt idx="2">
                  <c:v>0.57385793050031153</c:v>
                </c:pt>
                <c:pt idx="3">
                  <c:v>0.56016855577733149</c:v>
                </c:pt>
                <c:pt idx="4">
                  <c:v>0.54935135428949233</c:v>
                </c:pt>
                <c:pt idx="5">
                  <c:v>0.53393068154251788</c:v>
                </c:pt>
                <c:pt idx="6">
                  <c:v>0.56495439592410701</c:v>
                </c:pt>
                <c:pt idx="7">
                  <c:v>0.55659145536269161</c:v>
                </c:pt>
                <c:pt idx="8">
                  <c:v>0.54443504507724938</c:v>
                </c:pt>
                <c:pt idx="9">
                  <c:v>0.56554187460775729</c:v>
                </c:pt>
                <c:pt idx="10">
                  <c:v>0.56917609487751264</c:v>
                </c:pt>
                <c:pt idx="11">
                  <c:v>0.59199822837594596</c:v>
                </c:pt>
                <c:pt idx="12">
                  <c:v>0.56859335416169088</c:v>
                </c:pt>
                <c:pt idx="13">
                  <c:v>0.54507182142667043</c:v>
                </c:pt>
                <c:pt idx="14">
                  <c:v>0.56368892929134162</c:v>
                </c:pt>
                <c:pt idx="15">
                  <c:v>0.56354643771116342</c:v>
                </c:pt>
                <c:pt idx="16">
                  <c:v>0.5867946924404287</c:v>
                </c:pt>
                <c:pt idx="17">
                  <c:v>0.58381278928438296</c:v>
                </c:pt>
                <c:pt idx="18">
                  <c:v>0.63044799608847524</c:v>
                </c:pt>
                <c:pt idx="19">
                  <c:v>0.60600859204624458</c:v>
                </c:pt>
                <c:pt idx="20">
                  <c:v>0.64016127624652275</c:v>
                </c:pt>
                <c:pt idx="21">
                  <c:v>0.62843464355046597</c:v>
                </c:pt>
                <c:pt idx="22">
                  <c:v>0.6010302429726111</c:v>
                </c:pt>
                <c:pt idx="23">
                  <c:v>0.60460373583725335</c:v>
                </c:pt>
                <c:pt idx="24">
                  <c:v>0.59462371997556951</c:v>
                </c:pt>
                <c:pt idx="25">
                  <c:v>0.63114736768998458</c:v>
                </c:pt>
                <c:pt idx="26">
                  <c:v>0.64592725904447712</c:v>
                </c:pt>
                <c:pt idx="27">
                  <c:v>0.63776198352760827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EB-40C5-85F4-947C4503C029}"/>
            </c:ext>
          </c:extLst>
        </c:ser>
        <c:ser>
          <c:idx val="8"/>
          <c:order val="8"/>
          <c:tx>
            <c:strRef>
              <c:f>Competitividad!$A$11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Competitividad!$B$2:$AC$2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Competitividad!$B$11:$AC$11</c:f>
              <c:numCache>
                <c:formatCode>0.0%</c:formatCode>
                <c:ptCount val="28"/>
                <c:pt idx="0">
                  <c:v>0.66283093346315458</c:v>
                </c:pt>
                <c:pt idx="1">
                  <c:v>0.64684904548232625</c:v>
                </c:pt>
                <c:pt idx="2">
                  <c:v>0.63834783721796218</c:v>
                </c:pt>
                <c:pt idx="3">
                  <c:v>0.62431913799460803</c:v>
                </c:pt>
                <c:pt idx="4">
                  <c:v>0.61012981964310886</c:v>
                </c:pt>
                <c:pt idx="5">
                  <c:v>0.58168366045613085</c:v>
                </c:pt>
                <c:pt idx="6">
                  <c:v>0.61190113683834335</c:v>
                </c:pt>
                <c:pt idx="7">
                  <c:v>0.61181996704051789</c:v>
                </c:pt>
                <c:pt idx="8">
                  <c:v>0.59837836493490193</c:v>
                </c:pt>
                <c:pt idx="9">
                  <c:v>0.62637281791690946</c:v>
                </c:pt>
                <c:pt idx="10">
                  <c:v>0.60509801263727192</c:v>
                </c:pt>
                <c:pt idx="11">
                  <c:v>0.58977348031909171</c:v>
                </c:pt>
                <c:pt idx="12">
                  <c:v>0.57784426992782811</c:v>
                </c:pt>
                <c:pt idx="13">
                  <c:v>0.58004309076555927</c:v>
                </c:pt>
                <c:pt idx="14">
                  <c:v>0.60077286364747196</c:v>
                </c:pt>
                <c:pt idx="15">
                  <c:v>0.58010249464353225</c:v>
                </c:pt>
                <c:pt idx="16">
                  <c:v>0.55735101139884569</c:v>
                </c:pt>
                <c:pt idx="17">
                  <c:v>0.56264234433831661</c:v>
                </c:pt>
                <c:pt idx="18">
                  <c:v>0.57685282984586417</c:v>
                </c:pt>
                <c:pt idx="19">
                  <c:v>0.57979498219936332</c:v>
                </c:pt>
                <c:pt idx="20">
                  <c:v>0.55844134892380071</c:v>
                </c:pt>
                <c:pt idx="21">
                  <c:v>0.59083467988752814</c:v>
                </c:pt>
                <c:pt idx="22">
                  <c:v>0.67934605216228316</c:v>
                </c:pt>
                <c:pt idx="23">
                  <c:v>0.58361667804011219</c:v>
                </c:pt>
                <c:pt idx="24">
                  <c:v>0.65694299717820992</c:v>
                </c:pt>
                <c:pt idx="25">
                  <c:v>0.63278212934678368</c:v>
                </c:pt>
                <c:pt idx="26">
                  <c:v>0.62285510375863917</c:v>
                </c:pt>
                <c:pt idx="27">
                  <c:v>0.62655711645305145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EB-40C5-85F4-947C4503C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BBVA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V2'!$A$95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V2'!$N$95:$AH$95</c:f>
              <c:numCache>
                <c:formatCode>0.0%</c:formatCode>
                <c:ptCount val="21"/>
                <c:pt idx="0">
                  <c:v>7.4134622415532508E-2</c:v>
                </c:pt>
                <c:pt idx="1">
                  <c:v>7.4003720565112924E-2</c:v>
                </c:pt>
                <c:pt idx="2">
                  <c:v>7.3963747875265648E-2</c:v>
                </c:pt>
                <c:pt idx="3">
                  <c:v>7.4644586112387043E-2</c:v>
                </c:pt>
                <c:pt idx="4">
                  <c:v>7.468636897102314E-2</c:v>
                </c:pt>
                <c:pt idx="5">
                  <c:v>7.4710196448780963E-2</c:v>
                </c:pt>
                <c:pt idx="6">
                  <c:v>7.4183173864796628E-2</c:v>
                </c:pt>
                <c:pt idx="7">
                  <c:v>7.4058660349780397E-2</c:v>
                </c:pt>
                <c:pt idx="8">
                  <c:v>7.3985338827450869E-2</c:v>
                </c:pt>
                <c:pt idx="9">
                  <c:v>7.3702163851771266E-2</c:v>
                </c:pt>
                <c:pt idx="10">
                  <c:v>7.5111848958102106E-2</c:v>
                </c:pt>
                <c:pt idx="11">
                  <c:v>7.5127542970310796E-2</c:v>
                </c:pt>
                <c:pt idx="12">
                  <c:v>7.5192316950922863E-2</c:v>
                </c:pt>
                <c:pt idx="13">
                  <c:v>7.6273303537729653E-2</c:v>
                </c:pt>
                <c:pt idx="14">
                  <c:v>7.6880184736090942E-2</c:v>
                </c:pt>
                <c:pt idx="15">
                  <c:v>7.7611250220697842E-2</c:v>
                </c:pt>
                <c:pt idx="16">
                  <c:v>7.836280575526354E-2</c:v>
                </c:pt>
                <c:pt idx="17">
                  <c:v>7.9067128522366928E-2</c:v>
                </c:pt>
                <c:pt idx="18">
                  <c:v>6.4123729339662136E-2</c:v>
                </c:pt>
                <c:pt idx="19">
                  <c:v>6.4955420530223171E-2</c:v>
                </c:pt>
                <c:pt idx="20">
                  <c:v>8.0604660732841629E-2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629-44BF-A18B-1A33D5416CFA}"/>
            </c:ext>
          </c:extLst>
        </c:ser>
        <c:ser>
          <c:idx val="2"/>
          <c:order val="1"/>
          <c:tx>
            <c:strRef>
              <c:f>'Entidades V2'!$A$96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V2'!$N$96:$AH$96</c:f>
              <c:numCache>
                <c:formatCode>0.0%</c:formatCode>
                <c:ptCount val="21"/>
                <c:pt idx="0">
                  <c:v>5.2178063099022162E-2</c:v>
                </c:pt>
                <c:pt idx="1">
                  <c:v>5.3082235253720342E-2</c:v>
                </c:pt>
                <c:pt idx="2">
                  <c:v>6.1138486623774829E-2</c:v>
                </c:pt>
                <c:pt idx="3">
                  <c:v>5.9096228890363749E-2</c:v>
                </c:pt>
                <c:pt idx="4">
                  <c:v>6.2914904107208403E-2</c:v>
                </c:pt>
                <c:pt idx="5">
                  <c:v>5.9631567283401722E-2</c:v>
                </c:pt>
                <c:pt idx="6">
                  <c:v>6.6779204080586005E-2</c:v>
                </c:pt>
                <c:pt idx="7">
                  <c:v>6.7209037431746763E-2</c:v>
                </c:pt>
                <c:pt idx="8">
                  <c:v>6.4179425738569634E-2</c:v>
                </c:pt>
                <c:pt idx="9">
                  <c:v>7.1408723854441691E-2</c:v>
                </c:pt>
                <c:pt idx="10">
                  <c:v>7.7647247998647945E-2</c:v>
                </c:pt>
                <c:pt idx="11">
                  <c:v>6.9157649397981441E-2</c:v>
                </c:pt>
                <c:pt idx="12">
                  <c:v>8.1045892509558418E-2</c:v>
                </c:pt>
                <c:pt idx="13">
                  <c:v>7.6555517695158504E-2</c:v>
                </c:pt>
                <c:pt idx="14">
                  <c:v>7.1887262520542658E-2</c:v>
                </c:pt>
                <c:pt idx="15">
                  <c:v>7.4403324103110527E-2</c:v>
                </c:pt>
                <c:pt idx="16">
                  <c:v>7.8147438885308201E-2</c:v>
                </c:pt>
                <c:pt idx="17">
                  <c:v>7.476394676332114E-2</c:v>
                </c:pt>
                <c:pt idx="18">
                  <c:v>7.7896844848947794E-2</c:v>
                </c:pt>
                <c:pt idx="19">
                  <c:v>8.1314737028771941E-2</c:v>
                </c:pt>
                <c:pt idx="20">
                  <c:v>9.092902790562854E-2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629-44BF-A18B-1A33D5416CFA}"/>
            </c:ext>
          </c:extLst>
        </c:ser>
        <c:ser>
          <c:idx val="3"/>
          <c:order val="2"/>
          <c:tx>
            <c:strRef>
              <c:f>'Entidades V2'!$A$97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V2'!$N$97:$AH$97</c:f>
              <c:numCache>
                <c:formatCode>0.0%</c:formatCode>
                <c:ptCount val="21"/>
                <c:pt idx="0">
                  <c:v>1.4E-2</c:v>
                </c:pt>
                <c:pt idx="1">
                  <c:v>2.1999999999999999E-2</c:v>
                </c:pt>
                <c:pt idx="2">
                  <c:v>2.4E-2</c:v>
                </c:pt>
                <c:pt idx="3">
                  <c:v>2.9000000000000001E-2</c:v>
                </c:pt>
                <c:pt idx="4">
                  <c:v>2.8000000000000001E-2</c:v>
                </c:pt>
                <c:pt idx="5">
                  <c:v>2.9000000000000001E-2</c:v>
                </c:pt>
                <c:pt idx="6">
                  <c:v>2.8000000000000001E-2</c:v>
                </c:pt>
                <c:pt idx="7">
                  <c:v>2.4E-2</c:v>
                </c:pt>
                <c:pt idx="8">
                  <c:v>2.5999999999999999E-2</c:v>
                </c:pt>
                <c:pt idx="9">
                  <c:v>2.7E-2</c:v>
                </c:pt>
                <c:pt idx="10" formatCode="0.00%">
                  <c:v>4.2000000000000003E-2</c:v>
                </c:pt>
                <c:pt idx="11" formatCode="0.00%">
                  <c:v>3.4000000000000002E-2</c:v>
                </c:pt>
                <c:pt idx="12">
                  <c:v>4.1315049226441629E-2</c:v>
                </c:pt>
                <c:pt idx="13">
                  <c:v>4.8214991437228294E-2</c:v>
                </c:pt>
                <c:pt idx="14">
                  <c:v>3.7339556592765458E-2</c:v>
                </c:pt>
                <c:pt idx="15">
                  <c:v>4.6013071895424834E-2</c:v>
                </c:pt>
                <c:pt idx="16">
                  <c:v>3.9642950905749541E-2</c:v>
                </c:pt>
                <c:pt idx="17">
                  <c:v>4.5536083896784874E-2</c:v>
                </c:pt>
                <c:pt idx="18">
                  <c:v>4.521054515090063E-2</c:v>
                </c:pt>
                <c:pt idx="19">
                  <c:v>4.2610953729933898E-2</c:v>
                </c:pt>
                <c:pt idx="20">
                  <c:v>4.288702928870293E-2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629-44BF-A18B-1A33D5416CFA}"/>
            </c:ext>
          </c:extLst>
        </c:ser>
        <c:ser>
          <c:idx val="4"/>
          <c:order val="3"/>
          <c:tx>
            <c:strRef>
              <c:f>'Entidades V2'!$A$98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V2'!$N$98:$AH$98</c:f>
              <c:numCache>
                <c:formatCode>0.0%</c:formatCode>
                <c:ptCount val="21"/>
                <c:pt idx="0">
                  <c:v>1.1438306157215868E-2</c:v>
                </c:pt>
                <c:pt idx="1">
                  <c:v>1.392243216365961E-2</c:v>
                </c:pt>
                <c:pt idx="2">
                  <c:v>1.3966101694915254E-2</c:v>
                </c:pt>
                <c:pt idx="3">
                  <c:v>1.7110266159695818E-2</c:v>
                </c:pt>
                <c:pt idx="4">
                  <c:v>1.6856360754934449E-2</c:v>
                </c:pt>
                <c:pt idx="5">
                  <c:v>1.5268329554043839E-2</c:v>
                </c:pt>
                <c:pt idx="6">
                  <c:v>1.2307692307692308E-2</c:v>
                </c:pt>
                <c:pt idx="7">
                  <c:v>1.4469686007813631E-2</c:v>
                </c:pt>
                <c:pt idx="8">
                  <c:v>1.2449914138523182E-2</c:v>
                </c:pt>
                <c:pt idx="9">
                  <c:v>1.3499165781889883E-2</c:v>
                </c:pt>
                <c:pt idx="10">
                  <c:v>2.1638083026125982E-2</c:v>
                </c:pt>
                <c:pt idx="11">
                  <c:v>2.2136817832436588E-2</c:v>
                </c:pt>
                <c:pt idx="12">
                  <c:v>2.5444596443228454E-2</c:v>
                </c:pt>
                <c:pt idx="13">
                  <c:v>2.6338004389667397E-2</c:v>
                </c:pt>
                <c:pt idx="14">
                  <c:v>2.3804800634794683E-2</c:v>
                </c:pt>
                <c:pt idx="15">
                  <c:v>2.8614967829326109E-2</c:v>
                </c:pt>
                <c:pt idx="16">
                  <c:v>2.473817262549657E-2</c:v>
                </c:pt>
                <c:pt idx="17">
                  <c:v>3.3283550245359506E-2</c:v>
                </c:pt>
                <c:pt idx="18">
                  <c:v>2.7844620144379512E-2</c:v>
                </c:pt>
                <c:pt idx="19">
                  <c:v>2.7442012414243711E-2</c:v>
                </c:pt>
                <c:pt idx="20">
                  <c:v>3.1013094417643005E-2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629-44BF-A18B-1A33D5416CFA}"/>
            </c:ext>
          </c:extLst>
        </c:ser>
        <c:ser>
          <c:idx val="5"/>
          <c:order val="4"/>
          <c:tx>
            <c:strRef>
              <c:f>'Entidades V2'!$A$99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V2'!$N$99:$AH$99</c:f>
              <c:numCache>
                <c:formatCode>0.00%</c:formatCode>
                <c:ptCount val="21"/>
                <c:pt idx="0">
                  <c:v>0.20350000000000001</c:v>
                </c:pt>
                <c:pt idx="1">
                  <c:v>0.22995000000000076</c:v>
                </c:pt>
                <c:pt idx="2">
                  <c:v>0.24669999999999925</c:v>
                </c:pt>
                <c:pt idx="3">
                  <c:v>0.22976666670000045</c:v>
                </c:pt>
                <c:pt idx="4">
                  <c:v>0.22092000000000045</c:v>
                </c:pt>
                <c:pt idx="5">
                  <c:v>0.18918333330000126</c:v>
                </c:pt>
                <c:pt idx="6">
                  <c:v>0.21265000000000045</c:v>
                </c:pt>
                <c:pt idx="7">
                  <c:v>0.24367499999999831</c:v>
                </c:pt>
                <c:pt idx="8">
                  <c:v>0.21798111888111871</c:v>
                </c:pt>
                <c:pt idx="9">
                  <c:v>0.21726071428571325</c:v>
                </c:pt>
                <c:pt idx="10">
                  <c:v>0.21614155124653722</c:v>
                </c:pt>
                <c:pt idx="11">
                  <c:v>0.21374054054053948</c:v>
                </c:pt>
                <c:pt idx="12">
                  <c:v>0.20859999999999945</c:v>
                </c:pt>
                <c:pt idx="13">
                  <c:v>0.20690000000000053</c:v>
                </c:pt>
                <c:pt idx="14">
                  <c:v>0.20800000000000174</c:v>
                </c:pt>
                <c:pt idx="15">
                  <c:v>0.20240000000000014</c:v>
                </c:pt>
                <c:pt idx="16">
                  <c:v>0.19740000000000135</c:v>
                </c:pt>
                <c:pt idx="17">
                  <c:v>0.1901999999999997</c:v>
                </c:pt>
                <c:pt idx="18">
                  <c:v>0.18859999999999855</c:v>
                </c:pt>
                <c:pt idx="19">
                  <c:v>0.18639999999999879</c:v>
                </c:pt>
                <c:pt idx="20">
                  <c:v>0.18379999999999885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629-44BF-A18B-1A33D5416CFA}"/>
            </c:ext>
          </c:extLst>
        </c:ser>
        <c:ser>
          <c:idx val="6"/>
          <c:order val="5"/>
          <c:tx>
            <c:strRef>
              <c:f>'Entidades V2'!$A$100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V2'!$N$100:$AH$100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629-44BF-A18B-1A33D5416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9151007"/>
        <c:axId val="1392206511"/>
      </c:lineChart>
      <c:dateAx>
        <c:axId val="99915100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92206511"/>
        <c:crosses val="autoZero"/>
        <c:auto val="1"/>
        <c:lblOffset val="100"/>
        <c:baseTimeUnit val="months"/>
      </c:dateAx>
      <c:valAx>
        <c:axId val="139220651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99151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Indicador</a:t>
            </a:r>
            <a:r>
              <a:rPr lang="es-CO" baseline="0"/>
              <a:t> Competitividad Financieras Vehículos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6.113360758211895E-2"/>
          <c:y val="0.15658664736901509"/>
          <c:w val="0.91228229692864737"/>
          <c:h val="0.71773677749346354"/>
        </c:manualLayout>
      </c:layout>
      <c:lineChart>
        <c:grouping val="standard"/>
        <c:varyColors val="0"/>
        <c:ser>
          <c:idx val="0"/>
          <c:order val="0"/>
          <c:tx>
            <c:strRef>
              <c:f>'Competitividad V2'!$A$3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V2'!$B$3:$AC$3</c:f>
              <c:numCache>
                <c:formatCode>0.0%</c:formatCode>
                <c:ptCount val="28"/>
                <c:pt idx="0">
                  <c:v>1.2389318321472007</c:v>
                </c:pt>
                <c:pt idx="1">
                  <c:v>1.258563098400755</c:v>
                </c:pt>
                <c:pt idx="2">
                  <c:v>1.1486028994845117</c:v>
                </c:pt>
                <c:pt idx="3">
                  <c:v>1.1851647323679693</c:v>
                </c:pt>
                <c:pt idx="4">
                  <c:v>1.159567239278456</c:v>
                </c:pt>
                <c:pt idx="5">
                  <c:v>1.2051096489706667</c:v>
                </c:pt>
                <c:pt idx="6">
                  <c:v>1.1054155977933298</c:v>
                </c:pt>
                <c:pt idx="7">
                  <c:v>1.0847946588977746</c:v>
                </c:pt>
                <c:pt idx="8">
                  <c:v>0.99837535175157543</c:v>
                </c:pt>
                <c:pt idx="9">
                  <c:v>1.0225329410985786</c:v>
                </c:pt>
                <c:pt idx="10">
                  <c:v>1.0987655770343228</c:v>
                </c:pt>
                <c:pt idx="11">
                  <c:v>1.2720632895098845</c:v>
                </c:pt>
                <c:pt idx="12">
                  <c:v>1.2689744474105176</c:v>
                </c:pt>
                <c:pt idx="13">
                  <c:v>1.2622654132526416</c:v>
                </c:pt>
                <c:pt idx="14">
                  <c:v>1.1765724152781105</c:v>
                </c:pt>
                <c:pt idx="15">
                  <c:v>1.2875037399942533</c:v>
                </c:pt>
                <c:pt idx="16">
                  <c:v>1.3727565643906967</c:v>
                </c:pt>
                <c:pt idx="17">
                  <c:v>1.3529335288736433</c:v>
                </c:pt>
                <c:pt idx="18">
                  <c:v>1.4033251363050872</c:v>
                </c:pt>
                <c:pt idx="19">
                  <c:v>1.3616245047131215</c:v>
                </c:pt>
                <c:pt idx="20">
                  <c:v>1.2839680851479818</c:v>
                </c:pt>
                <c:pt idx="21">
                  <c:v>1.3205241750164647</c:v>
                </c:pt>
                <c:pt idx="22">
                  <c:v>1.2989872056917093</c:v>
                </c:pt>
                <c:pt idx="23">
                  <c:v>1.2879205945192627</c:v>
                </c:pt>
                <c:pt idx="24">
                  <c:v>1.2302792008260977</c:v>
                </c:pt>
                <c:pt idx="25">
                  <c:v>1.1949141801248386</c:v>
                </c:pt>
                <c:pt idx="26">
                  <c:v>1.2386928349818296</c:v>
                </c:pt>
                <c:pt idx="27">
                  <c:v>1.1906208108424028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42E-4DF9-AE13-6833218EF74C}"/>
            </c:ext>
          </c:extLst>
        </c:ser>
        <c:ser>
          <c:idx val="1"/>
          <c:order val="1"/>
          <c:tx>
            <c:strRef>
              <c:f>'Competitividad V2'!$A$4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V2'!$B$4:$AC$4</c:f>
              <c:numCache>
                <c:formatCode>0.0%</c:formatCode>
                <c:ptCount val="28"/>
                <c:pt idx="0">
                  <c:v>0.84539269138563566</c:v>
                </c:pt>
                <c:pt idx="1">
                  <c:v>0.8424449028038461</c:v>
                </c:pt>
                <c:pt idx="2">
                  <c:v>0.86431795854388449</c:v>
                </c:pt>
                <c:pt idx="3">
                  <c:v>0.83710781342930107</c:v>
                </c:pt>
                <c:pt idx="4">
                  <c:v>0.8284167406804076</c:v>
                </c:pt>
                <c:pt idx="5">
                  <c:v>0.78154121639397967</c:v>
                </c:pt>
                <c:pt idx="6">
                  <c:v>0.74893477600356273</c:v>
                </c:pt>
                <c:pt idx="7">
                  <c:v>0.76446700098213827</c:v>
                </c:pt>
                <c:pt idx="8">
                  <c:v>0.79609762325596323</c:v>
                </c:pt>
                <c:pt idx="9">
                  <c:v>0.8025238076159632</c:v>
                </c:pt>
                <c:pt idx="10">
                  <c:v>0.80454239813552764</c:v>
                </c:pt>
                <c:pt idx="11">
                  <c:v>0.89641062646381287</c:v>
                </c:pt>
                <c:pt idx="12">
                  <c:v>0.84904071987623952</c:v>
                </c:pt>
                <c:pt idx="13">
                  <c:v>0.88993673832518039</c:v>
                </c:pt>
                <c:pt idx="14">
                  <c:v>0.9016172328934321</c:v>
                </c:pt>
                <c:pt idx="15">
                  <c:v>0.89285644934639463</c:v>
                </c:pt>
                <c:pt idx="16">
                  <c:v>0.92120405455948862</c:v>
                </c:pt>
                <c:pt idx="17">
                  <c:v>0.92185167345208052</c:v>
                </c:pt>
                <c:pt idx="18">
                  <c:v>0.88102348023858901</c:v>
                </c:pt>
                <c:pt idx="19">
                  <c:v>0.90190987812059142</c:v>
                </c:pt>
                <c:pt idx="20">
                  <c:v>0.99482942684111009</c:v>
                </c:pt>
                <c:pt idx="21">
                  <c:v>0.96534619168259461</c:v>
                </c:pt>
                <c:pt idx="22">
                  <c:v>1.0021982920289576</c:v>
                </c:pt>
                <c:pt idx="23">
                  <c:v>1.0260844147530537</c:v>
                </c:pt>
                <c:pt idx="24">
                  <c:v>1.0599075422142328</c:v>
                </c:pt>
                <c:pt idx="25">
                  <c:v>1.1269417654310827</c:v>
                </c:pt>
                <c:pt idx="26">
                  <c:v>1.0937953713258914</c:v>
                </c:pt>
                <c:pt idx="27">
                  <c:v>1.0952369598994312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42E-4DF9-AE13-6833218EF74C}"/>
            </c:ext>
          </c:extLst>
        </c:ser>
        <c:ser>
          <c:idx val="2"/>
          <c:order val="2"/>
          <c:tx>
            <c:strRef>
              <c:f>'Competitividad V2'!$A$5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V2'!$B$5:$AC$5</c:f>
              <c:numCache>
                <c:formatCode>0.0%</c:formatCode>
                <c:ptCount val="28"/>
                <c:pt idx="0">
                  <c:v>1.0888671563732992</c:v>
                </c:pt>
                <c:pt idx="1">
                  <c:v>1.0745531665830408</c:v>
                </c:pt>
                <c:pt idx="2">
                  <c:v>1.0565019928671415</c:v>
                </c:pt>
                <c:pt idx="3">
                  <c:v>1.0166506954401267</c:v>
                </c:pt>
                <c:pt idx="4">
                  <c:v>1.001280018739203</c:v>
                </c:pt>
                <c:pt idx="5">
                  <c:v>1.0222347135998426</c:v>
                </c:pt>
                <c:pt idx="6">
                  <c:v>1.0761211667085013</c:v>
                </c:pt>
                <c:pt idx="7">
                  <c:v>1.0664217796039843</c:v>
                </c:pt>
                <c:pt idx="8">
                  <c:v>1.0676418040914493</c:v>
                </c:pt>
                <c:pt idx="9">
                  <c:v>1.0803587916974642</c:v>
                </c:pt>
                <c:pt idx="10">
                  <c:v>1.0558505749681606</c:v>
                </c:pt>
                <c:pt idx="11">
                  <c:v>1.0608938156883942</c:v>
                </c:pt>
                <c:pt idx="12">
                  <c:v>1.0131721711942483</c:v>
                </c:pt>
                <c:pt idx="13">
                  <c:v>1.0889706867370235</c:v>
                </c:pt>
                <c:pt idx="14">
                  <c:v>1.1399807131489166</c:v>
                </c:pt>
                <c:pt idx="15">
                  <c:v>1.0554803332298821</c:v>
                </c:pt>
                <c:pt idx="16">
                  <c:v>1.0163213773694701</c:v>
                </c:pt>
                <c:pt idx="17">
                  <c:v>1.0623916080780986</c:v>
                </c:pt>
                <c:pt idx="18">
                  <c:v>1.0682885203666315</c:v>
                </c:pt>
                <c:pt idx="19">
                  <c:v>1.0794829888234649</c:v>
                </c:pt>
                <c:pt idx="20">
                  <c:v>1.0739854120241212</c:v>
                </c:pt>
                <c:pt idx="21">
                  <c:v>1.0735397370431359</c:v>
                </c:pt>
                <c:pt idx="22">
                  <c:v>1.0620088565155044</c:v>
                </c:pt>
                <c:pt idx="23">
                  <c:v>1.0722385040265014</c:v>
                </c:pt>
                <c:pt idx="24">
                  <c:v>1.0770704404472355</c:v>
                </c:pt>
                <c:pt idx="25">
                  <c:v>1.0727433413002356</c:v>
                </c:pt>
                <c:pt idx="26">
                  <c:v>1.0638351021786079</c:v>
                </c:pt>
                <c:pt idx="27">
                  <c:v>1.1427209281058177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42E-4DF9-AE13-6833218EF74C}"/>
            </c:ext>
          </c:extLst>
        </c:ser>
        <c:ser>
          <c:idx val="3"/>
          <c:order val="3"/>
          <c:tx>
            <c:strRef>
              <c:f>'Competitividad V2'!$A$6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V2'!$B$6:$AC$6</c:f>
              <c:numCache>
                <c:formatCode>0.0%</c:formatCode>
                <c:ptCount val="28"/>
                <c:pt idx="0">
                  <c:v>1.0954568527882489</c:v>
                </c:pt>
                <c:pt idx="1">
                  <c:v>1.0855692240030572</c:v>
                </c:pt>
                <c:pt idx="2">
                  <c:v>1.1206542701544273</c:v>
                </c:pt>
                <c:pt idx="3">
                  <c:v>1.1141442390886025</c:v>
                </c:pt>
                <c:pt idx="4">
                  <c:v>1.0885450512565746</c:v>
                </c:pt>
                <c:pt idx="5">
                  <c:v>1.0536120133574229</c:v>
                </c:pt>
                <c:pt idx="6">
                  <c:v>1.0616960829925963</c:v>
                </c:pt>
                <c:pt idx="7">
                  <c:v>1.0785354094301551</c:v>
                </c:pt>
                <c:pt idx="8">
                  <c:v>1.0428818241060052</c:v>
                </c:pt>
                <c:pt idx="9">
                  <c:v>1.015365355876154</c:v>
                </c:pt>
                <c:pt idx="10">
                  <c:v>0.98792015833088931</c:v>
                </c:pt>
                <c:pt idx="11">
                  <c:v>0.99800451794786349</c:v>
                </c:pt>
                <c:pt idx="12">
                  <c:v>1.0006936368751622</c:v>
                </c:pt>
                <c:pt idx="13">
                  <c:v>1.0114520904271058</c:v>
                </c:pt>
                <c:pt idx="14">
                  <c:v>1.0171052594819956</c:v>
                </c:pt>
                <c:pt idx="15">
                  <c:v>0.98780285125342626</c:v>
                </c:pt>
                <c:pt idx="16">
                  <c:v>0.98296745240425376</c:v>
                </c:pt>
                <c:pt idx="17">
                  <c:v>0.9709898232664419</c:v>
                </c:pt>
                <c:pt idx="18">
                  <c:v>1.0393016796944543</c:v>
                </c:pt>
                <c:pt idx="19">
                  <c:v>1.0958228698434638</c:v>
                </c:pt>
                <c:pt idx="20">
                  <c:v>1.1092603292957821</c:v>
                </c:pt>
                <c:pt idx="21">
                  <c:v>1.1182723105631698</c:v>
                </c:pt>
                <c:pt idx="22">
                  <c:v>1.13142469679019</c:v>
                </c:pt>
                <c:pt idx="23">
                  <c:v>1.1210646778179112</c:v>
                </c:pt>
                <c:pt idx="24">
                  <c:v>1.1388218066365268</c:v>
                </c:pt>
                <c:pt idx="25">
                  <c:v>1.1604632309581417</c:v>
                </c:pt>
                <c:pt idx="26">
                  <c:v>1.1551198758207868</c:v>
                </c:pt>
                <c:pt idx="27">
                  <c:v>1.1468296904629143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42E-4DF9-AE13-6833218EF74C}"/>
            </c:ext>
          </c:extLst>
        </c:ser>
        <c:ser>
          <c:idx val="4"/>
          <c:order val="4"/>
          <c:tx>
            <c:strRef>
              <c:f>'Competitividad V2'!$A$7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V2'!$B$7:$AC$7</c:f>
              <c:numCache>
                <c:formatCode>0.0%</c:formatCode>
                <c:ptCount val="28"/>
                <c:pt idx="0">
                  <c:v>0.95467109200465738</c:v>
                </c:pt>
                <c:pt idx="1">
                  <c:v>0.96170181487625117</c:v>
                </c:pt>
                <c:pt idx="2">
                  <c:v>0.95228909002213002</c:v>
                </c:pt>
                <c:pt idx="3">
                  <c:v>0.93145917981183746</c:v>
                </c:pt>
                <c:pt idx="4">
                  <c:v>0.94082094303402308</c:v>
                </c:pt>
                <c:pt idx="5">
                  <c:v>0.89971605487029416</c:v>
                </c:pt>
                <c:pt idx="6">
                  <c:v>0.94673694989268053</c:v>
                </c:pt>
                <c:pt idx="7">
                  <c:v>0.93725912138776768</c:v>
                </c:pt>
                <c:pt idx="8">
                  <c:v>0.94886417869497797</c:v>
                </c:pt>
                <c:pt idx="9">
                  <c:v>0.9100213892096759</c:v>
                </c:pt>
                <c:pt idx="10">
                  <c:v>0.89120866485480643</c:v>
                </c:pt>
                <c:pt idx="11">
                  <c:v>0.90212240452143466</c:v>
                </c:pt>
                <c:pt idx="12">
                  <c:v>0.98664195519007236</c:v>
                </c:pt>
                <c:pt idx="13">
                  <c:v>0.9967435731736739</c:v>
                </c:pt>
                <c:pt idx="14">
                  <c:v>0.97267466099634392</c:v>
                </c:pt>
                <c:pt idx="15">
                  <c:v>0.97987162599446165</c:v>
                </c:pt>
                <c:pt idx="16">
                  <c:v>0.95223338990156525</c:v>
                </c:pt>
                <c:pt idx="17">
                  <c:v>0.94925258276860758</c:v>
                </c:pt>
                <c:pt idx="18">
                  <c:v>1.0214070981756733</c:v>
                </c:pt>
                <c:pt idx="19">
                  <c:v>1.0066366495628067</c:v>
                </c:pt>
                <c:pt idx="20">
                  <c:v>0.96820885861372852</c:v>
                </c:pt>
                <c:pt idx="21">
                  <c:v>0.97722407546838508</c:v>
                </c:pt>
                <c:pt idx="22">
                  <c:v>0.97414405360962641</c:v>
                </c:pt>
                <c:pt idx="23">
                  <c:v>0.97368461344748947</c:v>
                </c:pt>
                <c:pt idx="24">
                  <c:v>0.99197308566928477</c:v>
                </c:pt>
                <c:pt idx="25">
                  <c:v>1.0010135535512745</c:v>
                </c:pt>
                <c:pt idx="26">
                  <c:v>1.0245378080617873</c:v>
                </c:pt>
                <c:pt idx="27">
                  <c:v>1.0149717356120067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42E-4DF9-AE13-6833218EF74C}"/>
            </c:ext>
          </c:extLst>
        </c:ser>
        <c:ser>
          <c:idx val="5"/>
          <c:order val="5"/>
          <c:tx>
            <c:strRef>
              <c:f>'Competitividad V2'!$A$8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V2'!$B$8:$AC$8</c:f>
              <c:numCache>
                <c:formatCode>0.0%</c:formatCode>
                <c:ptCount val="28"/>
                <c:pt idx="0">
                  <c:v>1.2558040246144975</c:v>
                </c:pt>
                <c:pt idx="1">
                  <c:v>1.1800452721450072</c:v>
                </c:pt>
                <c:pt idx="2">
                  <c:v>1.1538747151041695</c:v>
                </c:pt>
                <c:pt idx="3">
                  <c:v>1.1440952925385524</c:v>
                </c:pt>
                <c:pt idx="4">
                  <c:v>1.1403183698169814</c:v>
                </c:pt>
                <c:pt idx="5">
                  <c:v>1.160216090648208</c:v>
                </c:pt>
                <c:pt idx="6">
                  <c:v>1.1506048538919169</c:v>
                </c:pt>
                <c:pt idx="7">
                  <c:v>1.1275148874767738</c:v>
                </c:pt>
                <c:pt idx="8">
                  <c:v>1.1319440396685212</c:v>
                </c:pt>
                <c:pt idx="9">
                  <c:v>1.168736660234462</c:v>
                </c:pt>
                <c:pt idx="10">
                  <c:v>1.1860782760976045</c:v>
                </c:pt>
                <c:pt idx="11">
                  <c:v>1.001348003798149</c:v>
                </c:pt>
                <c:pt idx="12">
                  <c:v>1.0687502362805539</c:v>
                </c:pt>
                <c:pt idx="13">
                  <c:v>1.0526782593823705</c:v>
                </c:pt>
                <c:pt idx="14">
                  <c:v>0.99764559916519169</c:v>
                </c:pt>
                <c:pt idx="15">
                  <c:v>0.94203829634814062</c:v>
                </c:pt>
                <c:pt idx="16">
                  <c:v>0.89524485611011029</c:v>
                </c:pt>
                <c:pt idx="17">
                  <c:v>0.9280579413599056</c:v>
                </c:pt>
                <c:pt idx="18">
                  <c:v>0.84607109637491928</c:v>
                </c:pt>
                <c:pt idx="19">
                  <c:v>0.83437612378270098</c:v>
                </c:pt>
                <c:pt idx="20">
                  <c:v>0.8889156992433852</c:v>
                </c:pt>
                <c:pt idx="21">
                  <c:v>0.89639416960861495</c:v>
                </c:pt>
                <c:pt idx="22">
                  <c:v>0.91956650372567006</c:v>
                </c:pt>
                <c:pt idx="23">
                  <c:v>0.93868426495699131</c:v>
                </c:pt>
                <c:pt idx="24">
                  <c:v>0.96057486638818301</c:v>
                </c:pt>
                <c:pt idx="25">
                  <c:v>0.9320237838241141</c:v>
                </c:pt>
                <c:pt idx="26">
                  <c:v>0.93120224015663577</c:v>
                </c:pt>
                <c:pt idx="27">
                  <c:v>0.94113482482441646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42E-4DF9-AE13-6833218EF74C}"/>
            </c:ext>
          </c:extLst>
        </c:ser>
        <c:ser>
          <c:idx val="6"/>
          <c:order val="6"/>
          <c:tx>
            <c:strRef>
              <c:f>'Competitividad V2'!$A$9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V2'!$B$9:$AC$9</c:f>
              <c:numCache>
                <c:formatCode>0.0%</c:formatCode>
                <c:ptCount val="28"/>
                <c:pt idx="0">
                  <c:v>0.90971803865229461</c:v>
                </c:pt>
                <c:pt idx="1">
                  <c:v>0.87717752150654038</c:v>
                </c:pt>
                <c:pt idx="2">
                  <c:v>0.89860529667849121</c:v>
                </c:pt>
                <c:pt idx="3">
                  <c:v>0.88839274830174542</c:v>
                </c:pt>
                <c:pt idx="4">
                  <c:v>0.87068186926265234</c:v>
                </c:pt>
                <c:pt idx="5">
                  <c:v>0.8929197510913347</c:v>
                </c:pt>
                <c:pt idx="6">
                  <c:v>0.91702757557529269</c:v>
                </c:pt>
                <c:pt idx="7">
                  <c:v>0.87691089486344465</c:v>
                </c:pt>
                <c:pt idx="8">
                  <c:v>0.8327655467662467</c:v>
                </c:pt>
                <c:pt idx="9">
                  <c:v>0.85424210640499543</c:v>
                </c:pt>
                <c:pt idx="10">
                  <c:v>0.78441423037039681</c:v>
                </c:pt>
                <c:pt idx="11">
                  <c:v>0.79160235287132275</c:v>
                </c:pt>
                <c:pt idx="12">
                  <c:v>0.81602212116159989</c:v>
                </c:pt>
                <c:pt idx="13">
                  <c:v>0.85769040538551122</c:v>
                </c:pt>
                <c:pt idx="14">
                  <c:v>0.82890634595538326</c:v>
                </c:pt>
                <c:pt idx="15">
                  <c:v>0.799560619678092</c:v>
                </c:pt>
                <c:pt idx="16">
                  <c:v>0.81810482542579088</c:v>
                </c:pt>
                <c:pt idx="17">
                  <c:v>0.83078518818469382</c:v>
                </c:pt>
                <c:pt idx="18">
                  <c:v>0.92389190500047513</c:v>
                </c:pt>
                <c:pt idx="19">
                  <c:v>0.85844116445289642</c:v>
                </c:pt>
                <c:pt idx="20">
                  <c:v>0.86131766066337645</c:v>
                </c:pt>
                <c:pt idx="21">
                  <c:v>0.84068167532645799</c:v>
                </c:pt>
                <c:pt idx="22">
                  <c:v>0.85597161540136557</c:v>
                </c:pt>
                <c:pt idx="23">
                  <c:v>0.86074454530164302</c:v>
                </c:pt>
                <c:pt idx="24">
                  <c:v>0.8546674996302448</c:v>
                </c:pt>
                <c:pt idx="25">
                  <c:v>0.84167493550266992</c:v>
                </c:pt>
                <c:pt idx="26">
                  <c:v>0.84226705009451686</c:v>
                </c:pt>
                <c:pt idx="27">
                  <c:v>0.86070347326945928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42E-4DF9-AE13-6833218EF74C}"/>
            </c:ext>
          </c:extLst>
        </c:ser>
        <c:ser>
          <c:idx val="7"/>
          <c:order val="7"/>
          <c:tx>
            <c:strRef>
              <c:f>'Competitividad V2'!$A$10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V2'!$B$10:$AC$10</c:f>
              <c:numCache>
                <c:formatCode>0.0%</c:formatCode>
                <c:ptCount val="28"/>
                <c:pt idx="0">
                  <c:v>0.89980153150213071</c:v>
                </c:pt>
                <c:pt idx="1">
                  <c:v>0.8876729953981306</c:v>
                </c:pt>
                <c:pt idx="2">
                  <c:v>0.85599836373637594</c:v>
                </c:pt>
                <c:pt idx="3">
                  <c:v>0.83920365681143982</c:v>
                </c:pt>
                <c:pt idx="4">
                  <c:v>0.8174589386784088</c:v>
                </c:pt>
                <c:pt idx="5">
                  <c:v>0.80170886422499921</c:v>
                </c:pt>
                <c:pt idx="6">
                  <c:v>0.81627196277969016</c:v>
                </c:pt>
                <c:pt idx="7">
                  <c:v>0.81408076028602094</c:v>
                </c:pt>
                <c:pt idx="8">
                  <c:v>0.79802173110844643</c:v>
                </c:pt>
                <c:pt idx="9">
                  <c:v>0.86382407469563094</c:v>
                </c:pt>
                <c:pt idx="10">
                  <c:v>0.83164857016100924</c:v>
                </c:pt>
                <c:pt idx="11">
                  <c:v>0.88238665046759135</c:v>
                </c:pt>
                <c:pt idx="12">
                  <c:v>0.82296861814954347</c:v>
                </c:pt>
                <c:pt idx="13">
                  <c:v>0.78928701229854126</c:v>
                </c:pt>
                <c:pt idx="14">
                  <c:v>0.82591499226869325</c:v>
                </c:pt>
                <c:pt idx="15">
                  <c:v>0.81605910325076469</c:v>
                </c:pt>
                <c:pt idx="16">
                  <c:v>0.85524781766557467</c:v>
                </c:pt>
                <c:pt idx="17">
                  <c:v>0.85777030288740608</c:v>
                </c:pt>
                <c:pt idx="18">
                  <c:v>0.89590498714835864</c:v>
                </c:pt>
                <c:pt idx="19">
                  <c:v>0.91552566857413265</c:v>
                </c:pt>
                <c:pt idx="20">
                  <c:v>0.90513994585582913</c:v>
                </c:pt>
                <c:pt idx="21">
                  <c:v>0.92551948477329571</c:v>
                </c:pt>
                <c:pt idx="22">
                  <c:v>0.91565149688781411</c:v>
                </c:pt>
                <c:pt idx="23">
                  <c:v>0.94145384904212037</c:v>
                </c:pt>
                <c:pt idx="24">
                  <c:v>0.90890045892039661</c:v>
                </c:pt>
                <c:pt idx="25">
                  <c:v>0.90872763358372011</c:v>
                </c:pt>
                <c:pt idx="26">
                  <c:v>0.9196955636688835</c:v>
                </c:pt>
                <c:pt idx="27">
                  <c:v>0.90810598417741195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442E-4DF9-AE13-6833218EF74C}"/>
            </c:ext>
          </c:extLst>
        </c:ser>
        <c:ser>
          <c:idx val="8"/>
          <c:order val="8"/>
          <c:tx>
            <c:strRef>
              <c:f>'Competitividad V2'!$A$11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V2'!$B$2:$AC$2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V2'!$B$11:$AC$11</c:f>
              <c:numCache>
                <c:formatCode>0.0%</c:formatCode>
                <c:ptCount val="28"/>
                <c:pt idx="0">
                  <c:v>0.96845780651063551</c:v>
                </c:pt>
                <c:pt idx="1">
                  <c:v>0.95935759802912368</c:v>
                </c:pt>
                <c:pt idx="2">
                  <c:v>0.92321952556291054</c:v>
                </c:pt>
                <c:pt idx="3">
                  <c:v>0.88518338643456207</c:v>
                </c:pt>
                <c:pt idx="4">
                  <c:v>0.86554995213135588</c:v>
                </c:pt>
                <c:pt idx="5">
                  <c:v>0.81729430313712748</c:v>
                </c:pt>
                <c:pt idx="6">
                  <c:v>0.84962524277119211</c:v>
                </c:pt>
                <c:pt idx="7">
                  <c:v>0.8561783464776207</c:v>
                </c:pt>
                <c:pt idx="8">
                  <c:v>0.82243507702545304</c:v>
                </c:pt>
                <c:pt idx="9">
                  <c:v>0.83682344435324463</c:v>
                </c:pt>
                <c:pt idx="10">
                  <c:v>0.81390395427305973</c:v>
                </c:pt>
                <c:pt idx="11">
                  <c:v>0.79320778257399516</c:v>
                </c:pt>
                <c:pt idx="12">
                  <c:v>0.76544287763015129</c:v>
                </c:pt>
                <c:pt idx="13">
                  <c:v>0.76354356214329011</c:v>
                </c:pt>
                <c:pt idx="14">
                  <c:v>0.79346168280146501</c:v>
                </c:pt>
                <c:pt idx="15">
                  <c:v>0.76224024990992822</c:v>
                </c:pt>
                <c:pt idx="16">
                  <c:v>0.71634260245092529</c:v>
                </c:pt>
                <c:pt idx="17">
                  <c:v>0.72707505868291022</c:v>
                </c:pt>
                <c:pt idx="18">
                  <c:v>0.7134782028124097</c:v>
                </c:pt>
                <c:pt idx="19">
                  <c:v>0.7070844651968593</c:v>
                </c:pt>
                <c:pt idx="20">
                  <c:v>0.71903802569402087</c:v>
                </c:pt>
                <c:pt idx="21">
                  <c:v>0.72853233128743511</c:v>
                </c:pt>
                <c:pt idx="22">
                  <c:v>0.74528659365714367</c:v>
                </c:pt>
                <c:pt idx="23">
                  <c:v>0.75026218566531511</c:v>
                </c:pt>
                <c:pt idx="24">
                  <c:v>0.77667411830322919</c:v>
                </c:pt>
                <c:pt idx="25">
                  <c:v>0.81045051972770177</c:v>
                </c:pt>
                <c:pt idx="26">
                  <c:v>0.80398730841043242</c:v>
                </c:pt>
                <c:pt idx="27">
                  <c:v>0.81712924273081455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442E-4DF9-AE13-6833218EF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Indicador</a:t>
            </a:r>
            <a:r>
              <a:rPr lang="es-CO" baseline="0"/>
              <a:t> Competitividad Financieras Vehículos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'Saldo Vehículos V2'!$A$3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V2'!$B$3:$AA$3</c:f>
              <c:numCache>
                <c:formatCode>0.0%</c:formatCode>
                <c:ptCount val="26"/>
                <c:pt idx="0">
                  <c:v>0.2156268751873788</c:v>
                </c:pt>
                <c:pt idx="1">
                  <c:v>0.21343062882330449</c:v>
                </c:pt>
                <c:pt idx="2">
                  <c:v>0.21126704538248231</c:v>
                </c:pt>
                <c:pt idx="3">
                  <c:v>0.20999219002896383</c:v>
                </c:pt>
                <c:pt idx="4">
                  <c:v>0.20838315429435231</c:v>
                </c:pt>
                <c:pt idx="5">
                  <c:v>0.20690744758446222</c:v>
                </c:pt>
                <c:pt idx="6">
                  <c:v>0.2071392541338801</c:v>
                </c:pt>
                <c:pt idx="7">
                  <c:v>0.20569257527021548</c:v>
                </c:pt>
                <c:pt idx="8">
                  <c:v>0.20437945422391832</c:v>
                </c:pt>
                <c:pt idx="9">
                  <c:v>0.20339074771348259</c:v>
                </c:pt>
                <c:pt idx="10">
                  <c:v>0.20407222955578869</c:v>
                </c:pt>
                <c:pt idx="11">
                  <c:v>0.20602457350656203</c:v>
                </c:pt>
                <c:pt idx="12">
                  <c:v>0.20798444087581683</c:v>
                </c:pt>
                <c:pt idx="13">
                  <c:v>0.2086521392512915</c:v>
                </c:pt>
                <c:pt idx="14">
                  <c:v>0.20995732261089248</c:v>
                </c:pt>
                <c:pt idx="15">
                  <c:v>0.21236341681295201</c:v>
                </c:pt>
                <c:pt idx="16">
                  <c:v>0.21564400198317807</c:v>
                </c:pt>
                <c:pt idx="17">
                  <c:v>0.216615787295483</c:v>
                </c:pt>
                <c:pt idx="18">
                  <c:v>0.21855184974418831</c:v>
                </c:pt>
                <c:pt idx="19">
                  <c:v>0.22001135871321098</c:v>
                </c:pt>
                <c:pt idx="20">
                  <c:v>0.22084401625454797</c:v>
                </c:pt>
                <c:pt idx="21">
                  <c:v>0.22159595563450984</c:v>
                </c:pt>
                <c:pt idx="22">
                  <c:v>0.22306622037864268</c:v>
                </c:pt>
                <c:pt idx="23">
                  <c:v>0.22381437894216977</c:v>
                </c:pt>
                <c:pt idx="24">
                  <c:v>0.22649362239296991</c:v>
                </c:pt>
                <c:pt idx="25">
                  <c:v>0.22520094409717986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50D-4119-A4EF-D6522304768E}"/>
            </c:ext>
          </c:extLst>
        </c:ser>
        <c:ser>
          <c:idx val="1"/>
          <c:order val="1"/>
          <c:tx>
            <c:strRef>
              <c:f>'Saldo Vehículos V2'!$A$4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V2'!$B$4:$AA$4</c:f>
              <c:numCache>
                <c:formatCode>0.0%</c:formatCode>
                <c:ptCount val="26"/>
                <c:pt idx="0">
                  <c:v>4.8401721583104386E-2</c:v>
                </c:pt>
                <c:pt idx="1">
                  <c:v>5.0046235132573162E-2</c:v>
                </c:pt>
                <c:pt idx="2">
                  <c:v>5.1887723614972313E-2</c:v>
                </c:pt>
                <c:pt idx="3">
                  <c:v>5.3973849675113456E-2</c:v>
                </c:pt>
                <c:pt idx="4">
                  <c:v>5.5348508655282416E-2</c:v>
                </c:pt>
                <c:pt idx="5">
                  <c:v>5.5987080797479966E-2</c:v>
                </c:pt>
                <c:pt idx="6">
                  <c:v>5.6963907013427163E-2</c:v>
                </c:pt>
                <c:pt idx="7">
                  <c:v>5.7668587817893711E-2</c:v>
                </c:pt>
                <c:pt idx="8">
                  <c:v>5.9011900046030907E-2</c:v>
                </c:pt>
                <c:pt idx="9">
                  <c:v>6.0431835355897967E-2</c:v>
                </c:pt>
                <c:pt idx="10">
                  <c:v>6.1891817400371571E-2</c:v>
                </c:pt>
                <c:pt idx="11">
                  <c:v>6.3742653893366363E-2</c:v>
                </c:pt>
                <c:pt idx="12">
                  <c:v>6.5607814232941264E-2</c:v>
                </c:pt>
                <c:pt idx="13">
                  <c:v>6.7971770212518781E-2</c:v>
                </c:pt>
                <c:pt idx="14">
                  <c:v>6.9923207023825831E-2</c:v>
                </c:pt>
                <c:pt idx="15">
                  <c:v>7.2075563168258236E-2</c:v>
                </c:pt>
                <c:pt idx="16">
                  <c:v>7.578584646188645E-2</c:v>
                </c:pt>
                <c:pt idx="17">
                  <c:v>7.8311449740074202E-2</c:v>
                </c:pt>
                <c:pt idx="18">
                  <c:v>7.9486443405455631E-2</c:v>
                </c:pt>
                <c:pt idx="19">
                  <c:v>8.1140952108276668E-2</c:v>
                </c:pt>
                <c:pt idx="20">
                  <c:v>8.2653261756956642E-2</c:v>
                </c:pt>
                <c:pt idx="21">
                  <c:v>8.4285725454933069E-2</c:v>
                </c:pt>
                <c:pt idx="22">
                  <c:v>8.586978455672839E-2</c:v>
                </c:pt>
                <c:pt idx="23">
                  <c:v>8.7278499706505516E-2</c:v>
                </c:pt>
                <c:pt idx="24">
                  <c:v>9.1588456500296136E-2</c:v>
                </c:pt>
                <c:pt idx="25">
                  <c:v>9.4397559969683992E-2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50D-4119-A4EF-D6522304768E}"/>
            </c:ext>
          </c:extLst>
        </c:ser>
        <c:ser>
          <c:idx val="2"/>
          <c:order val="2"/>
          <c:tx>
            <c:strRef>
              <c:f>'Saldo Vehículos V2'!$A$5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V2'!$B$5:$AA$5</c:f>
              <c:numCache>
                <c:formatCode>0.0%</c:formatCode>
                <c:ptCount val="26"/>
                <c:pt idx="0">
                  <c:v>9.2482413082533035E-2</c:v>
                </c:pt>
                <c:pt idx="1">
                  <c:v>9.3319437230322572E-2</c:v>
                </c:pt>
                <c:pt idx="2">
                  <c:v>9.4431430991680929E-2</c:v>
                </c:pt>
                <c:pt idx="3">
                  <c:v>9.5133547378827635E-2</c:v>
                </c:pt>
                <c:pt idx="4">
                  <c:v>9.6434656323944309E-2</c:v>
                </c:pt>
                <c:pt idx="5">
                  <c:v>0.10157254037937542</c:v>
                </c:pt>
                <c:pt idx="6">
                  <c:v>9.8711048052430139E-2</c:v>
                </c:pt>
                <c:pt idx="7">
                  <c:v>0.10015780132236515</c:v>
                </c:pt>
                <c:pt idx="8">
                  <c:v>0.1012058427286467</c:v>
                </c:pt>
                <c:pt idx="9">
                  <c:v>0.10268186974052565</c:v>
                </c:pt>
                <c:pt idx="10">
                  <c:v>0.10348614051053051</c:v>
                </c:pt>
                <c:pt idx="11">
                  <c:v>0.10399215666762913</c:v>
                </c:pt>
                <c:pt idx="12">
                  <c:v>0.10484068651286854</c:v>
                </c:pt>
                <c:pt idx="13">
                  <c:v>0.10590201944884552</c:v>
                </c:pt>
                <c:pt idx="14">
                  <c:v>0.10782833304571457</c:v>
                </c:pt>
                <c:pt idx="15">
                  <c:v>0.10881766790327416</c:v>
                </c:pt>
                <c:pt idx="16">
                  <c:v>0.10228653589532843</c:v>
                </c:pt>
                <c:pt idx="17">
                  <c:v>0.10382553212477869</c:v>
                </c:pt>
                <c:pt idx="18">
                  <c:v>0.10415495443528598</c:v>
                </c:pt>
                <c:pt idx="19">
                  <c:v>0.10518663539002832</c:v>
                </c:pt>
                <c:pt idx="20">
                  <c:v>0.1059004078823496</c:v>
                </c:pt>
                <c:pt idx="21">
                  <c:v>0.10668069986131146</c:v>
                </c:pt>
                <c:pt idx="22">
                  <c:v>0.10699572076837235</c:v>
                </c:pt>
                <c:pt idx="23">
                  <c:v>0.10721671096857301</c:v>
                </c:pt>
                <c:pt idx="24">
                  <c:v>0.10918026812015769</c:v>
                </c:pt>
                <c:pt idx="25">
                  <c:v>0.10950562648781695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50D-4119-A4EF-D6522304768E}"/>
            </c:ext>
          </c:extLst>
        </c:ser>
        <c:ser>
          <c:idx val="3"/>
          <c:order val="3"/>
          <c:tx>
            <c:strRef>
              <c:f>'Saldo Vehículos V2'!$A$6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V2'!$B$6:$AA$6</c:f>
              <c:numCache>
                <c:formatCode>0.0%</c:formatCode>
                <c:ptCount val="26"/>
                <c:pt idx="0">
                  <c:v>0.11535587879377783</c:v>
                </c:pt>
                <c:pt idx="1">
                  <c:v>0.11579025155611591</c:v>
                </c:pt>
                <c:pt idx="2">
                  <c:v>0.11718162768534243</c:v>
                </c:pt>
                <c:pt idx="3">
                  <c:v>0.11857982029609906</c:v>
                </c:pt>
                <c:pt idx="4">
                  <c:v>0.11922620789979518</c:v>
                </c:pt>
                <c:pt idx="5">
                  <c:v>0.11903816333302507</c:v>
                </c:pt>
                <c:pt idx="6">
                  <c:v>0.12022960266740572</c:v>
                </c:pt>
                <c:pt idx="7">
                  <c:v>0.12051486306244547</c:v>
                </c:pt>
                <c:pt idx="8">
                  <c:v>0.12080797958844598</c:v>
                </c:pt>
                <c:pt idx="9">
                  <c:v>0.12017351520575043</c:v>
                </c:pt>
                <c:pt idx="10">
                  <c:v>0.11962798365768298</c:v>
                </c:pt>
                <c:pt idx="11">
                  <c:v>0.11856477340029511</c:v>
                </c:pt>
                <c:pt idx="12">
                  <c:v>0.11768290220728229</c:v>
                </c:pt>
                <c:pt idx="13">
                  <c:v>0.11711985968443756</c:v>
                </c:pt>
                <c:pt idx="14">
                  <c:v>0.11620547301636933</c:v>
                </c:pt>
                <c:pt idx="15">
                  <c:v>0.11559513136654961</c:v>
                </c:pt>
                <c:pt idx="16">
                  <c:v>0.11608911257604355</c:v>
                </c:pt>
                <c:pt idx="17">
                  <c:v>0.11471189777545322</c:v>
                </c:pt>
                <c:pt idx="18">
                  <c:v>0.11497177311679446</c:v>
                </c:pt>
                <c:pt idx="19">
                  <c:v>0.11524676693131687</c:v>
                </c:pt>
                <c:pt idx="20">
                  <c:v>0.11582663859332373</c:v>
                </c:pt>
                <c:pt idx="21">
                  <c:v>0.11675789366837198</c:v>
                </c:pt>
                <c:pt idx="22">
                  <c:v>0.11719260819310616</c:v>
                </c:pt>
                <c:pt idx="23">
                  <c:v>0.11732485819197204</c:v>
                </c:pt>
                <c:pt idx="24">
                  <c:v>0.12057427222145853</c:v>
                </c:pt>
                <c:pt idx="25">
                  <c:v>0.12176125899813339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50D-4119-A4EF-D6522304768E}"/>
            </c:ext>
          </c:extLst>
        </c:ser>
        <c:ser>
          <c:idx val="4"/>
          <c:order val="4"/>
          <c:tx>
            <c:strRef>
              <c:f>'Saldo Vehículos V2'!$A$7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V2'!$B$7:$AA$7</c:f>
              <c:numCache>
                <c:formatCode>0.0%</c:formatCode>
                <c:ptCount val="26"/>
                <c:pt idx="0">
                  <c:v>8.3666507842108773E-2</c:v>
                </c:pt>
                <c:pt idx="1">
                  <c:v>8.3643705265715823E-2</c:v>
                </c:pt>
                <c:pt idx="2">
                  <c:v>8.3953900431161799E-2</c:v>
                </c:pt>
                <c:pt idx="3">
                  <c:v>8.4112225095862497E-2</c:v>
                </c:pt>
                <c:pt idx="4">
                  <c:v>8.3740263284359517E-2</c:v>
                </c:pt>
                <c:pt idx="5">
                  <c:v>8.2782533086527166E-2</c:v>
                </c:pt>
                <c:pt idx="6">
                  <c:v>8.2955910851754397E-2</c:v>
                </c:pt>
                <c:pt idx="7">
                  <c:v>8.3260098455197842E-2</c:v>
                </c:pt>
                <c:pt idx="8">
                  <c:v>8.3758385631254609E-2</c:v>
                </c:pt>
                <c:pt idx="9">
                  <c:v>8.3732671207433398E-2</c:v>
                </c:pt>
                <c:pt idx="10">
                  <c:v>8.3390733979665024E-2</c:v>
                </c:pt>
                <c:pt idx="11">
                  <c:v>8.3033629491385791E-2</c:v>
                </c:pt>
                <c:pt idx="12">
                  <c:v>8.3400889061259406E-2</c:v>
                </c:pt>
                <c:pt idx="13">
                  <c:v>8.4094796907298805E-2</c:v>
                </c:pt>
                <c:pt idx="14">
                  <c:v>8.428214578569436E-2</c:v>
                </c:pt>
                <c:pt idx="15">
                  <c:v>8.4629091893693886E-2</c:v>
                </c:pt>
                <c:pt idx="16">
                  <c:v>8.4763788927380637E-2</c:v>
                </c:pt>
                <c:pt idx="17">
                  <c:v>8.5010453076819384E-2</c:v>
                </c:pt>
                <c:pt idx="18">
                  <c:v>8.5280918106501777E-2</c:v>
                </c:pt>
                <c:pt idx="19">
                  <c:v>8.5149161098358447E-2</c:v>
                </c:pt>
                <c:pt idx="20">
                  <c:v>8.4979433701366305E-2</c:v>
                </c:pt>
                <c:pt idx="21">
                  <c:v>8.4993781275351593E-2</c:v>
                </c:pt>
                <c:pt idx="22">
                  <c:v>8.4952258910642384E-2</c:v>
                </c:pt>
                <c:pt idx="23">
                  <c:v>8.4991908428750998E-2</c:v>
                </c:pt>
                <c:pt idx="24">
                  <c:v>8.6404235021084755E-2</c:v>
                </c:pt>
                <c:pt idx="25">
                  <c:v>8.6850830801118481E-2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50D-4119-A4EF-D6522304768E}"/>
            </c:ext>
          </c:extLst>
        </c:ser>
        <c:ser>
          <c:idx val="5"/>
          <c:order val="5"/>
          <c:tx>
            <c:strRef>
              <c:f>'Saldo Vehículos V2'!$A$8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V2'!$B$8:$AA$8</c:f>
              <c:numCache>
                <c:formatCode>0.0%</c:formatCode>
                <c:ptCount val="26"/>
                <c:pt idx="0">
                  <c:v>0.15088757274624262</c:v>
                </c:pt>
                <c:pt idx="1">
                  <c:v>0.15243040992144616</c:v>
                </c:pt>
                <c:pt idx="2">
                  <c:v>0.15295388097303339</c:v>
                </c:pt>
                <c:pt idx="3">
                  <c:v>0.15371219360332955</c:v>
                </c:pt>
                <c:pt idx="4">
                  <c:v>0.15443780391630207</c:v>
                </c:pt>
                <c:pt idx="5">
                  <c:v>0.15565618163120531</c:v>
                </c:pt>
                <c:pt idx="6">
                  <c:v>0.15701150477392517</c:v>
                </c:pt>
                <c:pt idx="7">
                  <c:v>0.15784894687493967</c:v>
                </c:pt>
                <c:pt idx="8">
                  <c:v>0.15908754759749663</c:v>
                </c:pt>
                <c:pt idx="9">
                  <c:v>0.16063096512749744</c:v>
                </c:pt>
                <c:pt idx="10">
                  <c:v>0.16272275970391831</c:v>
                </c:pt>
                <c:pt idx="11">
                  <c:v>0.16393460503148158</c:v>
                </c:pt>
                <c:pt idx="12">
                  <c:v>0.1643772428034537</c:v>
                </c:pt>
                <c:pt idx="13">
                  <c:v>0.16408022180033374</c:v>
                </c:pt>
                <c:pt idx="14">
                  <c:v>0.16292536672424837</c:v>
                </c:pt>
                <c:pt idx="15">
                  <c:v>0.16155490069303624</c:v>
                </c:pt>
                <c:pt idx="16">
                  <c:v>0.16041485152132476</c:v>
                </c:pt>
                <c:pt idx="17">
                  <c:v>0.15913443937007307</c:v>
                </c:pt>
                <c:pt idx="18">
                  <c:v>0.15785040530254638</c:v>
                </c:pt>
                <c:pt idx="19">
                  <c:v>0.15565341889153103</c:v>
                </c:pt>
                <c:pt idx="20">
                  <c:v>0.15462720937562194</c:v>
                </c:pt>
                <c:pt idx="21">
                  <c:v>0.15331138271088537</c:v>
                </c:pt>
                <c:pt idx="22">
                  <c:v>0.15160858420215748</c:v>
                </c:pt>
                <c:pt idx="23">
                  <c:v>0.15064919515664371</c:v>
                </c:pt>
                <c:pt idx="24">
                  <c:v>0.15277535242191878</c:v>
                </c:pt>
                <c:pt idx="25">
                  <c:v>0.15115495813474975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50D-4119-A4EF-D6522304768E}"/>
            </c:ext>
          </c:extLst>
        </c:ser>
        <c:ser>
          <c:idx val="6"/>
          <c:order val="6"/>
          <c:tx>
            <c:strRef>
              <c:f>'Saldo Vehículos V2'!$A$9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V2'!$B$9:$AA$9</c:f>
              <c:numCache>
                <c:formatCode>0.0%</c:formatCode>
                <c:ptCount val="26"/>
                <c:pt idx="0">
                  <c:v>7.6338046187198499E-2</c:v>
                </c:pt>
                <c:pt idx="1">
                  <c:v>7.5770175862114084E-2</c:v>
                </c:pt>
                <c:pt idx="2">
                  <c:v>7.5509567188509624E-2</c:v>
                </c:pt>
                <c:pt idx="3">
                  <c:v>7.5656924718284224E-2</c:v>
                </c:pt>
                <c:pt idx="4">
                  <c:v>7.7179683991247278E-2</c:v>
                </c:pt>
                <c:pt idx="5">
                  <c:v>7.7469374856085363E-2</c:v>
                </c:pt>
                <c:pt idx="6">
                  <c:v>7.8275688799259197E-2</c:v>
                </c:pt>
                <c:pt idx="7">
                  <c:v>7.7892113513930425E-2</c:v>
                </c:pt>
                <c:pt idx="8">
                  <c:v>7.709316872277662E-2</c:v>
                </c:pt>
                <c:pt idx="9">
                  <c:v>7.6439012009435467E-2</c:v>
                </c:pt>
                <c:pt idx="10">
                  <c:v>7.5593681162283863E-2</c:v>
                </c:pt>
                <c:pt idx="11">
                  <c:v>7.4341511507750604E-2</c:v>
                </c:pt>
                <c:pt idx="12">
                  <c:v>7.3485029415983755E-2</c:v>
                </c:pt>
                <c:pt idx="13">
                  <c:v>7.2566426625071886E-2</c:v>
                </c:pt>
                <c:pt idx="14">
                  <c:v>7.1737159751561391E-2</c:v>
                </c:pt>
                <c:pt idx="15">
                  <c:v>7.089840656251141E-2</c:v>
                </c:pt>
                <c:pt idx="16">
                  <c:v>7.1869959936394348E-2</c:v>
                </c:pt>
                <c:pt idx="17">
                  <c:v>7.1684661415604325E-2</c:v>
                </c:pt>
                <c:pt idx="18">
                  <c:v>7.1294345558528177E-2</c:v>
                </c:pt>
                <c:pt idx="19">
                  <c:v>7.0827664142333283E-2</c:v>
                </c:pt>
                <c:pt idx="20">
                  <c:v>7.0080961982927306E-2</c:v>
                </c:pt>
                <c:pt idx="21">
                  <c:v>6.9071796126671706E-2</c:v>
                </c:pt>
                <c:pt idx="22">
                  <c:v>6.8317940628710994E-2</c:v>
                </c:pt>
                <c:pt idx="23">
                  <c:v>6.7968971225219291E-2</c:v>
                </c:pt>
                <c:pt idx="24">
                  <c:v>6.8397042252452619E-2</c:v>
                </c:pt>
                <c:pt idx="25">
                  <c:v>6.7244625109174463E-2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C50D-4119-A4EF-D6522304768E}"/>
            </c:ext>
          </c:extLst>
        </c:ser>
        <c:ser>
          <c:idx val="7"/>
          <c:order val="7"/>
          <c:tx>
            <c:strRef>
              <c:f>'Saldo Vehículos V2'!$A$10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V2'!$B$10:$AA$10</c:f>
              <c:numCache>
                <c:formatCode>0.0%</c:formatCode>
                <c:ptCount val="26"/>
                <c:pt idx="0">
                  <c:v>8.173152310726034E-2</c:v>
                </c:pt>
                <c:pt idx="1">
                  <c:v>8.1342022477232115E-2</c:v>
                </c:pt>
                <c:pt idx="2">
                  <c:v>8.0686981144951042E-2</c:v>
                </c:pt>
                <c:pt idx="3">
                  <c:v>7.9924907809932874E-2</c:v>
                </c:pt>
                <c:pt idx="4">
                  <c:v>7.9090096778647714E-2</c:v>
                </c:pt>
                <c:pt idx="5">
                  <c:v>7.7656640155258097E-2</c:v>
                </c:pt>
                <c:pt idx="6">
                  <c:v>7.7156113288017122E-2</c:v>
                </c:pt>
                <c:pt idx="7">
                  <c:v>7.6999868002510116E-2</c:v>
                </c:pt>
                <c:pt idx="8">
                  <c:v>7.6975699235240627E-2</c:v>
                </c:pt>
                <c:pt idx="9">
                  <c:v>7.7665711026061665E-2</c:v>
                </c:pt>
                <c:pt idx="10">
                  <c:v>7.7665365826194099E-2</c:v>
                </c:pt>
                <c:pt idx="11">
                  <c:v>7.7689720980996219E-2</c:v>
                </c:pt>
                <c:pt idx="12">
                  <c:v>7.7118662000994806E-2</c:v>
                </c:pt>
                <c:pt idx="13">
                  <c:v>7.6984284962076127E-2</c:v>
                </c:pt>
                <c:pt idx="14">
                  <c:v>7.6861574648048506E-2</c:v>
                </c:pt>
                <c:pt idx="15">
                  <c:v>7.6560279157157976E-2</c:v>
                </c:pt>
                <c:pt idx="16">
                  <c:v>7.776823871022763E-2</c:v>
                </c:pt>
                <c:pt idx="17">
                  <c:v>7.8032598071302472E-2</c:v>
                </c:pt>
                <c:pt idx="18">
                  <c:v>7.8080014398167571E-2</c:v>
                </c:pt>
                <c:pt idx="19">
                  <c:v>7.9131749603560148E-2</c:v>
                </c:pt>
                <c:pt idx="20">
                  <c:v>7.974661355770106E-2</c:v>
                </c:pt>
                <c:pt idx="21">
                  <c:v>8.0489430074813559E-2</c:v>
                </c:pt>
                <c:pt idx="22">
                  <c:v>8.1254219469092781E-2</c:v>
                </c:pt>
                <c:pt idx="23">
                  <c:v>8.1980408064838556E-2</c:v>
                </c:pt>
                <c:pt idx="24">
                  <c:v>6.6531853158186063E-2</c:v>
                </c:pt>
                <c:pt idx="25">
                  <c:v>6.7404836494280307E-2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C50D-4119-A4EF-D6522304768E}"/>
            </c:ext>
          </c:extLst>
        </c:ser>
        <c:ser>
          <c:idx val="8"/>
          <c:order val="8"/>
          <c:tx>
            <c:strRef>
              <c:f>'Saldo Vehículos V2'!$A$11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'Saldo Vehículos V2'!$B$2:$AA$2</c:f>
              <c:numCache>
                <c:formatCode>mmm\-yy</c:formatCode>
                <c:ptCount val="26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</c:numCache>
            </c:numRef>
          </c:cat>
          <c:val>
            <c:numRef>
              <c:f>'Saldo Vehículos V2'!$B$11:$AA$11</c:f>
              <c:numCache>
                <c:formatCode>0.0%</c:formatCode>
                <c:ptCount val="26"/>
                <c:pt idx="0">
                  <c:v>0.13550946147039575</c:v>
                </c:pt>
                <c:pt idx="1">
                  <c:v>0.13422713373117554</c:v>
                </c:pt>
                <c:pt idx="2">
                  <c:v>0.13212784258786628</c:v>
                </c:pt>
                <c:pt idx="3">
                  <c:v>0.12891434139358676</c:v>
                </c:pt>
                <c:pt idx="4">
                  <c:v>0.12615962485606916</c:v>
                </c:pt>
                <c:pt idx="5">
                  <c:v>0.12293003817658123</c:v>
                </c:pt>
                <c:pt idx="6">
                  <c:v>0.12155697041990107</c:v>
                </c:pt>
                <c:pt idx="7">
                  <c:v>0.11996514568050204</c:v>
                </c:pt>
                <c:pt idx="8">
                  <c:v>0.11768002222618952</c:v>
                </c:pt>
                <c:pt idx="9">
                  <c:v>0.11485367261391552</c:v>
                </c:pt>
                <c:pt idx="10">
                  <c:v>0.11154928820356511</c:v>
                </c:pt>
                <c:pt idx="11">
                  <c:v>0.10867637552053327</c:v>
                </c:pt>
                <c:pt idx="12">
                  <c:v>0.10550233288939935</c:v>
                </c:pt>
                <c:pt idx="13">
                  <c:v>0.10262848110812622</c:v>
                </c:pt>
                <c:pt idx="14">
                  <c:v>0.10027941739364521</c:v>
                </c:pt>
                <c:pt idx="15">
                  <c:v>9.7505542442566373E-2</c:v>
                </c:pt>
                <c:pt idx="16">
                  <c:v>9.5377663988235967E-2</c:v>
                </c:pt>
                <c:pt idx="17">
                  <c:v>9.2673181130411564E-2</c:v>
                </c:pt>
                <c:pt idx="18">
                  <c:v>9.0329295932531709E-2</c:v>
                </c:pt>
                <c:pt idx="19">
                  <c:v>8.765229312138427E-2</c:v>
                </c:pt>
                <c:pt idx="20">
                  <c:v>8.5341456895205545E-2</c:v>
                </c:pt>
                <c:pt idx="21">
                  <c:v>8.281333519315133E-2</c:v>
                </c:pt>
                <c:pt idx="22">
                  <c:v>8.0742662892546793E-2</c:v>
                </c:pt>
                <c:pt idx="23">
                  <c:v>7.8775069315326948E-2</c:v>
                </c:pt>
                <c:pt idx="24">
                  <c:v>7.8054897911475435E-2</c:v>
                </c:pt>
                <c:pt idx="25">
                  <c:v>7.6479359907862934E-2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C50D-4119-A4EF-D65223047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DAVIVIENDA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V3'!$A$108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V3'!$N$108:$AH$108</c:f>
              <c:numCache>
                <c:formatCode>0.0%</c:formatCode>
                <c:ptCount val="21"/>
                <c:pt idx="0">
                  <c:v>0.11679670890647341</c:v>
                </c:pt>
                <c:pt idx="1">
                  <c:v>0.11529717321338172</c:v>
                </c:pt>
                <c:pt idx="2">
                  <c:v>0.113075367685763</c:v>
                </c:pt>
                <c:pt idx="3">
                  <c:v>0.1103859701081792</c:v>
                </c:pt>
                <c:pt idx="4">
                  <c:v>0.10727061166325705</c:v>
                </c:pt>
                <c:pt idx="5">
                  <c:v>0.10450846343580752</c:v>
                </c:pt>
                <c:pt idx="6">
                  <c:v>0.10148643273628118</c:v>
                </c:pt>
                <c:pt idx="7">
                  <c:v>9.8728303164012418E-2</c:v>
                </c:pt>
                <c:pt idx="8">
                  <c:v>9.652686283440047E-2</c:v>
                </c:pt>
                <c:pt idx="9">
                  <c:v>9.3865507606185061E-2</c:v>
                </c:pt>
                <c:pt idx="10">
                  <c:v>9.211977550571461E-2</c:v>
                </c:pt>
                <c:pt idx="11">
                  <c:v>8.9223075607562957E-2</c:v>
                </c:pt>
                <c:pt idx="12">
                  <c:v>8.6988573222804524E-2</c:v>
                </c:pt>
                <c:pt idx="13">
                  <c:v>8.4486062705791773E-2</c:v>
                </c:pt>
                <c:pt idx="14">
                  <c:v>8.227392586398985E-2</c:v>
                </c:pt>
                <c:pt idx="15">
                  <c:v>7.9852056019183812E-2</c:v>
                </c:pt>
                <c:pt idx="16">
                  <c:v>7.7869452808147374E-2</c:v>
                </c:pt>
                <c:pt idx="17">
                  <c:v>7.5975695619704214E-2</c:v>
                </c:pt>
                <c:pt idx="18">
                  <c:v>7.522969690037222E-2</c:v>
                </c:pt>
                <c:pt idx="19">
                  <c:v>7.370018596690861E-2</c:v>
                </c:pt>
                <c:pt idx="20">
                  <c:v>7.1558839666986826E-2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BBB-4384-ABC2-B50B68BCA2A6}"/>
            </c:ext>
          </c:extLst>
        </c:ser>
        <c:ser>
          <c:idx val="2"/>
          <c:order val="1"/>
          <c:tx>
            <c:strRef>
              <c:f>'Entidades V3'!$A$109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V3'!$N$109:$AH$109</c:f>
              <c:numCache>
                <c:formatCode>0.0%</c:formatCode>
                <c:ptCount val="21"/>
                <c:pt idx="0">
                  <c:v>0.10786007948460238</c:v>
                </c:pt>
                <c:pt idx="1">
                  <c:v>0.1163270498879225</c:v>
                </c:pt>
                <c:pt idx="2">
                  <c:v>0.1111169020929499</c:v>
                </c:pt>
                <c:pt idx="3">
                  <c:v>0.11954350071314174</c:v>
                </c:pt>
                <c:pt idx="4">
                  <c:v>0.11818713333323032</c:v>
                </c:pt>
                <c:pt idx="5">
                  <c:v>0.12526712148109054</c:v>
                </c:pt>
                <c:pt idx="6">
                  <c:v>0.12771874932791419</c:v>
                </c:pt>
                <c:pt idx="7">
                  <c:v>0.13245967372271333</c:v>
                </c:pt>
                <c:pt idx="8">
                  <c:v>0.13872328700470102</c:v>
                </c:pt>
                <c:pt idx="9">
                  <c:v>0.14502514982469347</c:v>
                </c:pt>
                <c:pt idx="10">
                  <c:v>0.15562363520698527</c:v>
                </c:pt>
                <c:pt idx="11">
                  <c:v>0.15123718523193369</c:v>
                </c:pt>
                <c:pt idx="12">
                  <c:v>0.1565089064436237</c:v>
                </c:pt>
                <c:pt idx="13">
                  <c:v>0.16023090228774292</c:v>
                </c:pt>
                <c:pt idx="14">
                  <c:v>0.16210426931411598</c:v>
                </c:pt>
                <c:pt idx="15">
                  <c:v>0.16953586768773823</c:v>
                </c:pt>
                <c:pt idx="16">
                  <c:v>0.17092686250875747</c:v>
                </c:pt>
                <c:pt idx="17">
                  <c:v>0.17426270803420871</c:v>
                </c:pt>
                <c:pt idx="18">
                  <c:v>0.16583236402496113</c:v>
                </c:pt>
                <c:pt idx="19">
                  <c:v>0.16467809869945457</c:v>
                </c:pt>
                <c:pt idx="20">
                  <c:v>0.16537192502048159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BBB-4384-ABC2-B50B68BCA2A6}"/>
            </c:ext>
          </c:extLst>
        </c:ser>
        <c:ser>
          <c:idx val="3"/>
          <c:order val="2"/>
          <c:tx>
            <c:strRef>
              <c:f>'Entidades V3'!$A$110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V3'!$N$110:$AH$110</c:f>
              <c:numCache>
                <c:formatCode>0.0%</c:formatCode>
                <c:ptCount val="21"/>
                <c:pt idx="0">
                  <c:v>4.8000000000000001E-2</c:v>
                </c:pt>
                <c:pt idx="1">
                  <c:v>0.05</c:v>
                </c:pt>
                <c:pt idx="2">
                  <c:v>4.7E-2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3.2000000000000001E-2</c:v>
                </c:pt>
                <c:pt idx="6">
                  <c:v>3.1E-2</c:v>
                </c:pt>
                <c:pt idx="7">
                  <c:v>3.2000000000000001E-2</c:v>
                </c:pt>
                <c:pt idx="8">
                  <c:v>3.9E-2</c:v>
                </c:pt>
                <c:pt idx="9">
                  <c:v>2.9000000000000001E-2</c:v>
                </c:pt>
                <c:pt idx="10">
                  <c:v>3.1E-2</c:v>
                </c:pt>
                <c:pt idx="11">
                  <c:v>3.2000000000000001E-2</c:v>
                </c:pt>
                <c:pt idx="12">
                  <c:v>2.2855133614627286E-2</c:v>
                </c:pt>
                <c:pt idx="13">
                  <c:v>2.8454749044921616E-2</c:v>
                </c:pt>
                <c:pt idx="14">
                  <c:v>2.5816802800466745E-2</c:v>
                </c:pt>
                <c:pt idx="15">
                  <c:v>2.627450980392157E-2</c:v>
                </c:pt>
                <c:pt idx="16">
                  <c:v>3.1110527697558413E-2</c:v>
                </c:pt>
                <c:pt idx="17">
                  <c:v>2.7183662205050366E-2</c:v>
                </c:pt>
                <c:pt idx="18">
                  <c:v>3.4355242753190983E-2</c:v>
                </c:pt>
                <c:pt idx="19">
                  <c:v>3.4348441926345612E-2</c:v>
                </c:pt>
                <c:pt idx="20">
                  <c:v>3.7192003719200374E-2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BBB-4384-ABC2-B50B68BCA2A6}"/>
            </c:ext>
          </c:extLst>
        </c:ser>
        <c:ser>
          <c:idx val="4"/>
          <c:order val="3"/>
          <c:tx>
            <c:strRef>
              <c:f>'Entidades V3'!$A$111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V3'!$N$111:$AH$111</c:f>
              <c:numCache>
                <c:formatCode>0.0%</c:formatCode>
                <c:ptCount val="21"/>
                <c:pt idx="0">
                  <c:v>3.8938914577756147E-2</c:v>
                </c:pt>
                <c:pt idx="1">
                  <c:v>3.4521949140502911E-2</c:v>
                </c:pt>
                <c:pt idx="2">
                  <c:v>3.5389830508474579E-2</c:v>
                </c:pt>
                <c:pt idx="3">
                  <c:v>3.3874870376771518E-2</c:v>
                </c:pt>
                <c:pt idx="4">
                  <c:v>2.9102434807664602E-2</c:v>
                </c:pt>
                <c:pt idx="5">
                  <c:v>2.4792139077853364E-2</c:v>
                </c:pt>
                <c:pt idx="6">
                  <c:v>2.4129554655870446E-2</c:v>
                </c:pt>
                <c:pt idx="7">
                  <c:v>2.1849225871798581E-2</c:v>
                </c:pt>
                <c:pt idx="8">
                  <c:v>3.820835718374356E-2</c:v>
                </c:pt>
                <c:pt idx="9">
                  <c:v>2.7605035643864705E-2</c:v>
                </c:pt>
                <c:pt idx="10">
                  <c:v>2.2920339798044559E-2</c:v>
                </c:pt>
                <c:pt idx="11">
                  <c:v>2.644119907763259E-2</c:v>
                </c:pt>
                <c:pt idx="12">
                  <c:v>2.6538987688098495E-2</c:v>
                </c:pt>
                <c:pt idx="13">
                  <c:v>2.3299003883167312E-2</c:v>
                </c:pt>
                <c:pt idx="14">
                  <c:v>2.043245387819877E-2</c:v>
                </c:pt>
                <c:pt idx="15">
                  <c:v>2.3366068405011851E-2</c:v>
                </c:pt>
                <c:pt idx="16">
                  <c:v>2.5279884434814014E-2</c:v>
                </c:pt>
                <c:pt idx="17">
                  <c:v>3.0083208875613398E-2</c:v>
                </c:pt>
                <c:pt idx="18">
                  <c:v>3.2141629425919561E-2</c:v>
                </c:pt>
                <c:pt idx="19">
                  <c:v>4.9656974844821955E-2</c:v>
                </c:pt>
                <c:pt idx="20">
                  <c:v>4.2556857339765677E-2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BBB-4384-ABC2-B50B68BCA2A6}"/>
            </c:ext>
          </c:extLst>
        </c:ser>
        <c:ser>
          <c:idx val="5"/>
          <c:order val="4"/>
          <c:tx>
            <c:strRef>
              <c:f>'Entidades V3'!$A$112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V3'!$N$112:$AH$112</c:f>
              <c:numCache>
                <c:formatCode>0.00%</c:formatCode>
                <c:ptCount val="21"/>
                <c:pt idx="0">
                  <c:v>0.25963636359999964</c:v>
                </c:pt>
                <c:pt idx="1">
                  <c:v>0.24979999999999958</c:v>
                </c:pt>
                <c:pt idx="2">
                  <c:v>0.26582857140000127</c:v>
                </c:pt>
                <c:pt idx="3">
                  <c:v>0.22184999999999877</c:v>
                </c:pt>
                <c:pt idx="4">
                  <c:v>0.21729999999999938</c:v>
                </c:pt>
                <c:pt idx="5">
                  <c:v>0.22146250000000101</c:v>
                </c:pt>
                <c:pt idx="6">
                  <c:v>0.23075999999999963</c:v>
                </c:pt>
                <c:pt idx="7">
                  <c:v>0.21945999999999866</c:v>
                </c:pt>
                <c:pt idx="8">
                  <c:v>0.21707288135593239</c:v>
                </c:pt>
                <c:pt idx="9">
                  <c:v>0.21034444444444311</c:v>
                </c:pt>
                <c:pt idx="10">
                  <c:v>0.23165411764705923</c:v>
                </c:pt>
                <c:pt idx="11">
                  <c:v>0.22845503875968842</c:v>
                </c:pt>
                <c:pt idx="12">
                  <c:v>0.24299999999999944</c:v>
                </c:pt>
                <c:pt idx="13">
                  <c:v>0.24600000000000222</c:v>
                </c:pt>
                <c:pt idx="14">
                  <c:v>0.22169999999999801</c:v>
                </c:pt>
                <c:pt idx="15">
                  <c:v>0.20650000000000079</c:v>
                </c:pt>
                <c:pt idx="16">
                  <c:v>0.19449999999999901</c:v>
                </c:pt>
                <c:pt idx="17">
                  <c:v>0.18620000000000103</c:v>
                </c:pt>
                <c:pt idx="18">
                  <c:v>0.18290000000000073</c:v>
                </c:pt>
                <c:pt idx="19">
                  <c:v>0.17249999999999988</c:v>
                </c:pt>
                <c:pt idx="20">
                  <c:v>0.17689999999999939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BBB-4384-ABC2-B50B68BCA2A6}"/>
            </c:ext>
          </c:extLst>
        </c:ser>
        <c:ser>
          <c:idx val="6"/>
          <c:order val="5"/>
          <c:tx>
            <c:strRef>
              <c:f>'Entidades V3'!$A$113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V3'!$N$113:$AH$113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BBB-4384-ABC2-B50B68BCA2A6}"/>
            </c:ext>
          </c:extLst>
        </c:ser>
        <c:ser>
          <c:idx val="7"/>
          <c:order val="6"/>
          <c:tx>
            <c:strRef>
              <c:f>'Entidades V3'!$A$114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V3'!$N$114:$AH$114</c:f>
              <c:numCache>
                <c:formatCode>0.0%</c:formatCode>
                <c:ptCount val="21"/>
                <c:pt idx="0">
                  <c:v>8.8386062371564711E-2</c:v>
                </c:pt>
                <c:pt idx="1">
                  <c:v>9.7486274011658269E-2</c:v>
                </c:pt>
                <c:pt idx="2">
                  <c:v>7.8915352324166729E-2</c:v>
                </c:pt>
                <c:pt idx="3">
                  <c:v>5.6956104581434394E-2</c:v>
                </c:pt>
                <c:pt idx="4">
                  <c:v>5.3018041135367733E-2</c:v>
                </c:pt>
                <c:pt idx="5">
                  <c:v>5.3636801541425819E-2</c:v>
                </c:pt>
                <c:pt idx="6">
                  <c:v>4.2305639565913537E-2</c:v>
                </c:pt>
                <c:pt idx="7">
                  <c:v>3.7885706830191143E-2</c:v>
                </c:pt>
                <c:pt idx="8">
                  <c:v>5.0522631143954493E-2</c:v>
                </c:pt>
                <c:pt idx="9">
                  <c:v>4.2139300929015036E-2</c:v>
                </c:pt>
                <c:pt idx="10">
                  <c:v>3.2580240001210597E-2</c:v>
                </c:pt>
                <c:pt idx="11">
                  <c:v>3.4103007989336714E-2</c:v>
                </c:pt>
                <c:pt idx="12">
                  <c:v>2.6604414730502526E-2</c:v>
                </c:pt>
                <c:pt idx="13">
                  <c:v>2.7075551850723779E-2</c:v>
                </c:pt>
                <c:pt idx="14">
                  <c:v>2.4319112465479478E-2</c:v>
                </c:pt>
                <c:pt idx="15">
                  <c:v>2.5075564747056953E-2</c:v>
                </c:pt>
                <c:pt idx="16">
                  <c:v>2.6453591225380352E-2</c:v>
                </c:pt>
                <c:pt idx="17">
                  <c:v>2.7482326999156884E-2</c:v>
                </c:pt>
                <c:pt idx="18">
                  <c:v>3.3679913248708296E-2</c:v>
                </c:pt>
                <c:pt idx="19">
                  <c:v>3.9923015689080119E-2</c:v>
                </c:pt>
                <c:pt idx="20">
                  <c:v>4.4951532704960571E-2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BBB-4384-ABC2-B50B68BCA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7012895"/>
        <c:axId val="461843215"/>
      </c:lineChart>
      <c:dateAx>
        <c:axId val="12070128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1843215"/>
        <c:crosses val="autoZero"/>
        <c:auto val="1"/>
        <c:lblOffset val="100"/>
        <c:baseTimeUnit val="months"/>
      </c:dateAx>
      <c:valAx>
        <c:axId val="461843215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7012895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BANCO</a:t>
            </a:r>
            <a:r>
              <a:rPr lang="es-CO" baseline="0"/>
              <a:t> DE OCCIDENTE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V3'!$A$43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V3'!$N$43:$AH$43</c:f>
              <c:numCache>
                <c:formatCode>0.0%</c:formatCode>
                <c:ptCount val="21"/>
                <c:pt idx="0">
                  <c:v>0.11552132186396566</c:v>
                </c:pt>
                <c:pt idx="1">
                  <c:v>0.11582550050248565</c:v>
                </c:pt>
                <c:pt idx="2">
                  <c:v>0.11608093245497006</c:v>
                </c:pt>
                <c:pt idx="3">
                  <c:v>0.11549887570325337</c:v>
                </c:pt>
                <c:pt idx="4">
                  <c:v>0.11503943400861293</c:v>
                </c:pt>
                <c:pt idx="5">
                  <c:v>0.11401762550811598</c:v>
                </c:pt>
                <c:pt idx="6">
                  <c:v>0.11320335401104424</c:v>
                </c:pt>
                <c:pt idx="7">
                  <c:v>0.11266896760626591</c:v>
                </c:pt>
                <c:pt idx="8">
                  <c:v>0.11185694977091616</c:v>
                </c:pt>
                <c:pt idx="9">
                  <c:v>0.11127978380219798</c:v>
                </c:pt>
                <c:pt idx="10">
                  <c:v>0.11212376715875313</c:v>
                </c:pt>
                <c:pt idx="11">
                  <c:v>0.11044131865834485</c:v>
                </c:pt>
                <c:pt idx="12">
                  <c:v>0.11071967738789874</c:v>
                </c:pt>
                <c:pt idx="13">
                  <c:v>0.11108375184337944</c:v>
                </c:pt>
                <c:pt idx="14">
                  <c:v>0.11166334186682518</c:v>
                </c:pt>
                <c:pt idx="15">
                  <c:v>0.11258280860374996</c:v>
                </c:pt>
                <c:pt idx="16">
                  <c:v>0.11302233473896442</c:v>
                </c:pt>
                <c:pt idx="17">
                  <c:v>0.1131555680254273</c:v>
                </c:pt>
                <c:pt idx="18">
                  <c:v>0.11621008028850081</c:v>
                </c:pt>
                <c:pt idx="19">
                  <c:v>0.11733659176199178</c:v>
                </c:pt>
                <c:pt idx="20">
                  <c:v>0.1175526544529511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2C5-4420-B1A2-2B747CA8098A}"/>
            </c:ext>
          </c:extLst>
        </c:ser>
        <c:ser>
          <c:idx val="2"/>
          <c:order val="1"/>
          <c:tx>
            <c:strRef>
              <c:f>'Entidades V3'!$A$44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V3'!$N$44:$AH$44</c:f>
              <c:numCache>
                <c:formatCode>0.0%</c:formatCode>
                <c:ptCount val="21"/>
                <c:pt idx="0">
                  <c:v>4.0985649288235997E-2</c:v>
                </c:pt>
                <c:pt idx="1">
                  <c:v>4.3655663536603523E-2</c:v>
                </c:pt>
                <c:pt idx="2">
                  <c:v>4.7876002238466303E-2</c:v>
                </c:pt>
                <c:pt idx="3">
                  <c:v>4.9665719419770778E-2</c:v>
                </c:pt>
                <c:pt idx="4">
                  <c:v>4.8242291081566954E-2</c:v>
                </c:pt>
                <c:pt idx="5">
                  <c:v>5.056231325409026E-2</c:v>
                </c:pt>
                <c:pt idx="6">
                  <c:v>4.6441695773681527E-2</c:v>
                </c:pt>
                <c:pt idx="7">
                  <c:v>5.2038025932298795E-2</c:v>
                </c:pt>
                <c:pt idx="8">
                  <c:v>5.256414147484071E-2</c:v>
                </c:pt>
                <c:pt idx="9">
                  <c:v>5.8856882694003375E-2</c:v>
                </c:pt>
                <c:pt idx="10">
                  <c:v>6.2140273796334772E-2</c:v>
                </c:pt>
                <c:pt idx="11">
                  <c:v>6.1961890453062128E-2</c:v>
                </c:pt>
                <c:pt idx="12">
                  <c:v>6.2343423771047436E-2</c:v>
                </c:pt>
                <c:pt idx="13">
                  <c:v>5.8524512256203226E-2</c:v>
                </c:pt>
                <c:pt idx="14">
                  <c:v>5.544083010283294E-2</c:v>
                </c:pt>
                <c:pt idx="15">
                  <c:v>4.7290545106960416E-2</c:v>
                </c:pt>
                <c:pt idx="16">
                  <c:v>4.5978959015958089E-2</c:v>
                </c:pt>
                <c:pt idx="17">
                  <c:v>4.7338641206048512E-2</c:v>
                </c:pt>
                <c:pt idx="18">
                  <c:v>3.9852426920101658E-2</c:v>
                </c:pt>
                <c:pt idx="19">
                  <c:v>3.7883675995548698E-2</c:v>
                </c:pt>
                <c:pt idx="20">
                  <c:v>3.8901386660529676E-2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2C5-4420-B1A2-2B747CA8098A}"/>
            </c:ext>
          </c:extLst>
        </c:ser>
        <c:ser>
          <c:idx val="3"/>
          <c:order val="2"/>
          <c:tx>
            <c:strRef>
              <c:f>'Entidades V3'!$A$45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V3'!$N$45:$AH$45</c:f>
              <c:numCache>
                <c:formatCode>0.00%</c:formatCode>
                <c:ptCount val="21"/>
                <c:pt idx="0">
                  <c:v>6.5000000000000002E-2</c:v>
                </c:pt>
                <c:pt idx="1">
                  <c:v>6.5000000000000002E-2</c:v>
                </c:pt>
                <c:pt idx="2">
                  <c:v>5.8999999999999997E-2</c:v>
                </c:pt>
                <c:pt idx="3">
                  <c:v>5.0999999999999997E-2</c:v>
                </c:pt>
                <c:pt idx="4">
                  <c:v>4.8000000000000001E-2</c:v>
                </c:pt>
                <c:pt idx="5">
                  <c:v>4.7E-2</c:v>
                </c:pt>
                <c:pt idx="6">
                  <c:v>4.7E-2</c:v>
                </c:pt>
                <c:pt idx="7">
                  <c:v>5.0999999999999997E-2</c:v>
                </c:pt>
                <c:pt idx="8">
                  <c:v>0.06</c:v>
                </c:pt>
                <c:pt idx="9">
                  <c:v>5.2999999999999999E-2</c:v>
                </c:pt>
                <c:pt idx="10">
                  <c:v>5.2999999999999999E-2</c:v>
                </c:pt>
                <c:pt idx="11">
                  <c:v>5.2999999999999999E-2</c:v>
                </c:pt>
                <c:pt idx="12" formatCode="0.0%">
                  <c:v>7.4542897327707455E-2</c:v>
                </c:pt>
                <c:pt idx="13" formatCode="0.0%">
                  <c:v>7.1795547358714268E-2</c:v>
                </c:pt>
                <c:pt idx="14" formatCode="0.0%">
                  <c:v>7.5554259043173866E-2</c:v>
                </c:pt>
                <c:pt idx="15" formatCode="0.0%">
                  <c:v>7.5163398692810454E-2</c:v>
                </c:pt>
                <c:pt idx="16" formatCode="0.0%">
                  <c:v>7.574166447886585E-2</c:v>
                </c:pt>
                <c:pt idx="17" formatCode="0.0%">
                  <c:v>6.7614185180074518E-2</c:v>
                </c:pt>
                <c:pt idx="18" formatCode="0.0%">
                  <c:v>6.6682571871645002E-2</c:v>
                </c:pt>
                <c:pt idx="19" formatCode="0.0%">
                  <c:v>7.8021718602455145E-2</c:v>
                </c:pt>
                <c:pt idx="20" formatCode="0.0%">
                  <c:v>7.4732682473268253E-2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2C5-4420-B1A2-2B747CA8098A}"/>
            </c:ext>
          </c:extLst>
        </c:ser>
        <c:ser>
          <c:idx val="4"/>
          <c:order val="3"/>
          <c:tx>
            <c:strRef>
              <c:f>'Entidades V3'!$A$46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V3'!$N$46:$AH$46</c:f>
              <c:numCache>
                <c:formatCode>0.00%</c:formatCode>
                <c:ptCount val="21"/>
                <c:pt idx="0">
                  <c:v>8.1284984181065958E-2</c:v>
                </c:pt>
                <c:pt idx="1">
                  <c:v>8.6660036937064922E-2</c:v>
                </c:pt>
                <c:pt idx="2">
                  <c:v>8.1220338983050852E-2</c:v>
                </c:pt>
                <c:pt idx="3">
                  <c:v>7.5527134462495676E-2</c:v>
                </c:pt>
                <c:pt idx="4">
                  <c:v>7.0595015127503241E-2</c:v>
                </c:pt>
                <c:pt idx="5">
                  <c:v>5.9863945578231291E-2</c:v>
                </c:pt>
                <c:pt idx="6">
                  <c:v>6.4615384615384616E-2</c:v>
                </c:pt>
                <c:pt idx="7">
                  <c:v>5.7010562870785701E-2</c:v>
                </c:pt>
                <c:pt idx="8">
                  <c:v>5.9673726388093873E-2</c:v>
                </c:pt>
                <c:pt idx="9">
                  <c:v>5.3693311087517064E-2</c:v>
                </c:pt>
                <c:pt idx="10">
                  <c:v>5.5457605385478441E-2</c:v>
                </c:pt>
                <c:pt idx="11">
                  <c:v>5.288239815526518E-2</c:v>
                </c:pt>
                <c:pt idx="12" formatCode="0.0%">
                  <c:v>6.8399452804377564E-2</c:v>
                </c:pt>
                <c:pt idx="13" formatCode="0.0%">
                  <c:v>8.3910180651696781E-2</c:v>
                </c:pt>
                <c:pt idx="14" formatCode="0.0%">
                  <c:v>7.4786748660979965E-2</c:v>
                </c:pt>
                <c:pt idx="15" formatCode="0.0%">
                  <c:v>7.4331188621740596E-2</c:v>
                </c:pt>
                <c:pt idx="16" formatCode="0.0%">
                  <c:v>7.3131094257854815E-2</c:v>
                </c:pt>
                <c:pt idx="17" formatCode="0.0%">
                  <c:v>7.8088329421804992E-2</c:v>
                </c:pt>
                <c:pt idx="18" formatCode="0.0%">
                  <c:v>7.6486765211412858E-2</c:v>
                </c:pt>
                <c:pt idx="19" formatCode="0.0%">
                  <c:v>8.2489382554720686E-2</c:v>
                </c:pt>
                <c:pt idx="20" formatCode="0.0%">
                  <c:v>8.0289455547898E-2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2C5-4420-B1A2-2B747CA8098A}"/>
            </c:ext>
          </c:extLst>
        </c:ser>
        <c:ser>
          <c:idx val="5"/>
          <c:order val="4"/>
          <c:tx>
            <c:strRef>
              <c:f>'Entidades V3'!$A$47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V3'!$N$47:$AH$47</c:f>
              <c:numCache>
                <c:formatCode>0.00%</c:formatCode>
                <c:ptCount val="21"/>
                <c:pt idx="0">
                  <c:v>0.20950000000000069</c:v>
                </c:pt>
                <c:pt idx="1">
                  <c:v>0.214766666700001</c:v>
                </c:pt>
                <c:pt idx="2">
                  <c:v>0.22790000000000199</c:v>
                </c:pt>
                <c:pt idx="3">
                  <c:v>0.23461666669999937</c:v>
                </c:pt>
                <c:pt idx="4">
                  <c:v>0.22647500000000109</c:v>
                </c:pt>
                <c:pt idx="5">
                  <c:v>0.22040000000000037</c:v>
                </c:pt>
                <c:pt idx="6">
                  <c:v>0.20492500000000091</c:v>
                </c:pt>
                <c:pt idx="7">
                  <c:v>0.19547142860000077</c:v>
                </c:pt>
                <c:pt idx="8">
                  <c:v>0.21186492146596869</c:v>
                </c:pt>
                <c:pt idx="9">
                  <c:v>0.21159334862385393</c:v>
                </c:pt>
                <c:pt idx="10">
                  <c:v>0.20891303317535459</c:v>
                </c:pt>
                <c:pt idx="11">
                  <c:v>0.21240405797101491</c:v>
                </c:pt>
                <c:pt idx="12">
                  <c:v>0.21780000000000221</c:v>
                </c:pt>
                <c:pt idx="13">
                  <c:v>0.21049999999999947</c:v>
                </c:pt>
                <c:pt idx="14">
                  <c:v>0.20579999999999932</c:v>
                </c:pt>
                <c:pt idx="15">
                  <c:v>0.19140000000000024</c:v>
                </c:pt>
                <c:pt idx="16">
                  <c:v>0.19510000000000027</c:v>
                </c:pt>
                <c:pt idx="17">
                  <c:v>0.18800000000000039</c:v>
                </c:pt>
                <c:pt idx="18">
                  <c:v>0.18049999999999966</c:v>
                </c:pt>
                <c:pt idx="19">
                  <c:v>0.18749999999999933</c:v>
                </c:pt>
                <c:pt idx="20">
                  <c:v>0.18389999999999973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62C5-4420-B1A2-2B747CA8098A}"/>
            </c:ext>
          </c:extLst>
        </c:ser>
        <c:ser>
          <c:idx val="6"/>
          <c:order val="5"/>
          <c:tx>
            <c:strRef>
              <c:f>'Entidades V3'!$A$48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V3'!$N$48:$AH$48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2C5-4420-B1A2-2B747CA8098A}"/>
            </c:ext>
          </c:extLst>
        </c:ser>
        <c:ser>
          <c:idx val="7"/>
          <c:order val="6"/>
          <c:tx>
            <c:strRef>
              <c:f>'Entidades V3'!$A$49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V3'!$N$49:$AH$49</c:f>
              <c:numCache>
                <c:formatCode>0.0%</c:formatCode>
                <c:ptCount val="21"/>
                <c:pt idx="0">
                  <c:v>0.12537542623580156</c:v>
                </c:pt>
                <c:pt idx="1">
                  <c:v>0.14447220222720922</c:v>
                </c:pt>
                <c:pt idx="2">
                  <c:v>0.13735655490645243</c:v>
                </c:pt>
                <c:pt idx="3">
                  <c:v>0.13262173183017512</c:v>
                </c:pt>
                <c:pt idx="4">
                  <c:v>0.10400300027634124</c:v>
                </c:pt>
                <c:pt idx="5">
                  <c:v>0.12308526011560694</c:v>
                </c:pt>
                <c:pt idx="6">
                  <c:v>0.10224159402241594</c:v>
                </c:pt>
                <c:pt idx="7">
                  <c:v>0.11328201448235371</c:v>
                </c:pt>
                <c:pt idx="8">
                  <c:v>0.12500364626379504</c:v>
                </c:pt>
                <c:pt idx="9">
                  <c:v>0.11527998768156855</c:v>
                </c:pt>
                <c:pt idx="10">
                  <c:v>0.10843938683171163</c:v>
                </c:pt>
                <c:pt idx="11">
                  <c:v>0.10403205487690895</c:v>
                </c:pt>
                <c:pt idx="12">
                  <c:v>0.11578307594552034</c:v>
                </c:pt>
                <c:pt idx="13">
                  <c:v>0.14805790224587614</c:v>
                </c:pt>
                <c:pt idx="14">
                  <c:v>0.15849680982763548</c:v>
                </c:pt>
                <c:pt idx="15">
                  <c:v>0.14488545975182945</c:v>
                </c:pt>
                <c:pt idx="16">
                  <c:v>0.1606085623304635</c:v>
                </c:pt>
                <c:pt idx="17">
                  <c:v>0.14754523639665348</c:v>
                </c:pt>
                <c:pt idx="18">
                  <c:v>0.14979481618506943</c:v>
                </c:pt>
                <c:pt idx="19">
                  <c:v>0.15799921403452202</c:v>
                </c:pt>
                <c:pt idx="20">
                  <c:v>0.15534647000719895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62C5-4420-B1A2-2B747CA80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7027279"/>
        <c:axId val="929483071"/>
      </c:lineChart>
      <c:dateAx>
        <c:axId val="120702727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9483071"/>
        <c:crosses val="autoZero"/>
        <c:auto val="1"/>
        <c:lblOffset val="100"/>
        <c:baseTimeUnit val="months"/>
      </c:dateAx>
      <c:valAx>
        <c:axId val="92948307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7027279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SUFI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V3'!$A$4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V3'!$N$4:$AH$4</c:f>
              <c:numCache>
                <c:formatCode>0.0%</c:formatCode>
                <c:ptCount val="21"/>
                <c:pt idx="0">
                  <c:v>0.1990275266371557</c:v>
                </c:pt>
                <c:pt idx="1">
                  <c:v>0.19768885658504326</c:v>
                </c:pt>
                <c:pt idx="2">
                  <c:v>0.196382372271867</c:v>
                </c:pt>
                <c:pt idx="3">
                  <c:v>0.19547903420426205</c:v>
                </c:pt>
                <c:pt idx="4">
                  <c:v>0.19624466673409416</c:v>
                </c:pt>
                <c:pt idx="5">
                  <c:v>0.19812320298738947</c:v>
                </c:pt>
                <c:pt idx="6">
                  <c:v>0.20006760410942043</c:v>
                </c:pt>
                <c:pt idx="7">
                  <c:v>0.20072275685457966</c:v>
                </c:pt>
                <c:pt idx="8">
                  <c:v>0.20210051282192526</c:v>
                </c:pt>
                <c:pt idx="9">
                  <c:v>0.20443555737227012</c:v>
                </c:pt>
                <c:pt idx="10">
                  <c:v>0.20827808337069809</c:v>
                </c:pt>
                <c:pt idx="11">
                  <c:v>0.20855145503702016</c:v>
                </c:pt>
                <c:pt idx="12">
                  <c:v>0.21046896677520527</c:v>
                </c:pt>
                <c:pt idx="13">
                  <c:v>0.21206397215974213</c:v>
                </c:pt>
                <c:pt idx="14">
                  <c:v>0.2129059531189374</c:v>
                </c:pt>
                <c:pt idx="15">
                  <c:v>0.21367202059523888</c:v>
                </c:pt>
                <c:pt idx="16">
                  <c:v>0.21512845747957013</c:v>
                </c:pt>
                <c:pt idx="17">
                  <c:v>0.21586084630096211</c:v>
                </c:pt>
                <c:pt idx="18">
                  <c:v>0.21829567417812798</c:v>
                </c:pt>
                <c:pt idx="19">
                  <c:v>0.21701739501848463</c:v>
                </c:pt>
                <c:pt idx="20">
                  <c:v>0.2138726419546178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38E-45EE-A556-C6D7214DC5C8}"/>
            </c:ext>
          </c:extLst>
        </c:ser>
        <c:ser>
          <c:idx val="2"/>
          <c:order val="1"/>
          <c:tx>
            <c:strRef>
              <c:f>'Entidades V3'!$A$5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V3'!$N$5:$AH$5</c:f>
              <c:numCache>
                <c:formatCode>0.0%</c:formatCode>
                <c:ptCount val="21"/>
                <c:pt idx="0">
                  <c:v>4.9006139348881317E-2</c:v>
                </c:pt>
                <c:pt idx="1">
                  <c:v>5.4474161071066854E-2</c:v>
                </c:pt>
                <c:pt idx="2">
                  <c:v>5.6059373904875184E-2</c:v>
                </c:pt>
                <c:pt idx="3">
                  <c:v>6.4991335549393528E-2</c:v>
                </c:pt>
                <c:pt idx="4">
                  <c:v>6.6172980284016927E-2</c:v>
                </c:pt>
                <c:pt idx="5">
                  <c:v>6.5715621569990001E-2</c:v>
                </c:pt>
                <c:pt idx="6">
                  <c:v>6.8125005124451007E-2</c:v>
                </c:pt>
                <c:pt idx="7">
                  <c:v>7.4180735277232443E-2</c:v>
                </c:pt>
                <c:pt idx="8">
                  <c:v>7.9603881490532893E-2</c:v>
                </c:pt>
                <c:pt idx="9">
                  <c:v>8.6534161301778351E-2</c:v>
                </c:pt>
                <c:pt idx="10">
                  <c:v>8.6058321183289974E-2</c:v>
                </c:pt>
                <c:pt idx="11">
                  <c:v>7.5411298183631945E-2</c:v>
                </c:pt>
                <c:pt idx="12">
                  <c:v>8.1592061216837083E-2</c:v>
                </c:pt>
                <c:pt idx="13">
                  <c:v>8.2279393885238236E-2</c:v>
                </c:pt>
                <c:pt idx="14">
                  <c:v>8.0356661626267381E-2</c:v>
                </c:pt>
                <c:pt idx="15">
                  <c:v>8.1047012194931226E-2</c:v>
                </c:pt>
                <c:pt idx="16">
                  <c:v>7.9387767787815797E-2</c:v>
                </c:pt>
                <c:pt idx="17">
                  <c:v>8.5905678626907095E-2</c:v>
                </c:pt>
                <c:pt idx="18">
                  <c:v>8.490209737250215E-2</c:v>
                </c:pt>
                <c:pt idx="19">
                  <c:v>8.8320400779694927E-2</c:v>
                </c:pt>
                <c:pt idx="20">
                  <c:v>8.2984440149758559E-2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38E-45EE-A556-C6D7214DC5C8}"/>
            </c:ext>
          </c:extLst>
        </c:ser>
        <c:ser>
          <c:idx val="3"/>
          <c:order val="2"/>
          <c:tx>
            <c:strRef>
              <c:f>'Entidades V3'!$A$6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V3'!$N$6:$AH$6</c:f>
              <c:numCache>
                <c:formatCode>0.0%</c:formatCode>
                <c:ptCount val="21"/>
                <c:pt idx="0">
                  <c:v>7.4909200968523007E-2</c:v>
                </c:pt>
                <c:pt idx="1">
                  <c:v>6.2E-2</c:v>
                </c:pt>
                <c:pt idx="2">
                  <c:v>5.4199999999999998E-2</c:v>
                </c:pt>
                <c:pt idx="3">
                  <c:v>6.0159422469544289E-2</c:v>
                </c:pt>
                <c:pt idx="4">
                  <c:v>8.4000000000000005E-2</c:v>
                </c:pt>
                <c:pt idx="5">
                  <c:v>0.104</c:v>
                </c:pt>
                <c:pt idx="6">
                  <c:v>0.112</c:v>
                </c:pt>
                <c:pt idx="7">
                  <c:v>0.10100000000000001</c:v>
                </c:pt>
                <c:pt idx="8">
                  <c:v>0.10299999999999999</c:v>
                </c:pt>
                <c:pt idx="9">
                  <c:v>0.11899999999999999</c:v>
                </c:pt>
                <c:pt idx="10">
                  <c:v>0.14099999999999999</c:v>
                </c:pt>
                <c:pt idx="11">
                  <c:v>0.12</c:v>
                </c:pt>
                <c:pt idx="12">
                  <c:v>0.13502109704641349</c:v>
                </c:pt>
                <c:pt idx="13">
                  <c:v>0.13687261230404427</c:v>
                </c:pt>
                <c:pt idx="14">
                  <c:v>0.10778879813302217</c:v>
                </c:pt>
                <c:pt idx="15">
                  <c:v>0.11189542483660131</c:v>
                </c:pt>
                <c:pt idx="16">
                  <c:v>0.11079023365712785</c:v>
                </c:pt>
                <c:pt idx="17">
                  <c:v>0.10390506416448185</c:v>
                </c:pt>
                <c:pt idx="18">
                  <c:v>8.7796731480376949E-2</c:v>
                </c:pt>
                <c:pt idx="19">
                  <c:v>9.4900849858356937E-2</c:v>
                </c:pt>
                <c:pt idx="20">
                  <c:v>8.9609483960948394E-2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38E-45EE-A556-C6D7214DC5C8}"/>
            </c:ext>
          </c:extLst>
        </c:ser>
        <c:ser>
          <c:idx val="4"/>
          <c:order val="3"/>
          <c:tx>
            <c:strRef>
              <c:f>'Entidades V3'!$A$7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V3'!$N$7:$AH$7</c:f>
              <c:numCache>
                <c:formatCode>0.0%</c:formatCode>
                <c:ptCount val="21"/>
                <c:pt idx="0">
                  <c:v>0.18720000000000001</c:v>
                </c:pt>
                <c:pt idx="1">
                  <c:v>0.17119999999999999</c:v>
                </c:pt>
                <c:pt idx="2">
                  <c:v>0.15090000000000001</c:v>
                </c:pt>
                <c:pt idx="3">
                  <c:v>0.15</c:v>
                </c:pt>
                <c:pt idx="4">
                  <c:v>0.16092782019881863</c:v>
                </c:pt>
                <c:pt idx="5">
                  <c:v>0.19800000000000001</c:v>
                </c:pt>
                <c:pt idx="6">
                  <c:v>0.188</c:v>
                </c:pt>
                <c:pt idx="7">
                  <c:v>0.2</c:v>
                </c:pt>
                <c:pt idx="8">
                  <c:v>0.16900000000000001</c:v>
                </c:pt>
                <c:pt idx="9">
                  <c:v>0.19</c:v>
                </c:pt>
                <c:pt idx="10">
                  <c:v>0.22500000000000001</c:v>
                </c:pt>
                <c:pt idx="11">
                  <c:v>0.22800000000000001</c:v>
                </c:pt>
                <c:pt idx="12">
                  <c:v>0.21450068399452804</c:v>
                </c:pt>
                <c:pt idx="13">
                  <c:v>0.18824919804153301</c:v>
                </c:pt>
                <c:pt idx="14">
                  <c:v>0.16881571116841895</c:v>
                </c:pt>
                <c:pt idx="15">
                  <c:v>0.1659329495428378</c:v>
                </c:pt>
                <c:pt idx="16">
                  <c:v>0.1733477789815818</c:v>
                </c:pt>
                <c:pt idx="17">
                  <c:v>0.16940473650522722</c:v>
                </c:pt>
                <c:pt idx="18">
                  <c:v>0.1438638707459608</c:v>
                </c:pt>
                <c:pt idx="19">
                  <c:v>0.13982358706305129</c:v>
                </c:pt>
                <c:pt idx="20">
                  <c:v>0.14300482425913164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38E-45EE-A556-C6D7214DC5C8}"/>
            </c:ext>
          </c:extLst>
        </c:ser>
        <c:ser>
          <c:idx val="5"/>
          <c:order val="4"/>
          <c:tx>
            <c:strRef>
              <c:f>'Entidades V3'!$A$8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V3'!$N$8:$AH$8</c:f>
              <c:numCache>
                <c:formatCode>0.00%</c:formatCode>
                <c:ptCount val="21"/>
                <c:pt idx="0">
                  <c:v>0.33202142859999872</c:v>
                </c:pt>
                <c:pt idx="1">
                  <c:v>0.27621538459999884</c:v>
                </c:pt>
                <c:pt idx="2">
                  <c:v>0.32464615380000161</c:v>
                </c:pt>
                <c:pt idx="3">
                  <c:v>0.30248333330000077</c:v>
                </c:pt>
                <c:pt idx="4">
                  <c:v>0.32081428570000203</c:v>
                </c:pt>
                <c:pt idx="5">
                  <c:v>0.26206250000000053</c:v>
                </c:pt>
                <c:pt idx="6">
                  <c:v>0.26337999999999906</c:v>
                </c:pt>
                <c:pt idx="7">
                  <c:v>0.23887142860000066</c:v>
                </c:pt>
                <c:pt idx="8">
                  <c:v>0.22779999999999778</c:v>
                </c:pt>
                <c:pt idx="9">
                  <c:v>0.24140000000000095</c:v>
                </c:pt>
                <c:pt idx="10">
                  <c:v>0.22650000000000103</c:v>
                </c:pt>
                <c:pt idx="11">
                  <c:v>0.20769999999999866</c:v>
                </c:pt>
                <c:pt idx="12">
                  <c:v>0.2108999999999992</c:v>
                </c:pt>
                <c:pt idx="13">
                  <c:v>0.19120000000000092</c:v>
                </c:pt>
                <c:pt idx="14">
                  <c:v>0.18020000000000058</c:v>
                </c:pt>
                <c:pt idx="15">
                  <c:v>0.17499999999999849</c:v>
                </c:pt>
                <c:pt idx="16">
                  <c:v>0.17100000000000004</c:v>
                </c:pt>
                <c:pt idx="17">
                  <c:v>0.16709999999999914</c:v>
                </c:pt>
                <c:pt idx="18">
                  <c:v>0.17200000000000171</c:v>
                </c:pt>
                <c:pt idx="19">
                  <c:v>0.17410000000000081</c:v>
                </c:pt>
                <c:pt idx="20">
                  <c:v>0.17569999999999975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38E-45EE-A556-C6D7214DC5C8}"/>
            </c:ext>
          </c:extLst>
        </c:ser>
        <c:ser>
          <c:idx val="6"/>
          <c:order val="5"/>
          <c:tx>
            <c:strRef>
              <c:f>'Entidades V3'!$A$9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V3'!$N$9:$AH$9</c:f>
              <c:numCache>
                <c:formatCode>0.0%</c:formatCode>
                <c:ptCount val="21"/>
                <c:pt idx="0">
                  <c:v>3.3000000000000002E-2</c:v>
                </c:pt>
                <c:pt idx="1">
                  <c:v>3.3000000000000002E-2</c:v>
                </c:pt>
                <c:pt idx="2">
                  <c:v>3.3000000000000002E-2</c:v>
                </c:pt>
                <c:pt idx="3">
                  <c:v>3.3000000000000002E-2</c:v>
                </c:pt>
                <c:pt idx="4">
                  <c:v>3.3000000000000002E-2</c:v>
                </c:pt>
                <c:pt idx="5">
                  <c:v>3.3000000000000002E-2</c:v>
                </c:pt>
                <c:pt idx="6">
                  <c:v>3.3000000000000002E-2</c:v>
                </c:pt>
                <c:pt idx="7">
                  <c:v>3.3000000000000002E-2</c:v>
                </c:pt>
                <c:pt idx="8">
                  <c:v>3.3000000000000002E-2</c:v>
                </c:pt>
                <c:pt idx="9">
                  <c:v>3.3000000000000002E-2</c:v>
                </c:pt>
                <c:pt idx="10">
                  <c:v>3.3000000000000002E-2</c:v>
                </c:pt>
                <c:pt idx="11">
                  <c:v>3.3000000000000002E-2</c:v>
                </c:pt>
                <c:pt idx="12">
                  <c:v>3.5999999999999997E-2</c:v>
                </c:pt>
                <c:pt idx="13">
                  <c:v>3.5999999999999997E-2</c:v>
                </c:pt>
                <c:pt idx="14">
                  <c:v>3.5999999999999997E-2</c:v>
                </c:pt>
                <c:pt idx="15">
                  <c:v>3.5999999999999997E-2</c:v>
                </c:pt>
                <c:pt idx="16">
                  <c:v>3.5999999999999997E-2</c:v>
                </c:pt>
                <c:pt idx="17">
                  <c:v>3.5999999999999997E-2</c:v>
                </c:pt>
                <c:pt idx="18">
                  <c:v>3.5999999999999997E-2</c:v>
                </c:pt>
                <c:pt idx="19">
                  <c:v>3.5999999999999997E-2</c:v>
                </c:pt>
                <c:pt idx="20">
                  <c:v>3.5999999999999997E-2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38E-45EE-A556-C6D7214DC5C8}"/>
            </c:ext>
          </c:extLst>
        </c:ser>
        <c:ser>
          <c:idx val="7"/>
          <c:order val="6"/>
          <c:tx>
            <c:strRef>
              <c:f>'Entidades V3'!$A$10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V3'!$N$10:$AH$10</c:f>
              <c:numCache>
                <c:formatCode>0.0%</c:formatCode>
                <c:ptCount val="21"/>
                <c:pt idx="0">
                  <c:v>0.21030643813653094</c:v>
                </c:pt>
                <c:pt idx="1">
                  <c:v>0.169595347983797</c:v>
                </c:pt>
                <c:pt idx="2">
                  <c:v>0.16259850718458521</c:v>
                </c:pt>
                <c:pt idx="3">
                  <c:v>0.16936915327416646</c:v>
                </c:pt>
                <c:pt idx="4">
                  <c:v>0.22958035608542893</c:v>
                </c:pt>
                <c:pt idx="5">
                  <c:v>0.28471820809248555</c:v>
                </c:pt>
                <c:pt idx="6">
                  <c:v>0.28541184842554707</c:v>
                </c:pt>
                <c:pt idx="7">
                  <c:v>0.25859482027529518</c:v>
                </c:pt>
                <c:pt idx="8">
                  <c:v>0.19487578394671592</c:v>
                </c:pt>
                <c:pt idx="9">
                  <c:v>0.28700234392376262</c:v>
                </c:pt>
                <c:pt idx="10">
                  <c:v>0.29603680220328982</c:v>
                </c:pt>
                <c:pt idx="11">
                  <c:v>0.26449337202025375</c:v>
                </c:pt>
                <c:pt idx="12">
                  <c:v>0.30582644970577672</c:v>
                </c:pt>
                <c:pt idx="13">
                  <c:v>0.26791811609304117</c:v>
                </c:pt>
                <c:pt idx="14">
                  <c:v>0.22501428435387105</c:v>
                </c:pt>
                <c:pt idx="15">
                  <c:v>0.25507079223671653</c:v>
                </c:pt>
                <c:pt idx="16">
                  <c:v>0.22010850336124543</c:v>
                </c:pt>
                <c:pt idx="17">
                  <c:v>0.22175562617549777</c:v>
                </c:pt>
                <c:pt idx="18">
                  <c:v>0.20722502179413579</c:v>
                </c:pt>
                <c:pt idx="19">
                  <c:v>0.17559274896464164</c:v>
                </c:pt>
                <c:pt idx="20">
                  <c:v>0.22089032495689007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C38E-45EE-A556-C6D7214DC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4206831"/>
        <c:axId val="946112159"/>
      </c:lineChart>
      <c:dateAx>
        <c:axId val="924206831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46112159"/>
        <c:crosses val="autoZero"/>
        <c:auto val="1"/>
        <c:lblOffset val="100"/>
        <c:baseTimeUnit val="months"/>
      </c:dateAx>
      <c:valAx>
        <c:axId val="946112159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4206831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SANTANDER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V3'!$A$17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V3'!$N$17:$AH$17</c:f>
              <c:numCache>
                <c:formatCode>0.0%</c:formatCode>
                <c:ptCount val="21"/>
                <c:pt idx="0">
                  <c:v>5.4733157980493913E-2</c:v>
                </c:pt>
                <c:pt idx="1">
                  <c:v>5.5424641223033783E-2</c:v>
                </c:pt>
                <c:pt idx="2">
                  <c:v>5.6702847002483139E-2</c:v>
                </c:pt>
                <c:pt idx="3">
                  <c:v>5.8081092396607713E-2</c:v>
                </c:pt>
                <c:pt idx="4">
                  <c:v>5.9517843783751613E-2</c:v>
                </c:pt>
                <c:pt idx="5">
                  <c:v>6.1298021596768872E-2</c:v>
                </c:pt>
                <c:pt idx="6">
                  <c:v>6.3110481482015049E-2</c:v>
                </c:pt>
                <c:pt idx="7">
                  <c:v>6.538864712482606E-2</c:v>
                </c:pt>
                <c:pt idx="8">
                  <c:v>6.7306611752991144E-2</c:v>
                </c:pt>
                <c:pt idx="9">
                  <c:v>6.9384869344993799E-2</c:v>
                </c:pt>
                <c:pt idx="10">
                  <c:v>7.319717081182267E-2</c:v>
                </c:pt>
                <c:pt idx="11">
                  <c:v>7.5396013343536725E-2</c:v>
                </c:pt>
                <c:pt idx="12">
                  <c:v>7.6546730836474827E-2</c:v>
                </c:pt>
                <c:pt idx="13">
                  <c:v>7.8209928385262598E-2</c:v>
                </c:pt>
                <c:pt idx="14">
                  <c:v>7.9682355769471663E-2</c:v>
                </c:pt>
                <c:pt idx="15">
                  <c:v>8.1271795839970781E-2</c:v>
                </c:pt>
                <c:pt idx="16">
                  <c:v>8.2814126963890039E-2</c:v>
                </c:pt>
                <c:pt idx="17">
                  <c:v>8.4176945643838763E-2</c:v>
                </c:pt>
                <c:pt idx="18">
                  <c:v>8.8273407645790128E-2</c:v>
                </c:pt>
                <c:pt idx="19">
                  <c:v>9.0967258786809585E-2</c:v>
                </c:pt>
                <c:pt idx="20">
                  <c:v>9.2769035025386443E-2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61-4558-AB7A-BE9D8F1DDC24}"/>
            </c:ext>
          </c:extLst>
        </c:ser>
        <c:ser>
          <c:idx val="2"/>
          <c:order val="1"/>
          <c:tx>
            <c:strRef>
              <c:f>'Entidades V3'!$A$18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V3'!$N$18:$AH$18</c:f>
              <c:numCache>
                <c:formatCode>0.0%</c:formatCode>
                <c:ptCount val="21"/>
                <c:pt idx="0">
                  <c:v>5.7929996991938647E-2</c:v>
                </c:pt>
                <c:pt idx="1">
                  <c:v>6.3444438691506663E-2</c:v>
                </c:pt>
                <c:pt idx="2">
                  <c:v>6.4710255615048728E-2</c:v>
                </c:pt>
                <c:pt idx="3">
                  <c:v>8.2226332898770446E-2</c:v>
                </c:pt>
                <c:pt idx="4">
                  <c:v>8.607383985767024E-2</c:v>
                </c:pt>
                <c:pt idx="5">
                  <c:v>8.1258469759304994E-2</c:v>
                </c:pt>
                <c:pt idx="6">
                  <c:v>8.897899030436264E-2</c:v>
                </c:pt>
                <c:pt idx="7">
                  <c:v>8.9512623400853572E-2</c:v>
                </c:pt>
                <c:pt idx="8">
                  <c:v>9.3788929525034842E-2</c:v>
                </c:pt>
                <c:pt idx="9">
                  <c:v>9.5563402521376295E-2</c:v>
                </c:pt>
                <c:pt idx="10">
                  <c:v>9.8018578764028891E-2</c:v>
                </c:pt>
                <c:pt idx="11">
                  <c:v>9.9463718390254072E-2</c:v>
                </c:pt>
                <c:pt idx="12">
                  <c:v>9.8966720527261368E-2</c:v>
                </c:pt>
                <c:pt idx="13">
                  <c:v>0.1046864275469519</c:v>
                </c:pt>
                <c:pt idx="14">
                  <c:v>0.10759181136490129</c:v>
                </c:pt>
                <c:pt idx="15">
                  <c:v>0.10777846812473157</c:v>
                </c:pt>
                <c:pt idx="16">
                  <c:v>0.10973534859036427</c:v>
                </c:pt>
                <c:pt idx="17">
                  <c:v>0.11159275777761236</c:v>
                </c:pt>
                <c:pt idx="18">
                  <c:v>0.10888674087972477</c:v>
                </c:pt>
                <c:pt idx="19">
                  <c:v>0.1018184456617351</c:v>
                </c:pt>
                <c:pt idx="20">
                  <c:v>9.6279370414397603E-2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F61-4558-AB7A-BE9D8F1DDC24}"/>
            </c:ext>
          </c:extLst>
        </c:ser>
        <c:ser>
          <c:idx val="3"/>
          <c:order val="2"/>
          <c:tx>
            <c:strRef>
              <c:f>'Entidades V3'!$A$19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V3'!$N$19:$AH$19</c:f>
              <c:numCache>
                <c:formatCode>0.0%</c:formatCode>
                <c:ptCount val="21"/>
                <c:pt idx="0">
                  <c:v>4.1313559322033899E-2</c:v>
                </c:pt>
                <c:pt idx="1">
                  <c:v>4.9714209756745981E-2</c:v>
                </c:pt>
                <c:pt idx="2">
                  <c:v>4.832942917026261E-2</c:v>
                </c:pt>
                <c:pt idx="3">
                  <c:v>5.8805835463979543E-2</c:v>
                </c:pt>
                <c:pt idx="4">
                  <c:v>5.4411581180581557E-2</c:v>
                </c:pt>
                <c:pt idx="5">
                  <c:v>7.4151985274783061E-2</c:v>
                </c:pt>
                <c:pt idx="6">
                  <c:v>7.3062625107234769E-2</c:v>
                </c:pt>
                <c:pt idx="7">
                  <c:v>8.4815835630167882E-2</c:v>
                </c:pt>
                <c:pt idx="8">
                  <c:v>8.5773046213404314E-2</c:v>
                </c:pt>
                <c:pt idx="9">
                  <c:v>9.8719316969050161E-2</c:v>
                </c:pt>
                <c:pt idx="10">
                  <c:v>9.719329564613706E-2</c:v>
                </c:pt>
                <c:pt idx="11">
                  <c:v>9.3514174994901084E-2</c:v>
                </c:pt>
                <c:pt idx="12">
                  <c:v>8.6322081575246137E-2</c:v>
                </c:pt>
                <c:pt idx="13">
                  <c:v>8.3388222895534186E-2</c:v>
                </c:pt>
                <c:pt idx="14">
                  <c:v>0.10166277712952158</c:v>
                </c:pt>
                <c:pt idx="15">
                  <c:v>9.9738562091503266E-2</c:v>
                </c:pt>
                <c:pt idx="16">
                  <c:v>0.11590968758204254</c:v>
                </c:pt>
                <c:pt idx="17">
                  <c:v>0.13026079757140885</c:v>
                </c:pt>
                <c:pt idx="18">
                  <c:v>0.11821543600143147</c:v>
                </c:pt>
                <c:pt idx="19">
                  <c:v>0.15309254013220019</c:v>
                </c:pt>
                <c:pt idx="20">
                  <c:v>0.14760576476057646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F61-4558-AB7A-BE9D8F1DDC24}"/>
            </c:ext>
          </c:extLst>
        </c:ser>
        <c:ser>
          <c:idx val="4"/>
          <c:order val="3"/>
          <c:tx>
            <c:strRef>
              <c:f>'Entidades V3'!$A$20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V3'!$N$20:$AH$20</c:f>
              <c:numCache>
                <c:formatCode>0.0%</c:formatCode>
                <c:ptCount val="21"/>
                <c:pt idx="0">
                  <c:v>3.3828182039425649E-2</c:v>
                </c:pt>
                <c:pt idx="1">
                  <c:v>3.7079130558317942E-2</c:v>
                </c:pt>
                <c:pt idx="2">
                  <c:v>4.6779661016949151E-2</c:v>
                </c:pt>
                <c:pt idx="3">
                  <c:v>4.6837193225025928E-2</c:v>
                </c:pt>
                <c:pt idx="4">
                  <c:v>5.6764155020890363E-2</c:v>
                </c:pt>
                <c:pt idx="5">
                  <c:v>6.0317460317460318E-2</c:v>
                </c:pt>
                <c:pt idx="6">
                  <c:v>6.1538461538461542E-2</c:v>
                </c:pt>
                <c:pt idx="7">
                  <c:v>5.8168137751410796E-2</c:v>
                </c:pt>
                <c:pt idx="8">
                  <c:v>6.7973669147109325E-2</c:v>
                </c:pt>
                <c:pt idx="9">
                  <c:v>6.3248900348854845E-2</c:v>
                </c:pt>
                <c:pt idx="10">
                  <c:v>5.7861836832825773E-2</c:v>
                </c:pt>
                <c:pt idx="11">
                  <c:v>6.502690238278247E-2</c:v>
                </c:pt>
                <c:pt idx="12">
                  <c:v>5.7455540355677154E-2</c:v>
                </c:pt>
                <c:pt idx="13">
                  <c:v>6.7533344588890765E-2</c:v>
                </c:pt>
                <c:pt idx="14">
                  <c:v>7.3001388613370369E-2</c:v>
                </c:pt>
                <c:pt idx="15">
                  <c:v>6.5526583135794111E-2</c:v>
                </c:pt>
                <c:pt idx="16">
                  <c:v>5.6879739978331526E-2</c:v>
                </c:pt>
                <c:pt idx="17">
                  <c:v>6.8487305312566679E-2</c:v>
                </c:pt>
                <c:pt idx="18">
                  <c:v>7.2533516672396006E-2</c:v>
                </c:pt>
                <c:pt idx="19">
                  <c:v>7.3995426331264297E-2</c:v>
                </c:pt>
                <c:pt idx="20">
                  <c:v>7.2363886974500344E-2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F61-4558-AB7A-BE9D8F1DDC24}"/>
            </c:ext>
          </c:extLst>
        </c:ser>
        <c:ser>
          <c:idx val="5"/>
          <c:order val="4"/>
          <c:tx>
            <c:strRef>
              <c:f>'Entidades V3'!$A$21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V3'!$N$21:$AH$21</c:f>
              <c:numCache>
                <c:formatCode>0.00%</c:formatCode>
                <c:ptCount val="21"/>
                <c:pt idx="0">
                  <c:v>0.28147499999999859</c:v>
                </c:pt>
                <c:pt idx="1">
                  <c:v>0.28613333330000068</c:v>
                </c:pt>
                <c:pt idx="2">
                  <c:v>0.27652857139999854</c:v>
                </c:pt>
                <c:pt idx="3">
                  <c:v>0.28072499999999923</c:v>
                </c:pt>
                <c:pt idx="4">
                  <c:v>0.25465000000000004</c:v>
                </c:pt>
                <c:pt idx="5">
                  <c:v>0.2456272726999984</c:v>
                </c:pt>
                <c:pt idx="6">
                  <c:v>0.24926666670000008</c:v>
                </c:pt>
                <c:pt idx="7">
                  <c:v>0.23636666670000017</c:v>
                </c:pt>
                <c:pt idx="8">
                  <c:v>0.25122448979591772</c:v>
                </c:pt>
                <c:pt idx="9">
                  <c:v>0.24630540540540347</c:v>
                </c:pt>
                <c:pt idx="10">
                  <c:v>0.23785251396648111</c:v>
                </c:pt>
                <c:pt idx="11">
                  <c:v>0.24593715170278707</c:v>
                </c:pt>
                <c:pt idx="12">
                  <c:v>0.25990000000000069</c:v>
                </c:pt>
                <c:pt idx="13">
                  <c:v>0.24669999999999925</c:v>
                </c:pt>
                <c:pt idx="14">
                  <c:v>0.21740000000000048</c:v>
                </c:pt>
                <c:pt idx="15">
                  <c:v>0.21859999999999924</c:v>
                </c:pt>
                <c:pt idx="16">
                  <c:v>0.21180000000000065</c:v>
                </c:pt>
                <c:pt idx="17">
                  <c:v>0.20800000000000174</c:v>
                </c:pt>
                <c:pt idx="18">
                  <c:v>0.19070000000000031</c:v>
                </c:pt>
                <c:pt idx="19">
                  <c:v>0.19150000000000111</c:v>
                </c:pt>
                <c:pt idx="20">
                  <c:v>0.18210000000000037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F61-4558-AB7A-BE9D8F1DDC24}"/>
            </c:ext>
          </c:extLst>
        </c:ser>
        <c:ser>
          <c:idx val="6"/>
          <c:order val="5"/>
          <c:tx>
            <c:strRef>
              <c:f>'Entidades V3'!$A$22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V3'!$N$22:$AH$22</c:f>
              <c:numCache>
                <c:formatCode>0.0%</c:formatCode>
                <c:ptCount val="21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5.5E-2</c:v>
                </c:pt>
                <c:pt idx="19">
                  <c:v>5.5E-2</c:v>
                </c:pt>
                <c:pt idx="20">
                  <c:v>5.5E-2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F61-4558-AB7A-BE9D8F1DDC24}"/>
            </c:ext>
          </c:extLst>
        </c:ser>
        <c:ser>
          <c:idx val="0"/>
          <c:order val="6"/>
          <c:tx>
            <c:strRef>
              <c:f>'Entidades V3'!$A$23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V3'!$N$23:$AH$23</c:f>
              <c:numCache>
                <c:formatCode>0.0%</c:formatCode>
                <c:ptCount val="21"/>
                <c:pt idx="0">
                  <c:v>5.8464873653546509E-2</c:v>
                </c:pt>
                <c:pt idx="1">
                  <c:v>7.1826791435547835E-2</c:v>
                </c:pt>
                <c:pt idx="2">
                  <c:v>8.5524513081315701E-2</c:v>
                </c:pt>
                <c:pt idx="3">
                  <c:v>0.1017510194291197</c:v>
                </c:pt>
                <c:pt idx="4">
                  <c:v>7.4572658007974413E-2</c:v>
                </c:pt>
                <c:pt idx="5">
                  <c:v>0.12752890173410406</c:v>
                </c:pt>
                <c:pt idx="6">
                  <c:v>8.957480875289095E-2</c:v>
                </c:pt>
                <c:pt idx="7">
                  <c:v>0.10744340791962946</c:v>
                </c:pt>
                <c:pt idx="8">
                  <c:v>0.12557732510087996</c:v>
                </c:pt>
                <c:pt idx="9">
                  <c:v>0.10337217061027562</c:v>
                </c:pt>
                <c:pt idx="10">
                  <c:v>0.12882284399921312</c:v>
                </c:pt>
                <c:pt idx="11">
                  <c:v>0.13331545282390136</c:v>
                </c:pt>
                <c:pt idx="12">
                  <c:v>9.4565847998452912E-2</c:v>
                </c:pt>
                <c:pt idx="13">
                  <c:v>9.9164809797855122E-2</c:v>
                </c:pt>
                <c:pt idx="14">
                  <c:v>0.14047471669364822</c:v>
                </c:pt>
                <c:pt idx="15">
                  <c:v>0.12018771874005726</c:v>
                </c:pt>
                <c:pt idx="16">
                  <c:v>0.14313008609505837</c:v>
                </c:pt>
                <c:pt idx="17">
                  <c:v>0.13775212400285361</c:v>
                </c:pt>
                <c:pt idx="18">
                  <c:v>0.15547192277434033</c:v>
                </c:pt>
                <c:pt idx="19">
                  <c:v>0.1772049858425449</c:v>
                </c:pt>
                <c:pt idx="20">
                  <c:v>0.13443605497982622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F61-4558-AB7A-BE9D8F1DD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3684623"/>
        <c:axId val="1872429391"/>
      </c:lineChart>
      <c:dateAx>
        <c:axId val="154368462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2429391"/>
        <c:crosses val="autoZero"/>
        <c:auto val="1"/>
        <c:lblOffset val="100"/>
        <c:baseTimeUnit val="months"/>
      </c:dateAx>
      <c:valAx>
        <c:axId val="187242939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43684623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FINANDINA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V3'!$A$30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V3'!$N$30:$AH$30</c:f>
              <c:numCache>
                <c:formatCode>0.0%</c:formatCode>
                <c:ptCount val="21"/>
                <c:pt idx="0">
                  <c:v>9.4845449877591428E-2</c:v>
                </c:pt>
                <c:pt idx="1">
                  <c:v>9.6260553865297319E-2</c:v>
                </c:pt>
                <c:pt idx="2">
                  <c:v>9.7245799771292094E-2</c:v>
                </c:pt>
                <c:pt idx="3">
                  <c:v>9.8687639200980379E-2</c:v>
                </c:pt>
                <c:pt idx="4">
                  <c:v>9.9516740716231525E-2</c:v>
                </c:pt>
                <c:pt idx="5">
                  <c:v>0.10000389183623704</c:v>
                </c:pt>
                <c:pt idx="6">
                  <c:v>0.10084997163965888</c:v>
                </c:pt>
                <c:pt idx="7">
                  <c:v>0.10187743761706008</c:v>
                </c:pt>
                <c:pt idx="8">
                  <c:v>0.1037932906282055</c:v>
                </c:pt>
                <c:pt idx="9">
                  <c:v>0.10475533368042725</c:v>
                </c:pt>
                <c:pt idx="10">
                  <c:v>9.8792655742722682E-2</c:v>
                </c:pt>
                <c:pt idx="11">
                  <c:v>9.9960238655546027E-2</c:v>
                </c:pt>
                <c:pt idx="12">
                  <c:v>0.10030290601599519</c:v>
                </c:pt>
                <c:pt idx="13">
                  <c:v>0.10138701860391032</c:v>
                </c:pt>
                <c:pt idx="14">
                  <c:v>0.10209390165177977</c:v>
                </c:pt>
                <c:pt idx="15">
                  <c:v>0.10286595995225262</c:v>
                </c:pt>
                <c:pt idx="16">
                  <c:v>0.10318830133376204</c:v>
                </c:pt>
                <c:pt idx="17">
                  <c:v>0.10340662685153865</c:v>
                </c:pt>
                <c:pt idx="18">
                  <c:v>0.10522848274679879</c:v>
                </c:pt>
                <c:pt idx="19">
                  <c:v>0.10552631515611306</c:v>
                </c:pt>
                <c:pt idx="20">
                  <c:v>9.8033950517813523E-2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80F-4C04-A970-BF5633717810}"/>
            </c:ext>
          </c:extLst>
        </c:ser>
        <c:ser>
          <c:idx val="2"/>
          <c:order val="1"/>
          <c:tx>
            <c:strRef>
              <c:f>'Entidades V3'!$A$31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V3'!$N$31:$AH$31</c:f>
              <c:numCache>
                <c:formatCode>0.0%</c:formatCode>
                <c:ptCount val="21"/>
                <c:pt idx="0">
                  <c:v>4.3596883922348763E-2</c:v>
                </c:pt>
                <c:pt idx="1">
                  <c:v>3.999456464636067E-2</c:v>
                </c:pt>
                <c:pt idx="2">
                  <c:v>2.5244562987357524E-2</c:v>
                </c:pt>
                <c:pt idx="3">
                  <c:v>3.3577588031842479E-2</c:v>
                </c:pt>
                <c:pt idx="4">
                  <c:v>4.7390182531520844E-2</c:v>
                </c:pt>
                <c:pt idx="5">
                  <c:v>4.3794700685322187E-2</c:v>
                </c:pt>
                <c:pt idx="6">
                  <c:v>4.205018194514331E-2</c:v>
                </c:pt>
                <c:pt idx="7">
                  <c:v>4.6545218772436649E-2</c:v>
                </c:pt>
                <c:pt idx="8">
                  <c:v>5.4098678880528543E-2</c:v>
                </c:pt>
                <c:pt idx="9">
                  <c:v>5.8610274877678718E-2</c:v>
                </c:pt>
                <c:pt idx="10">
                  <c:v>6.2082623729709713E-2</c:v>
                </c:pt>
                <c:pt idx="11">
                  <c:v>6.0378844252532413E-2</c:v>
                </c:pt>
                <c:pt idx="12">
                  <c:v>5.8596218607347185E-2</c:v>
                </c:pt>
                <c:pt idx="13">
                  <c:v>6.433460055714546E-2</c:v>
                </c:pt>
                <c:pt idx="14">
                  <c:v>6.0953469351928753E-2</c:v>
                </c:pt>
                <c:pt idx="15">
                  <c:v>6.4379835388154449E-2</c:v>
                </c:pt>
                <c:pt idx="16">
                  <c:v>6.680137312844879E-2</c:v>
                </c:pt>
                <c:pt idx="17">
                  <c:v>7.3888042557448561E-2</c:v>
                </c:pt>
                <c:pt idx="18">
                  <c:v>7.1999217020812842E-2</c:v>
                </c:pt>
                <c:pt idx="19">
                  <c:v>6.9144076211432204E-2</c:v>
                </c:pt>
                <c:pt idx="20">
                  <c:v>7.2517687945379772E-2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80F-4C04-A970-BF5633717810}"/>
            </c:ext>
          </c:extLst>
        </c:ser>
        <c:ser>
          <c:idx val="3"/>
          <c:order val="2"/>
          <c:tx>
            <c:strRef>
              <c:f>'Entidades V3'!$A$32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V3'!$N$32:$AH$32</c:f>
              <c:numCache>
                <c:formatCode>0.0%</c:formatCode>
                <c:ptCount val="21"/>
                <c:pt idx="0">
                  <c:v>7.1731234866828086E-2</c:v>
                </c:pt>
                <c:pt idx="1">
                  <c:v>7.5103017413265985E-2</c:v>
                </c:pt>
                <c:pt idx="2">
                  <c:v>6.8302305511034403E-2</c:v>
                </c:pt>
                <c:pt idx="3">
                  <c:v>7.0085727177019094E-2</c:v>
                </c:pt>
                <c:pt idx="4">
                  <c:v>5.8155497316860101E-2</c:v>
                </c:pt>
                <c:pt idx="5">
                  <c:v>6.3896923481462004E-2</c:v>
                </c:pt>
                <c:pt idx="6">
                  <c:v>6.7057477838146987E-2</c:v>
                </c:pt>
                <c:pt idx="7">
                  <c:v>7.3916311701327994E-2</c:v>
                </c:pt>
                <c:pt idx="8">
                  <c:v>9.7144931042826038E-2</c:v>
                </c:pt>
                <c:pt idx="9">
                  <c:v>7.7241195304162222E-2</c:v>
                </c:pt>
                <c:pt idx="10">
                  <c:v>7.904393533670534E-2</c:v>
                </c:pt>
                <c:pt idx="11">
                  <c:v>9.3106261472567814E-2</c:v>
                </c:pt>
                <c:pt idx="12">
                  <c:v>8.5794655414908577E-2</c:v>
                </c:pt>
                <c:pt idx="13">
                  <c:v>8.5627717033328943E-2</c:v>
                </c:pt>
                <c:pt idx="14">
                  <c:v>7.4533255542590438E-2</c:v>
                </c:pt>
                <c:pt idx="15">
                  <c:v>7.6732026143790849E-2</c:v>
                </c:pt>
                <c:pt idx="16">
                  <c:v>7.2985035442373322E-2</c:v>
                </c:pt>
                <c:pt idx="17">
                  <c:v>8.4034773009521183E-2</c:v>
                </c:pt>
                <c:pt idx="18">
                  <c:v>7.8969342717404273E-2</c:v>
                </c:pt>
                <c:pt idx="19">
                  <c:v>7.2946175637393765E-2</c:v>
                </c:pt>
                <c:pt idx="20">
                  <c:v>7.96141329614133E-2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80F-4C04-A970-BF5633717810}"/>
            </c:ext>
          </c:extLst>
        </c:ser>
        <c:ser>
          <c:idx val="4"/>
          <c:order val="3"/>
          <c:tx>
            <c:strRef>
              <c:f>'Entidades V3'!$A$33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V3'!$N$33:$AH$33</c:f>
              <c:numCache>
                <c:formatCode>0.0%</c:formatCode>
                <c:ptCount val="21"/>
                <c:pt idx="0">
                  <c:v>0.16549038695546361</c:v>
                </c:pt>
                <c:pt idx="1">
                  <c:v>0.15144196618837902</c:v>
                </c:pt>
                <c:pt idx="2">
                  <c:v>0.13884745762711864</c:v>
                </c:pt>
                <c:pt idx="3">
                  <c:v>0.15295540960940202</c:v>
                </c:pt>
                <c:pt idx="4">
                  <c:v>0.16193632041492581</c:v>
                </c:pt>
                <c:pt idx="5">
                  <c:v>0.13590325018896449</c:v>
                </c:pt>
                <c:pt idx="6">
                  <c:v>0.13635627530364372</c:v>
                </c:pt>
                <c:pt idx="7">
                  <c:v>0.13963246997540155</c:v>
                </c:pt>
                <c:pt idx="8">
                  <c:v>0.16056096164854036</c:v>
                </c:pt>
                <c:pt idx="9">
                  <c:v>0.13757015015925983</c:v>
                </c:pt>
                <c:pt idx="10">
                  <c:v>0.1190895976919378</c:v>
                </c:pt>
                <c:pt idx="11">
                  <c:v>0.13066871637202152</c:v>
                </c:pt>
                <c:pt idx="12">
                  <c:v>0.14473324213406294</c:v>
                </c:pt>
                <c:pt idx="13">
                  <c:v>0.13557318926219822</c:v>
                </c:pt>
                <c:pt idx="14">
                  <c:v>0.12933941678238445</c:v>
                </c:pt>
                <c:pt idx="15">
                  <c:v>0.13714866237724349</c:v>
                </c:pt>
                <c:pt idx="16">
                  <c:v>0.12892741061755147</c:v>
                </c:pt>
                <c:pt idx="17">
                  <c:v>0.11798591849797312</c:v>
                </c:pt>
                <c:pt idx="18">
                  <c:v>0.12667583361980062</c:v>
                </c:pt>
                <c:pt idx="19">
                  <c:v>0.1195687683763476</c:v>
                </c:pt>
                <c:pt idx="20">
                  <c:v>0.11578221915920055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80F-4C04-A970-BF5633717810}"/>
            </c:ext>
          </c:extLst>
        </c:ser>
        <c:ser>
          <c:idx val="5"/>
          <c:order val="4"/>
          <c:tx>
            <c:strRef>
              <c:f>'Entidades V3'!$A$34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V3'!$N$34:$AH$34</c:f>
              <c:numCache>
                <c:formatCode>0.00%</c:formatCode>
                <c:ptCount val="21"/>
                <c:pt idx="0">
                  <c:v>0.28489999999999971</c:v>
                </c:pt>
                <c:pt idx="1">
                  <c:v>0.29073076919999896</c:v>
                </c:pt>
                <c:pt idx="2">
                  <c:v>0.28349999999999942</c:v>
                </c:pt>
                <c:pt idx="3">
                  <c:v>0.28349999999999942</c:v>
                </c:pt>
                <c:pt idx="4">
                  <c:v>0.28143333330000009</c:v>
                </c:pt>
                <c:pt idx="5">
                  <c:v>0.27137999999999907</c:v>
                </c:pt>
                <c:pt idx="6">
                  <c:v>0.29555000000000131</c:v>
                </c:pt>
                <c:pt idx="7">
                  <c:v>0.23379999999999912</c:v>
                </c:pt>
                <c:pt idx="8">
                  <c:v>0.26528186528497333</c:v>
                </c:pt>
                <c:pt idx="9">
                  <c:v>0.26192400000000049</c:v>
                </c:pt>
                <c:pt idx="10">
                  <c:v>0.26871323529411595</c:v>
                </c:pt>
                <c:pt idx="11">
                  <c:v>0.27083752808988737</c:v>
                </c:pt>
                <c:pt idx="12">
                  <c:v>0.27809999999999979</c:v>
                </c:pt>
                <c:pt idx="13">
                  <c:v>0.26829999999999909</c:v>
                </c:pt>
                <c:pt idx="14">
                  <c:v>0.26179999999999981</c:v>
                </c:pt>
                <c:pt idx="15">
                  <c:v>0.26199999999999846</c:v>
                </c:pt>
                <c:pt idx="16">
                  <c:v>0.25869999999999882</c:v>
                </c:pt>
                <c:pt idx="17">
                  <c:v>0.23940000000000028</c:v>
                </c:pt>
                <c:pt idx="18">
                  <c:v>0.23399999999999976</c:v>
                </c:pt>
                <c:pt idx="19">
                  <c:v>0.23740000000000072</c:v>
                </c:pt>
                <c:pt idx="20">
                  <c:v>0.21989999999999998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80F-4C04-A970-BF5633717810}"/>
            </c:ext>
          </c:extLst>
        </c:ser>
        <c:ser>
          <c:idx val="6"/>
          <c:order val="5"/>
          <c:tx>
            <c:strRef>
              <c:f>'Entidades V3'!$A$35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V3'!$N$35:$AH$35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80F-4C04-A970-BF5633717810}"/>
            </c:ext>
          </c:extLst>
        </c:ser>
        <c:ser>
          <c:idx val="7"/>
          <c:order val="6"/>
          <c:tx>
            <c:strRef>
              <c:f>'Entidades V3'!$A$36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V3'!$N$36:$AH$36</c:f>
              <c:numCache>
                <c:formatCode>0.0%</c:formatCode>
                <c:ptCount val="21"/>
                <c:pt idx="0">
                  <c:v>0.14755097893096675</c:v>
                </c:pt>
                <c:pt idx="1">
                  <c:v>0.14934157598340178</c:v>
                </c:pt>
                <c:pt idx="2">
                  <c:v>0.14699080416936111</c:v>
                </c:pt>
                <c:pt idx="3">
                  <c:v>0.15070760374190453</c:v>
                </c:pt>
                <c:pt idx="4">
                  <c:v>0.14006553235166397</c:v>
                </c:pt>
                <c:pt idx="5">
                  <c:v>0.15126445086705204</c:v>
                </c:pt>
                <c:pt idx="6">
                  <c:v>0.12150862835794343</c:v>
                </c:pt>
                <c:pt idx="7">
                  <c:v>0.12888968621566965</c:v>
                </c:pt>
                <c:pt idx="8">
                  <c:v>0.17286207399484663</c:v>
                </c:pt>
                <c:pt idx="9">
                  <c:v>0.13144792896371196</c:v>
                </c:pt>
                <c:pt idx="10">
                  <c:v>0.12519104762193001</c:v>
                </c:pt>
                <c:pt idx="11">
                  <c:v>0.14487276392038298</c:v>
                </c:pt>
                <c:pt idx="12">
                  <c:v>0.12415393540901179</c:v>
                </c:pt>
                <c:pt idx="13">
                  <c:v>0.13952966448117216</c:v>
                </c:pt>
                <c:pt idx="14">
                  <c:v>0.1407723073992953</c:v>
                </c:pt>
                <c:pt idx="15">
                  <c:v>0.1331729239580019</c:v>
                </c:pt>
                <c:pt idx="16">
                  <c:v>0.13240948225026536</c:v>
                </c:pt>
                <c:pt idx="17">
                  <c:v>0.13009922822491732</c:v>
                </c:pt>
                <c:pt idx="18">
                  <c:v>0.12219599838404456</c:v>
                </c:pt>
                <c:pt idx="19">
                  <c:v>0.13124615834181438</c:v>
                </c:pt>
                <c:pt idx="20">
                  <c:v>0.11282248748556026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80F-4C04-A970-BF5633717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92143"/>
        <c:axId val="983476719"/>
      </c:lineChart>
      <c:dateAx>
        <c:axId val="1389214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3476719"/>
        <c:crosses val="autoZero"/>
        <c:auto val="1"/>
        <c:lblOffset val="100"/>
        <c:baseTimeUnit val="months"/>
      </c:dateAx>
      <c:valAx>
        <c:axId val="983476719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892143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BANCO</a:t>
            </a:r>
            <a:r>
              <a:rPr lang="es-CO" baseline="0"/>
              <a:t> DE BOGOTÁ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V3'!$A$56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V3'!$N$56:$AH$56</c:f>
              <c:numCache>
                <c:formatCode>0.0%</c:formatCode>
                <c:ptCount val="21"/>
                <c:pt idx="0">
                  <c:v>7.9707295586213908E-2</c:v>
                </c:pt>
                <c:pt idx="1">
                  <c:v>8.0020358737516173E-2</c:v>
                </c:pt>
                <c:pt idx="2">
                  <c:v>8.0481037247053508E-2</c:v>
                </c:pt>
                <c:pt idx="3">
                  <c:v>8.047554710811991E-2</c:v>
                </c:pt>
                <c:pt idx="4">
                  <c:v>8.0156091440436728E-2</c:v>
                </c:pt>
                <c:pt idx="5">
                  <c:v>7.9849157556817082E-2</c:v>
                </c:pt>
                <c:pt idx="6">
                  <c:v>8.0226270699953417E-2</c:v>
                </c:pt>
                <c:pt idx="7">
                  <c:v>8.0898952356437515E-2</c:v>
                </c:pt>
                <c:pt idx="8">
                  <c:v>8.1128224884962449E-2</c:v>
                </c:pt>
                <c:pt idx="9">
                  <c:v>8.1469755152956166E-2</c:v>
                </c:pt>
                <c:pt idx="10">
                  <c:v>8.1868446767234579E-2</c:v>
                </c:pt>
                <c:pt idx="11">
                  <c:v>8.1845621244323347E-2</c:v>
                </c:pt>
                <c:pt idx="12">
                  <c:v>8.2126903709693347E-2</c:v>
                </c:pt>
                <c:pt idx="13">
                  <c:v>8.207335036790267E-2</c:v>
                </c:pt>
                <c:pt idx="14">
                  <c:v>8.1924915306933757E-2</c:v>
                </c:pt>
                <c:pt idx="15">
                  <c:v>8.1954532658925106E-2</c:v>
                </c:pt>
                <c:pt idx="16">
                  <c:v>8.1929251268209283E-2</c:v>
                </c:pt>
                <c:pt idx="17">
                  <c:v>8.1971611336483896E-2</c:v>
                </c:pt>
                <c:pt idx="18">
                  <c:v>8.3276829327440502E-2</c:v>
                </c:pt>
                <c:pt idx="19">
                  <c:v>8.3694769270223193E-2</c:v>
                </c:pt>
                <c:pt idx="20">
                  <c:v>8.2962472424916348E-2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E4-4497-ADCD-769E64D01CC4}"/>
            </c:ext>
          </c:extLst>
        </c:ser>
        <c:ser>
          <c:idx val="2"/>
          <c:order val="1"/>
          <c:tx>
            <c:strRef>
              <c:f>'Entidades V3'!$A$57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V3'!$N$57:$AH$57</c:f>
              <c:numCache>
                <c:formatCode>0.0%</c:formatCode>
                <c:ptCount val="21"/>
                <c:pt idx="0">
                  <c:v>5.7121689270688426E-2</c:v>
                </c:pt>
                <c:pt idx="1">
                  <c:v>6.0129406050038005E-2</c:v>
                </c:pt>
                <c:pt idx="2">
                  <c:v>5.8553167730046464E-2</c:v>
                </c:pt>
                <c:pt idx="3">
                  <c:v>6.1093242208948545E-2</c:v>
                </c:pt>
                <c:pt idx="4">
                  <c:v>6.6772031943915219E-2</c:v>
                </c:pt>
                <c:pt idx="5">
                  <c:v>7.0200463850396563E-2</c:v>
                </c:pt>
                <c:pt idx="6">
                  <c:v>6.912876268463411E-2</c:v>
                </c:pt>
                <c:pt idx="7">
                  <c:v>6.9876936180277946E-2</c:v>
                </c:pt>
                <c:pt idx="8">
                  <c:v>7.2743378069615505E-2</c:v>
                </c:pt>
                <c:pt idx="9">
                  <c:v>8.1788931220884917E-2</c:v>
                </c:pt>
                <c:pt idx="10">
                  <c:v>7.330131114948131E-2</c:v>
                </c:pt>
                <c:pt idx="11">
                  <c:v>7.3187054647188388E-2</c:v>
                </c:pt>
                <c:pt idx="12">
                  <c:v>7.9674711356052169E-2</c:v>
                </c:pt>
                <c:pt idx="13">
                  <c:v>8.6846991571668114E-2</c:v>
                </c:pt>
                <c:pt idx="14">
                  <c:v>9.5086768480898587E-2</c:v>
                </c:pt>
                <c:pt idx="15">
                  <c:v>9.773670774788866E-2</c:v>
                </c:pt>
                <c:pt idx="16">
                  <c:v>9.8195092867830125E-2</c:v>
                </c:pt>
                <c:pt idx="17">
                  <c:v>0.10409337925409665</c:v>
                </c:pt>
                <c:pt idx="18">
                  <c:v>9.9855636491749097E-2</c:v>
                </c:pt>
                <c:pt idx="19">
                  <c:v>0.10065518374586353</c:v>
                </c:pt>
                <c:pt idx="20">
                  <c:v>9.9940345489257801E-2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E4-4497-ADCD-769E64D01CC4}"/>
            </c:ext>
          </c:extLst>
        </c:ser>
        <c:ser>
          <c:idx val="3"/>
          <c:order val="2"/>
          <c:tx>
            <c:strRef>
              <c:f>'Entidades V3'!$A$58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V3'!$N$58:$AH$58</c:f>
              <c:numCache>
                <c:formatCode>0.0%</c:formatCode>
                <c:ptCount val="21"/>
                <c:pt idx="0">
                  <c:v>5.8000000000000003E-2</c:v>
                </c:pt>
                <c:pt idx="1">
                  <c:v>0.06</c:v>
                </c:pt>
                <c:pt idx="2">
                  <c:v>5.3999999999999999E-2</c:v>
                </c:pt>
                <c:pt idx="3">
                  <c:v>4.3999999999999997E-2</c:v>
                </c:pt>
                <c:pt idx="4">
                  <c:v>4.2000000000000003E-2</c:v>
                </c:pt>
                <c:pt idx="5">
                  <c:v>4.3999999999999997E-2</c:v>
                </c:pt>
                <c:pt idx="6">
                  <c:v>6.4000000000000001E-2</c:v>
                </c:pt>
                <c:pt idx="7">
                  <c:v>5.8999999999999997E-2</c:v>
                </c:pt>
                <c:pt idx="8">
                  <c:v>0.06</c:v>
                </c:pt>
                <c:pt idx="9">
                  <c:v>5.8999999999999997E-2</c:v>
                </c:pt>
                <c:pt idx="10">
                  <c:v>4.5999999999999999E-2</c:v>
                </c:pt>
                <c:pt idx="11">
                  <c:v>5.2999999999999999E-2</c:v>
                </c:pt>
                <c:pt idx="12">
                  <c:v>7.0323488045007029E-2</c:v>
                </c:pt>
                <c:pt idx="13">
                  <c:v>6.5472269793176135E-2</c:v>
                </c:pt>
                <c:pt idx="14">
                  <c:v>5.3821470245040838E-2</c:v>
                </c:pt>
                <c:pt idx="15">
                  <c:v>5.3333333333333337E-2</c:v>
                </c:pt>
                <c:pt idx="16">
                  <c:v>4.9881858755578892E-2</c:v>
                </c:pt>
                <c:pt idx="17">
                  <c:v>4.6088036428867114E-2</c:v>
                </c:pt>
                <c:pt idx="18">
                  <c:v>5.3918644876535846E-2</c:v>
                </c:pt>
                <c:pt idx="19">
                  <c:v>4.9457034938621344E-2</c:v>
                </c:pt>
                <c:pt idx="20">
                  <c:v>5.4160855416085542E-2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E4-4497-ADCD-769E64D01CC4}"/>
            </c:ext>
          </c:extLst>
        </c:ser>
        <c:ser>
          <c:idx val="4"/>
          <c:order val="3"/>
          <c:tx>
            <c:strRef>
              <c:f>'Entidades V3'!$A$59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V3'!$N$59:$AH$59</c:f>
              <c:numCache>
                <c:formatCode>0.0%</c:formatCode>
                <c:ptCount val="21"/>
                <c:pt idx="0">
                  <c:v>8.7125821367729381E-2</c:v>
                </c:pt>
                <c:pt idx="1">
                  <c:v>7.7283705071743147E-2</c:v>
                </c:pt>
                <c:pt idx="2">
                  <c:v>8.5423728813559321E-2</c:v>
                </c:pt>
                <c:pt idx="3">
                  <c:v>7.656412029035603E-2</c:v>
                </c:pt>
                <c:pt idx="4">
                  <c:v>6.2815156317533496E-2</c:v>
                </c:pt>
                <c:pt idx="5">
                  <c:v>7.2411186696900984E-2</c:v>
                </c:pt>
                <c:pt idx="6">
                  <c:v>8.9716599190283394E-2</c:v>
                </c:pt>
                <c:pt idx="7">
                  <c:v>0.10418173925625814</c:v>
                </c:pt>
                <c:pt idx="8">
                  <c:v>0.10675443617630223</c:v>
                </c:pt>
                <c:pt idx="9">
                  <c:v>0.10344304565448202</c:v>
                </c:pt>
                <c:pt idx="10">
                  <c:v>0.10626702997275204</c:v>
                </c:pt>
                <c:pt idx="11">
                  <c:v>9.51575710991545E-2</c:v>
                </c:pt>
                <c:pt idx="12">
                  <c:v>0.10725034199726402</c:v>
                </c:pt>
                <c:pt idx="13">
                  <c:v>0.10315718385953064</c:v>
                </c:pt>
                <c:pt idx="14">
                  <c:v>9.7798055941281492E-2</c:v>
                </c:pt>
                <c:pt idx="15">
                  <c:v>9.7697257026752457E-2</c:v>
                </c:pt>
                <c:pt idx="16">
                  <c:v>0.10689779703864211</c:v>
                </c:pt>
                <c:pt idx="17">
                  <c:v>0.1053979091103051</c:v>
                </c:pt>
                <c:pt idx="18">
                  <c:v>0.10433138535579237</c:v>
                </c:pt>
                <c:pt idx="19">
                  <c:v>0.11679189807252532</c:v>
                </c:pt>
                <c:pt idx="20">
                  <c:v>0.11836664369400414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E4-4497-ADCD-769E64D01CC4}"/>
            </c:ext>
          </c:extLst>
        </c:ser>
        <c:ser>
          <c:idx val="5"/>
          <c:order val="4"/>
          <c:tx>
            <c:strRef>
              <c:f>'Entidades V3'!$A$60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V3'!$N$60:$AH$60</c:f>
              <c:numCache>
                <c:formatCode>0.00%</c:formatCode>
                <c:ptCount val="21"/>
                <c:pt idx="0">
                  <c:v>0.24660000000000015</c:v>
                </c:pt>
                <c:pt idx="1">
                  <c:v>0.23288888889999937</c:v>
                </c:pt>
                <c:pt idx="2">
                  <c:v>0.23620833330000091</c:v>
                </c:pt>
                <c:pt idx="3">
                  <c:v>0.24427500000000024</c:v>
                </c:pt>
                <c:pt idx="4">
                  <c:v>0.24249230770000096</c:v>
                </c:pt>
                <c:pt idx="5">
                  <c:v>0.23753333329999848</c:v>
                </c:pt>
                <c:pt idx="6">
                  <c:v>0.21733333329999938</c:v>
                </c:pt>
                <c:pt idx="7">
                  <c:v>0.21386666669999888</c:v>
                </c:pt>
                <c:pt idx="8">
                  <c:v>0.21957410714285741</c:v>
                </c:pt>
                <c:pt idx="9">
                  <c:v>0.21861428571428365</c:v>
                </c:pt>
                <c:pt idx="10">
                  <c:v>0.21781305418719232</c:v>
                </c:pt>
                <c:pt idx="11">
                  <c:v>0.21564290375203843</c:v>
                </c:pt>
                <c:pt idx="12">
                  <c:v>0.21359999999999957</c:v>
                </c:pt>
                <c:pt idx="13">
                  <c:v>0.21059999999999923</c:v>
                </c:pt>
                <c:pt idx="14">
                  <c:v>0.20780000000000021</c:v>
                </c:pt>
                <c:pt idx="15">
                  <c:v>0.20600000000000085</c:v>
                </c:pt>
                <c:pt idx="16">
                  <c:v>0.20479999999999898</c:v>
                </c:pt>
                <c:pt idx="17">
                  <c:v>0.20279999999999898</c:v>
                </c:pt>
                <c:pt idx="18">
                  <c:v>0.20009999999999795</c:v>
                </c:pt>
                <c:pt idx="19">
                  <c:v>0.19380000000000153</c:v>
                </c:pt>
                <c:pt idx="20">
                  <c:v>0.18989999999999951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E4-4497-ADCD-769E64D01CC4}"/>
            </c:ext>
          </c:extLst>
        </c:ser>
        <c:ser>
          <c:idx val="6"/>
          <c:order val="5"/>
          <c:tx>
            <c:strRef>
              <c:f>'Entidades V3'!$A$61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V3'!$N$61:$AH$61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FE4-4497-ADCD-769E64D01CC4}"/>
            </c:ext>
          </c:extLst>
        </c:ser>
        <c:ser>
          <c:idx val="7"/>
          <c:order val="6"/>
          <c:tx>
            <c:strRef>
              <c:f>'Entidades V3'!$A$62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V3'!$N$62:$AH$62</c:f>
              <c:numCache>
                <c:formatCode>0.0%</c:formatCode>
                <c:ptCount val="21"/>
                <c:pt idx="0">
                  <c:v>0.10062552220942574</c:v>
                </c:pt>
                <c:pt idx="1">
                  <c:v>8.7973352528545823E-2</c:v>
                </c:pt>
                <c:pt idx="2">
                  <c:v>9.8720913664412463E-2</c:v>
                </c:pt>
                <c:pt idx="3">
                  <c:v>8.934996402014872E-2</c:v>
                </c:pt>
                <c:pt idx="4">
                  <c:v>9.0501756740752434E-2</c:v>
                </c:pt>
                <c:pt idx="5">
                  <c:v>8.8595857418111754E-2</c:v>
                </c:pt>
                <c:pt idx="6">
                  <c:v>0.11416118128446895</c:v>
                </c:pt>
                <c:pt idx="7">
                  <c:v>0.11140648444125514</c:v>
                </c:pt>
                <c:pt idx="8">
                  <c:v>9.2109485147552142E-2</c:v>
                </c:pt>
                <c:pt idx="9">
                  <c:v>0.111362042122192</c:v>
                </c:pt>
                <c:pt idx="10">
                  <c:v>8.4212278498252205E-2</c:v>
                </c:pt>
                <c:pt idx="11">
                  <c:v>8.3079348824356511E-2</c:v>
                </c:pt>
                <c:pt idx="12">
                  <c:v>0.10498107577976075</c:v>
                </c:pt>
                <c:pt idx="13">
                  <c:v>0.1033808371138648</c:v>
                </c:pt>
                <c:pt idx="14">
                  <c:v>8.7551185601371304E-2</c:v>
                </c:pt>
                <c:pt idx="15">
                  <c:v>9.7975660197263767E-2</c:v>
                </c:pt>
                <c:pt idx="16">
                  <c:v>8.8430239415025355E-2</c:v>
                </c:pt>
                <c:pt idx="17">
                  <c:v>9.7120435825929052E-2</c:v>
                </c:pt>
                <c:pt idx="18">
                  <c:v>0.10040186260126299</c:v>
                </c:pt>
                <c:pt idx="19">
                  <c:v>9.5525035015769685E-2</c:v>
                </c:pt>
                <c:pt idx="20">
                  <c:v>0.10888818201603857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FE4-4497-ADCD-769E64D01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0459807"/>
        <c:axId val="962997839"/>
      </c:lineChart>
      <c:dateAx>
        <c:axId val="213045980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2997839"/>
        <c:crosses val="autoZero"/>
        <c:auto val="1"/>
        <c:lblOffset val="100"/>
        <c:baseTimeUnit val="months"/>
      </c:dateAx>
      <c:valAx>
        <c:axId val="962997839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0459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V3'!$A$69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V3'!$N$69:$AH$69</c:f>
              <c:numCache>
                <c:formatCode>0.0%</c:formatCode>
                <c:ptCount val="21"/>
                <c:pt idx="0">
                  <c:v>0.15086281728394546</c:v>
                </c:pt>
                <c:pt idx="1">
                  <c:v>0.15170687507736494</c:v>
                </c:pt>
                <c:pt idx="2">
                  <c:v>0.15286267455182256</c:v>
                </c:pt>
                <c:pt idx="3">
                  <c:v>0.15438256793595639</c:v>
                </c:pt>
                <c:pt idx="4">
                  <c:v>0.15648123126629365</c:v>
                </c:pt>
                <c:pt idx="5">
                  <c:v>0.15764745183794909</c:v>
                </c:pt>
                <c:pt idx="6">
                  <c:v>0.15812029495723351</c:v>
                </c:pt>
                <c:pt idx="7">
                  <c:v>0.15784470067382753</c:v>
                </c:pt>
                <c:pt idx="8">
                  <c:v>0.15682853904407038</c:v>
                </c:pt>
                <c:pt idx="9">
                  <c:v>0.15552380285203748</c:v>
                </c:pt>
                <c:pt idx="10">
                  <c:v>0.15493543762772011</c:v>
                </c:pt>
                <c:pt idx="11">
                  <c:v>0.15321006511800653</c:v>
                </c:pt>
                <c:pt idx="12">
                  <c:v>0.1520124938222252</c:v>
                </c:pt>
                <c:pt idx="13">
                  <c:v>0.15003080969746432</c:v>
                </c:pt>
                <c:pt idx="14">
                  <c:v>0.14906925688352363</c:v>
                </c:pt>
                <c:pt idx="15">
                  <c:v>0.14782920035830874</c:v>
                </c:pt>
                <c:pt idx="16">
                  <c:v>0.14621362573279337</c:v>
                </c:pt>
                <c:pt idx="17">
                  <c:v>0.14529568169288354</c:v>
                </c:pt>
                <c:pt idx="18">
                  <c:v>0.14724564074868629</c:v>
                </c:pt>
                <c:pt idx="19">
                  <c:v>0.14566215692406717</c:v>
                </c:pt>
                <c:pt idx="20">
                  <c:v>0.14323048641017502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8EB-413E-A2E9-6CAFCA69B0D7}"/>
            </c:ext>
          </c:extLst>
        </c:ser>
        <c:ser>
          <c:idx val="2"/>
          <c:order val="1"/>
          <c:tx>
            <c:strRef>
              <c:f>'Entidades V3'!$A$70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V3'!$N$70:$AH$70</c:f>
              <c:numCache>
                <c:formatCode>0.0%</c:formatCode>
                <c:ptCount val="21"/>
                <c:pt idx="0">
                  <c:v>7.5167020509942062E-2</c:v>
                </c:pt>
                <c:pt idx="1">
                  <c:v>7.613742344319839E-2</c:v>
                </c:pt>
                <c:pt idx="2">
                  <c:v>8.9698030396903536E-2</c:v>
                </c:pt>
                <c:pt idx="3">
                  <c:v>9.0781747496284607E-2</c:v>
                </c:pt>
                <c:pt idx="4">
                  <c:v>0.10373817366213307</c:v>
                </c:pt>
                <c:pt idx="5">
                  <c:v>0.1035869107587845</c:v>
                </c:pt>
                <c:pt idx="6">
                  <c:v>0.11153891645912666</c:v>
                </c:pt>
                <c:pt idx="7">
                  <c:v>0.11638183888278836</c:v>
                </c:pt>
                <c:pt idx="8">
                  <c:v>0.11182607451849191</c:v>
                </c:pt>
                <c:pt idx="9">
                  <c:v>0.13272044182725257</c:v>
                </c:pt>
                <c:pt idx="10">
                  <c:v>0.1360312237019288</c:v>
                </c:pt>
                <c:pt idx="11">
                  <c:v>0.12289341260599759</c:v>
                </c:pt>
                <c:pt idx="12">
                  <c:v>0.14420925497780571</c:v>
                </c:pt>
                <c:pt idx="13">
                  <c:v>0.14300610864381333</c:v>
                </c:pt>
                <c:pt idx="14">
                  <c:v>0.14734589650399524</c:v>
                </c:pt>
                <c:pt idx="15">
                  <c:v>0.16512272255007587</c:v>
                </c:pt>
                <c:pt idx="16">
                  <c:v>0.16984202373445806</c:v>
                </c:pt>
                <c:pt idx="17">
                  <c:v>0.16045257817411412</c:v>
                </c:pt>
                <c:pt idx="18">
                  <c:v>0.170365006253064</c:v>
                </c:pt>
                <c:pt idx="19">
                  <c:v>0.17392680535595056</c:v>
                </c:pt>
                <c:pt idx="20">
                  <c:v>0.17986640066983942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8EB-413E-A2E9-6CAFCA69B0D7}"/>
            </c:ext>
          </c:extLst>
        </c:ser>
        <c:ser>
          <c:idx val="3"/>
          <c:order val="2"/>
          <c:tx>
            <c:strRef>
              <c:f>'Entidades V3'!$A$71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V3'!$N$71:$AH$71</c:f>
              <c:numCache>
                <c:formatCode>0.0%</c:formatCode>
                <c:ptCount val="21"/>
                <c:pt idx="0">
                  <c:v>0.19500000000000001</c:v>
                </c:pt>
                <c:pt idx="1">
                  <c:v>0.189</c:v>
                </c:pt>
                <c:pt idx="2">
                  <c:v>0.187</c:v>
                </c:pt>
                <c:pt idx="3">
                  <c:v>0.214</c:v>
                </c:pt>
                <c:pt idx="4">
                  <c:v>0.21099999999999999</c:v>
                </c:pt>
                <c:pt idx="5">
                  <c:v>0.191</c:v>
                </c:pt>
                <c:pt idx="6">
                  <c:v>0.161</c:v>
                </c:pt>
                <c:pt idx="7">
                  <c:v>0.17</c:v>
                </c:pt>
                <c:pt idx="8">
                  <c:v>0.14699999999999999</c:v>
                </c:pt>
                <c:pt idx="9">
                  <c:v>0.128</c:v>
                </c:pt>
                <c:pt idx="10">
                  <c:v>0.109</c:v>
                </c:pt>
                <c:pt idx="11">
                  <c:v>0.114</c:v>
                </c:pt>
                <c:pt idx="12">
                  <c:v>7.3839662447257384E-2</c:v>
                </c:pt>
                <c:pt idx="13">
                  <c:v>7.5747595837175608E-2</c:v>
                </c:pt>
                <c:pt idx="14">
                  <c:v>0.10166277712952158</c:v>
                </c:pt>
                <c:pt idx="15">
                  <c:v>9.8562091503267973E-2</c:v>
                </c:pt>
                <c:pt idx="16">
                  <c:v>0.10763980047256498</c:v>
                </c:pt>
                <c:pt idx="17">
                  <c:v>0.11342624534290051</c:v>
                </c:pt>
                <c:pt idx="18">
                  <c:v>0.121913396158893</c:v>
                </c:pt>
                <c:pt idx="19">
                  <c:v>0.11496694995278564</c:v>
                </c:pt>
                <c:pt idx="20">
                  <c:v>0.11215713621571362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8EB-413E-A2E9-6CAFCA69B0D7}"/>
            </c:ext>
          </c:extLst>
        </c:ser>
        <c:ser>
          <c:idx val="4"/>
          <c:order val="3"/>
          <c:tx>
            <c:strRef>
              <c:f>'Entidades V3'!$A$72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V3'!$N$72:$AH$72</c:f>
              <c:numCache>
                <c:formatCode>0.0%</c:formatCode>
                <c:ptCount val="21"/>
                <c:pt idx="0">
                  <c:v>8.7125821367729381E-2</c:v>
                </c:pt>
                <c:pt idx="1">
                  <c:v>7.9130558317942884E-2</c:v>
                </c:pt>
                <c:pt idx="2">
                  <c:v>8.5152542372881362E-2</c:v>
                </c:pt>
                <c:pt idx="3">
                  <c:v>9.7649498790183198E-2</c:v>
                </c:pt>
                <c:pt idx="4">
                  <c:v>9.2061662584641976E-2</c:v>
                </c:pt>
                <c:pt idx="5">
                  <c:v>8.9795918367346933E-2</c:v>
                </c:pt>
                <c:pt idx="6">
                  <c:v>7.9028340080971662E-2</c:v>
                </c:pt>
                <c:pt idx="7">
                  <c:v>5.6431775430473161E-2</c:v>
                </c:pt>
                <c:pt idx="8">
                  <c:v>4.9370349170005726E-2</c:v>
                </c:pt>
                <c:pt idx="9">
                  <c:v>4.6716214166540267E-2</c:v>
                </c:pt>
                <c:pt idx="10">
                  <c:v>4.1032216701394453E-2</c:v>
                </c:pt>
                <c:pt idx="11">
                  <c:v>4.4888547271329744E-2</c:v>
                </c:pt>
                <c:pt idx="12">
                  <c:v>2.5718194254445964E-2</c:v>
                </c:pt>
                <c:pt idx="13">
                  <c:v>1.8740503123417188E-2</c:v>
                </c:pt>
                <c:pt idx="14">
                  <c:v>3.6897440983931759E-2</c:v>
                </c:pt>
                <c:pt idx="15">
                  <c:v>4.063664070436844E-2</c:v>
                </c:pt>
                <c:pt idx="16">
                  <c:v>5.2184904297580353E-2</c:v>
                </c:pt>
                <c:pt idx="17">
                  <c:v>4.8218476637508001E-2</c:v>
                </c:pt>
                <c:pt idx="18">
                  <c:v>5.34547954623582E-2</c:v>
                </c:pt>
                <c:pt idx="19">
                  <c:v>4.459327017314603E-2</c:v>
                </c:pt>
                <c:pt idx="20">
                  <c:v>4.3073742246726394E-2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8EB-413E-A2E9-6CAFCA69B0D7}"/>
            </c:ext>
          </c:extLst>
        </c:ser>
        <c:ser>
          <c:idx val="5"/>
          <c:order val="4"/>
          <c:tx>
            <c:strRef>
              <c:f>'Entidades V3'!$A$73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V3'!$N$73:$AH$73</c:f>
              <c:numCache>
                <c:formatCode>0.00%</c:formatCode>
                <c:ptCount val="21"/>
                <c:pt idx="0">
                  <c:v>0.2635538462</c:v>
                </c:pt>
                <c:pt idx="1">
                  <c:v>0.28023750000000014</c:v>
                </c:pt>
                <c:pt idx="2">
                  <c:v>0.27840000000000065</c:v>
                </c:pt>
                <c:pt idx="3">
                  <c:v>0.26622222219999836</c:v>
                </c:pt>
                <c:pt idx="4">
                  <c:v>0.2711111111000013</c:v>
                </c:pt>
                <c:pt idx="5">
                  <c:v>0.27586153850000028</c:v>
                </c:pt>
                <c:pt idx="6">
                  <c:v>0.27015000000000122</c:v>
                </c:pt>
                <c:pt idx="7">
                  <c:v>0.25747777780000036</c:v>
                </c:pt>
                <c:pt idx="8">
                  <c:v>0.26570810810810652</c:v>
                </c:pt>
                <c:pt idx="9">
                  <c:v>0.2718600877192987</c:v>
                </c:pt>
                <c:pt idx="10">
                  <c:v>0.27523168316831703</c:v>
                </c:pt>
                <c:pt idx="11">
                  <c:v>0.26712971114167683</c:v>
                </c:pt>
                <c:pt idx="12">
                  <c:v>0.26530000000000142</c:v>
                </c:pt>
                <c:pt idx="13">
                  <c:v>0.2629999999999979</c:v>
                </c:pt>
                <c:pt idx="14">
                  <c:v>0.26410000000000133</c:v>
                </c:pt>
                <c:pt idx="15">
                  <c:v>0.24340000000000006</c:v>
                </c:pt>
                <c:pt idx="16">
                  <c:v>0.23789999999999889</c:v>
                </c:pt>
                <c:pt idx="17">
                  <c:v>0.23489999999999833</c:v>
                </c:pt>
                <c:pt idx="18">
                  <c:v>0.22800000000000087</c:v>
                </c:pt>
                <c:pt idx="19">
                  <c:v>0.22150000000000136</c:v>
                </c:pt>
                <c:pt idx="20">
                  <c:v>0.22079999999999966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8EB-413E-A2E9-6CAFCA69B0D7}"/>
            </c:ext>
          </c:extLst>
        </c:ser>
        <c:ser>
          <c:idx val="6"/>
          <c:order val="5"/>
          <c:tx>
            <c:strRef>
              <c:f>'Entidades V3'!$A$74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V3'!$N$74:$AH$74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8EB-413E-A2E9-6CAFCA69B0D7}"/>
            </c:ext>
          </c:extLst>
        </c:ser>
        <c:ser>
          <c:idx val="7"/>
          <c:order val="6"/>
          <c:tx>
            <c:strRef>
              <c:f>'Entidades V3'!$A$75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V3'!$N$75:$AH$75</c:f>
              <c:numCache>
                <c:formatCode>0.0%</c:formatCode>
                <c:ptCount val="21"/>
                <c:pt idx="0">
                  <c:v>0.13133708195018404</c:v>
                </c:pt>
                <c:pt idx="1">
                  <c:v>0.13905237752466443</c:v>
                </c:pt>
                <c:pt idx="2">
                  <c:v>0.15002685314072142</c:v>
                </c:pt>
                <c:pt idx="3">
                  <c:v>0.13470856320460542</c:v>
                </c:pt>
                <c:pt idx="4">
                  <c:v>0.17638466700880345</c:v>
                </c:pt>
                <c:pt idx="5">
                  <c:v>1.7353082851637766E-2</c:v>
                </c:pt>
                <c:pt idx="6">
                  <c:v>0.12729051770147662</c:v>
                </c:pt>
                <c:pt idx="7">
                  <c:v>0.11726139996085851</c:v>
                </c:pt>
                <c:pt idx="8">
                  <c:v>9.6980893577714042E-2</c:v>
                </c:pt>
                <c:pt idx="9">
                  <c:v>9.1378808876114215E-2</c:v>
                </c:pt>
                <c:pt idx="10">
                  <c:v>7.6540108651241626E-2</c:v>
                </c:pt>
                <c:pt idx="11">
                  <c:v>8.0982452718243808E-2</c:v>
                </c:pt>
                <c:pt idx="12">
                  <c:v>5.4010000828797963E-2</c:v>
                </c:pt>
                <c:pt idx="13">
                  <c:v>4.5863323768455137E-2</c:v>
                </c:pt>
                <c:pt idx="14">
                  <c:v>6.2732120750404727E-2</c:v>
                </c:pt>
                <c:pt idx="15">
                  <c:v>6.7888959592745782E-2</c:v>
                </c:pt>
                <c:pt idx="16">
                  <c:v>7.127019695718835E-2</c:v>
                </c:pt>
                <c:pt idx="17">
                  <c:v>7.7096439457811791E-2</c:v>
                </c:pt>
                <c:pt idx="18">
                  <c:v>8.6326040271310411E-2</c:v>
                </c:pt>
                <c:pt idx="19">
                  <c:v>7.2228212130067207E-2</c:v>
                </c:pt>
                <c:pt idx="20">
                  <c:v>8.34072759538598E-2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C8EB-413E-A2E9-6CAFCA69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9062576"/>
        <c:axId val="1877750751"/>
      </c:lineChart>
      <c:dateAx>
        <c:axId val="2490625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7750751"/>
        <c:crosses val="autoZero"/>
        <c:auto val="1"/>
        <c:lblOffset val="100"/>
        <c:baseTimeUnit val="months"/>
      </c:dateAx>
      <c:valAx>
        <c:axId val="187775075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906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DAVIVIENDA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V2'!$A$108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V2'!$N$108:$AH$108</c:f>
              <c:numCache>
                <c:formatCode>0.0%</c:formatCode>
                <c:ptCount val="21"/>
                <c:pt idx="0">
                  <c:v>0.11679670890647341</c:v>
                </c:pt>
                <c:pt idx="1">
                  <c:v>0.11529717321338172</c:v>
                </c:pt>
                <c:pt idx="2">
                  <c:v>0.113075367685763</c:v>
                </c:pt>
                <c:pt idx="3">
                  <c:v>0.1103859701081792</c:v>
                </c:pt>
                <c:pt idx="4">
                  <c:v>0.10727061166325705</c:v>
                </c:pt>
                <c:pt idx="5">
                  <c:v>0.10450846343580752</c:v>
                </c:pt>
                <c:pt idx="6">
                  <c:v>0.10148643273628118</c:v>
                </c:pt>
                <c:pt idx="7">
                  <c:v>9.8728303164012418E-2</c:v>
                </c:pt>
                <c:pt idx="8">
                  <c:v>9.652686283440047E-2</c:v>
                </c:pt>
                <c:pt idx="9">
                  <c:v>9.3865507606185061E-2</c:v>
                </c:pt>
                <c:pt idx="10">
                  <c:v>9.211977550571461E-2</c:v>
                </c:pt>
                <c:pt idx="11">
                  <c:v>8.9223075607562957E-2</c:v>
                </c:pt>
                <c:pt idx="12">
                  <c:v>8.6988573222804524E-2</c:v>
                </c:pt>
                <c:pt idx="13">
                  <c:v>8.4486062705791773E-2</c:v>
                </c:pt>
                <c:pt idx="14">
                  <c:v>8.227392586398985E-2</c:v>
                </c:pt>
                <c:pt idx="15">
                  <c:v>7.9852056019183812E-2</c:v>
                </c:pt>
                <c:pt idx="16">
                  <c:v>7.7869452808147374E-2</c:v>
                </c:pt>
                <c:pt idx="17">
                  <c:v>7.5975695619704214E-2</c:v>
                </c:pt>
                <c:pt idx="18">
                  <c:v>7.522969690037222E-2</c:v>
                </c:pt>
                <c:pt idx="19">
                  <c:v>7.370018596690861E-2</c:v>
                </c:pt>
                <c:pt idx="20">
                  <c:v>7.1558839666986826E-2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FA1-443F-A01B-C8D52BA33225}"/>
            </c:ext>
          </c:extLst>
        </c:ser>
        <c:ser>
          <c:idx val="2"/>
          <c:order val="1"/>
          <c:tx>
            <c:strRef>
              <c:f>'Entidades V2'!$A$109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V2'!$N$109:$AH$109</c:f>
              <c:numCache>
                <c:formatCode>0.0%</c:formatCode>
                <c:ptCount val="21"/>
                <c:pt idx="0">
                  <c:v>0.10786007948460238</c:v>
                </c:pt>
                <c:pt idx="1">
                  <c:v>0.1163270498879225</c:v>
                </c:pt>
                <c:pt idx="2">
                  <c:v>0.1111169020929499</c:v>
                </c:pt>
                <c:pt idx="3">
                  <c:v>0.11954350071314174</c:v>
                </c:pt>
                <c:pt idx="4">
                  <c:v>0.11818713333323032</c:v>
                </c:pt>
                <c:pt idx="5">
                  <c:v>0.12526712148109054</c:v>
                </c:pt>
                <c:pt idx="6">
                  <c:v>0.12771874932791419</c:v>
                </c:pt>
                <c:pt idx="7">
                  <c:v>0.13245967372271333</c:v>
                </c:pt>
                <c:pt idx="8">
                  <c:v>0.13872328700470102</c:v>
                </c:pt>
                <c:pt idx="9">
                  <c:v>0.14502514982469347</c:v>
                </c:pt>
                <c:pt idx="10">
                  <c:v>0.15562363520698527</c:v>
                </c:pt>
                <c:pt idx="11">
                  <c:v>0.15123718523193369</c:v>
                </c:pt>
                <c:pt idx="12">
                  <c:v>0.1565089064436237</c:v>
                </c:pt>
                <c:pt idx="13">
                  <c:v>0.16023090228774292</c:v>
                </c:pt>
                <c:pt idx="14">
                  <c:v>0.16210426931411598</c:v>
                </c:pt>
                <c:pt idx="15">
                  <c:v>0.16953586768773823</c:v>
                </c:pt>
                <c:pt idx="16">
                  <c:v>0.17092686250875747</c:v>
                </c:pt>
                <c:pt idx="17">
                  <c:v>0.17426270803420871</c:v>
                </c:pt>
                <c:pt idx="18">
                  <c:v>0.16583236402496113</c:v>
                </c:pt>
                <c:pt idx="19">
                  <c:v>0.16467809869945457</c:v>
                </c:pt>
                <c:pt idx="20">
                  <c:v>0.16537192502048159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FA1-443F-A01B-C8D52BA33225}"/>
            </c:ext>
          </c:extLst>
        </c:ser>
        <c:ser>
          <c:idx val="3"/>
          <c:order val="2"/>
          <c:tx>
            <c:strRef>
              <c:f>'Entidades V2'!$A$110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V2'!$N$110:$AH$110</c:f>
              <c:numCache>
                <c:formatCode>0.0%</c:formatCode>
                <c:ptCount val="21"/>
                <c:pt idx="0">
                  <c:v>4.8000000000000001E-2</c:v>
                </c:pt>
                <c:pt idx="1">
                  <c:v>0.05</c:v>
                </c:pt>
                <c:pt idx="2">
                  <c:v>4.7E-2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3.2000000000000001E-2</c:v>
                </c:pt>
                <c:pt idx="6">
                  <c:v>3.1E-2</c:v>
                </c:pt>
                <c:pt idx="7">
                  <c:v>3.2000000000000001E-2</c:v>
                </c:pt>
                <c:pt idx="8">
                  <c:v>3.9E-2</c:v>
                </c:pt>
                <c:pt idx="9">
                  <c:v>2.9000000000000001E-2</c:v>
                </c:pt>
                <c:pt idx="10">
                  <c:v>3.1E-2</c:v>
                </c:pt>
                <c:pt idx="11">
                  <c:v>3.2000000000000001E-2</c:v>
                </c:pt>
                <c:pt idx="12">
                  <c:v>2.2855133614627286E-2</c:v>
                </c:pt>
                <c:pt idx="13">
                  <c:v>2.8454749044921616E-2</c:v>
                </c:pt>
                <c:pt idx="14">
                  <c:v>2.5816802800466745E-2</c:v>
                </c:pt>
                <c:pt idx="15">
                  <c:v>2.627450980392157E-2</c:v>
                </c:pt>
                <c:pt idx="16">
                  <c:v>3.1110527697558413E-2</c:v>
                </c:pt>
                <c:pt idx="17">
                  <c:v>2.7183662205050366E-2</c:v>
                </c:pt>
                <c:pt idx="18">
                  <c:v>3.4355242753190983E-2</c:v>
                </c:pt>
                <c:pt idx="19">
                  <c:v>3.4348441926345612E-2</c:v>
                </c:pt>
                <c:pt idx="20">
                  <c:v>3.7192003719200374E-2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FA1-443F-A01B-C8D52BA33225}"/>
            </c:ext>
          </c:extLst>
        </c:ser>
        <c:ser>
          <c:idx val="4"/>
          <c:order val="3"/>
          <c:tx>
            <c:strRef>
              <c:f>'Entidades V2'!$A$111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V2'!$N$111:$AH$111</c:f>
              <c:numCache>
                <c:formatCode>0.0%</c:formatCode>
                <c:ptCount val="21"/>
                <c:pt idx="0">
                  <c:v>3.8938914577756147E-2</c:v>
                </c:pt>
                <c:pt idx="1">
                  <c:v>3.4521949140502911E-2</c:v>
                </c:pt>
                <c:pt idx="2">
                  <c:v>3.5389830508474579E-2</c:v>
                </c:pt>
                <c:pt idx="3">
                  <c:v>3.3874870376771518E-2</c:v>
                </c:pt>
                <c:pt idx="4">
                  <c:v>2.9102434807664602E-2</c:v>
                </c:pt>
                <c:pt idx="5">
                  <c:v>2.4792139077853364E-2</c:v>
                </c:pt>
                <c:pt idx="6">
                  <c:v>2.4129554655870446E-2</c:v>
                </c:pt>
                <c:pt idx="7">
                  <c:v>2.1849225871798581E-2</c:v>
                </c:pt>
                <c:pt idx="8">
                  <c:v>3.820835718374356E-2</c:v>
                </c:pt>
                <c:pt idx="9">
                  <c:v>2.7605035643864705E-2</c:v>
                </c:pt>
                <c:pt idx="10">
                  <c:v>2.2920339798044559E-2</c:v>
                </c:pt>
                <c:pt idx="11">
                  <c:v>2.644119907763259E-2</c:v>
                </c:pt>
                <c:pt idx="12">
                  <c:v>2.6538987688098495E-2</c:v>
                </c:pt>
                <c:pt idx="13">
                  <c:v>2.3299003883167312E-2</c:v>
                </c:pt>
                <c:pt idx="14">
                  <c:v>2.043245387819877E-2</c:v>
                </c:pt>
                <c:pt idx="15">
                  <c:v>2.3366068405011851E-2</c:v>
                </c:pt>
                <c:pt idx="16">
                  <c:v>2.5279884434814014E-2</c:v>
                </c:pt>
                <c:pt idx="17">
                  <c:v>3.0083208875613398E-2</c:v>
                </c:pt>
                <c:pt idx="18">
                  <c:v>3.2141629425919561E-2</c:v>
                </c:pt>
                <c:pt idx="19">
                  <c:v>4.9656974844821955E-2</c:v>
                </c:pt>
                <c:pt idx="20">
                  <c:v>4.2556857339765677E-2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6FA1-443F-A01B-C8D52BA33225}"/>
            </c:ext>
          </c:extLst>
        </c:ser>
        <c:ser>
          <c:idx val="5"/>
          <c:order val="4"/>
          <c:tx>
            <c:strRef>
              <c:f>'Entidades V2'!$A$112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V2'!$N$112:$AH$112</c:f>
              <c:numCache>
                <c:formatCode>0.00%</c:formatCode>
                <c:ptCount val="21"/>
                <c:pt idx="0">
                  <c:v>0.25963636359999964</c:v>
                </c:pt>
                <c:pt idx="1">
                  <c:v>0.24979999999999958</c:v>
                </c:pt>
                <c:pt idx="2">
                  <c:v>0.26582857140000127</c:v>
                </c:pt>
                <c:pt idx="3">
                  <c:v>0.22184999999999877</c:v>
                </c:pt>
                <c:pt idx="4">
                  <c:v>0.21729999999999938</c:v>
                </c:pt>
                <c:pt idx="5">
                  <c:v>0.22146250000000101</c:v>
                </c:pt>
                <c:pt idx="6">
                  <c:v>0.23075999999999963</c:v>
                </c:pt>
                <c:pt idx="7">
                  <c:v>0.21945999999999866</c:v>
                </c:pt>
                <c:pt idx="8">
                  <c:v>0.21707288135593239</c:v>
                </c:pt>
                <c:pt idx="9">
                  <c:v>0.21034444444444311</c:v>
                </c:pt>
                <c:pt idx="10">
                  <c:v>0.23165411764705923</c:v>
                </c:pt>
                <c:pt idx="11">
                  <c:v>0.22845503875968842</c:v>
                </c:pt>
                <c:pt idx="12">
                  <c:v>0.24299999999999944</c:v>
                </c:pt>
                <c:pt idx="13">
                  <c:v>0.24600000000000222</c:v>
                </c:pt>
                <c:pt idx="14">
                  <c:v>0.22169999999999801</c:v>
                </c:pt>
                <c:pt idx="15">
                  <c:v>0.20650000000000079</c:v>
                </c:pt>
                <c:pt idx="16">
                  <c:v>0.19449999999999901</c:v>
                </c:pt>
                <c:pt idx="17">
                  <c:v>0.18620000000000103</c:v>
                </c:pt>
                <c:pt idx="18">
                  <c:v>0.18290000000000073</c:v>
                </c:pt>
                <c:pt idx="19">
                  <c:v>0.17249999999999988</c:v>
                </c:pt>
                <c:pt idx="20">
                  <c:v>0.17689999999999939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FA1-443F-A01B-C8D52BA33225}"/>
            </c:ext>
          </c:extLst>
        </c:ser>
        <c:ser>
          <c:idx val="6"/>
          <c:order val="5"/>
          <c:tx>
            <c:strRef>
              <c:f>'Entidades V2'!$A$113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V2'!$N$113:$AH$113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6FA1-443F-A01B-C8D52BA33225}"/>
            </c:ext>
          </c:extLst>
        </c:ser>
        <c:ser>
          <c:idx val="7"/>
          <c:order val="6"/>
          <c:tx>
            <c:strRef>
              <c:f>'Entidades V2'!$A$114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V2'!$N$106:$AH$106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V2'!$N$114:$AH$114</c:f>
              <c:numCache>
                <c:formatCode>0.0%</c:formatCode>
                <c:ptCount val="21"/>
                <c:pt idx="0">
                  <c:v>8.8386062371564711E-2</c:v>
                </c:pt>
                <c:pt idx="1">
                  <c:v>9.7486274011658269E-2</c:v>
                </c:pt>
                <c:pt idx="2">
                  <c:v>7.8915352324166729E-2</c:v>
                </c:pt>
                <c:pt idx="3">
                  <c:v>5.6956104581434394E-2</c:v>
                </c:pt>
                <c:pt idx="4">
                  <c:v>5.3018041135367733E-2</c:v>
                </c:pt>
                <c:pt idx="5">
                  <c:v>5.3636801541425819E-2</c:v>
                </c:pt>
                <c:pt idx="6">
                  <c:v>4.2305639565913537E-2</c:v>
                </c:pt>
                <c:pt idx="7">
                  <c:v>3.7885706830191143E-2</c:v>
                </c:pt>
                <c:pt idx="8">
                  <c:v>5.0522631143954493E-2</c:v>
                </c:pt>
                <c:pt idx="9">
                  <c:v>4.2139300929015036E-2</c:v>
                </c:pt>
                <c:pt idx="10">
                  <c:v>3.2580240001210597E-2</c:v>
                </c:pt>
                <c:pt idx="11">
                  <c:v>3.4103007989336714E-2</c:v>
                </c:pt>
                <c:pt idx="12">
                  <c:v>2.6604414730502526E-2</c:v>
                </c:pt>
                <c:pt idx="13">
                  <c:v>2.7075551850723779E-2</c:v>
                </c:pt>
                <c:pt idx="14">
                  <c:v>2.4319112465479478E-2</c:v>
                </c:pt>
                <c:pt idx="15">
                  <c:v>2.5075564747056953E-2</c:v>
                </c:pt>
                <c:pt idx="16">
                  <c:v>2.6453591225380352E-2</c:v>
                </c:pt>
                <c:pt idx="17">
                  <c:v>2.7482326999156884E-2</c:v>
                </c:pt>
                <c:pt idx="18">
                  <c:v>3.3679913248708296E-2</c:v>
                </c:pt>
                <c:pt idx="19">
                  <c:v>3.9923015689080119E-2</c:v>
                </c:pt>
                <c:pt idx="20">
                  <c:v>4.4951532704960571E-2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6FA1-443F-A01B-C8D52BA33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7012895"/>
        <c:axId val="461843215"/>
      </c:lineChart>
      <c:dateAx>
        <c:axId val="12070128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1843215"/>
        <c:crosses val="autoZero"/>
        <c:auto val="1"/>
        <c:lblOffset val="100"/>
        <c:baseTimeUnit val="months"/>
      </c:dateAx>
      <c:valAx>
        <c:axId val="461843215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7012895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GMAC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V3'!$A$82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V3'!$N$82:$AH$82</c:f>
              <c:numCache>
                <c:formatCode>0.0%</c:formatCode>
                <c:ptCount val="21"/>
                <c:pt idx="0">
                  <c:v>7.5210354515745731E-2</c:v>
                </c:pt>
                <c:pt idx="1">
                  <c:v>7.4861247846854148E-2</c:v>
                </c:pt>
                <c:pt idx="2">
                  <c:v>7.4076620946188929E-2</c:v>
                </c:pt>
                <c:pt idx="3">
                  <c:v>7.3465604562217388E-2</c:v>
                </c:pt>
                <c:pt idx="4">
                  <c:v>7.2661478444845135E-2</c:v>
                </c:pt>
                <c:pt idx="5">
                  <c:v>7.1490396141362725E-2</c:v>
                </c:pt>
                <c:pt idx="6">
                  <c:v>7.0687853914728135E-2</c:v>
                </c:pt>
                <c:pt idx="7">
                  <c:v>6.9808693356973775E-2</c:v>
                </c:pt>
                <c:pt idx="8">
                  <c:v>6.9052684583180049E-2</c:v>
                </c:pt>
                <c:pt idx="9">
                  <c:v>6.8251657841704283E-2</c:v>
                </c:pt>
                <c:pt idx="10">
                  <c:v>6.9415042244712039E-2</c:v>
                </c:pt>
                <c:pt idx="11">
                  <c:v>6.9015931981298226E-2</c:v>
                </c:pt>
                <c:pt idx="12">
                  <c:v>6.8657608087880684E-2</c:v>
                </c:pt>
                <c:pt idx="13">
                  <c:v>6.826918339429093E-2</c:v>
                </c:pt>
                <c:pt idx="14">
                  <c:v>6.756195734671569E-2</c:v>
                </c:pt>
                <c:pt idx="15">
                  <c:v>6.660189353306914E-2</c:v>
                </c:pt>
                <c:pt idx="16">
                  <c:v>6.5886861581676837E-2</c:v>
                </c:pt>
                <c:pt idx="17">
                  <c:v>6.555360616340275E-2</c:v>
                </c:pt>
                <c:pt idx="18">
                  <c:v>6.5921407819527558E-2</c:v>
                </c:pt>
                <c:pt idx="19">
                  <c:v>6.4801031046700527E-2</c:v>
                </c:pt>
                <c:pt idx="20">
                  <c:v>6.3412865222146231E-2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93C-4F6D-9E90-B24BF54CF5CF}"/>
            </c:ext>
          </c:extLst>
        </c:ser>
        <c:ser>
          <c:idx val="2"/>
          <c:order val="1"/>
          <c:tx>
            <c:strRef>
              <c:f>'Entidades V3'!$A$83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V3'!$N$83:$AH$83</c:f>
              <c:numCache>
                <c:formatCode>0.0%</c:formatCode>
                <c:ptCount val="21"/>
                <c:pt idx="0">
                  <c:v>7.4883181694778603E-2</c:v>
                </c:pt>
                <c:pt idx="1">
                  <c:v>7.9431244110515956E-2</c:v>
                </c:pt>
                <c:pt idx="2">
                  <c:v>8.0412885512991153E-2</c:v>
                </c:pt>
                <c:pt idx="3">
                  <c:v>9.0780195471364761E-2</c:v>
                </c:pt>
                <c:pt idx="4">
                  <c:v>8.9278855274077348E-2</c:v>
                </c:pt>
                <c:pt idx="5">
                  <c:v>8.9723423099556596E-2</c:v>
                </c:pt>
                <c:pt idx="6">
                  <c:v>8.935052346377792E-2</c:v>
                </c:pt>
                <c:pt idx="7">
                  <c:v>8.7730983587971531E-2</c:v>
                </c:pt>
                <c:pt idx="8">
                  <c:v>8.5749999478314937E-2</c:v>
                </c:pt>
                <c:pt idx="9">
                  <c:v>0.10039025854315591</c:v>
                </c:pt>
                <c:pt idx="10">
                  <c:v>9.9075869350393059E-2</c:v>
                </c:pt>
                <c:pt idx="11">
                  <c:v>8.7129630389503374E-2</c:v>
                </c:pt>
                <c:pt idx="12">
                  <c:v>9.1035888384580557E-2</c:v>
                </c:pt>
                <c:pt idx="13">
                  <c:v>8.7153228872990138E-2</c:v>
                </c:pt>
                <c:pt idx="14">
                  <c:v>8.7926272672060907E-2</c:v>
                </c:pt>
                <c:pt idx="15">
                  <c:v>8.9756326801958775E-2</c:v>
                </c:pt>
                <c:pt idx="16">
                  <c:v>7.991243955463917E-2</c:v>
                </c:pt>
                <c:pt idx="17">
                  <c:v>7.8537607520868802E-2</c:v>
                </c:pt>
                <c:pt idx="18">
                  <c:v>8.4242747759959311E-2</c:v>
                </c:pt>
                <c:pt idx="19">
                  <c:v>8.5036966095220629E-2</c:v>
                </c:pt>
                <c:pt idx="20">
                  <c:v>8.5409636817915566E-2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93C-4F6D-9E90-B24BF54CF5CF}"/>
            </c:ext>
          </c:extLst>
        </c:ser>
        <c:ser>
          <c:idx val="3"/>
          <c:order val="2"/>
          <c:tx>
            <c:strRef>
              <c:f>'Entidades V3'!$A$84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V3'!$N$84:$AH$84</c:f>
              <c:numCache>
                <c:formatCode>0.0%</c:formatCode>
                <c:ptCount val="21"/>
                <c:pt idx="0">
                  <c:v>0.105</c:v>
                </c:pt>
                <c:pt idx="1">
                  <c:v>7.2999999999999995E-2</c:v>
                </c:pt>
                <c:pt idx="2">
                  <c:v>7.9000000000000001E-2</c:v>
                </c:pt>
                <c:pt idx="3">
                  <c:v>7.0999999999999994E-2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8.6999999999999994E-2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0.08</c:v>
                </c:pt>
                <c:pt idx="11">
                  <c:v>0.10372714486638537</c:v>
                </c:pt>
                <c:pt idx="12">
                  <c:v>0.10372714486638537</c:v>
                </c:pt>
                <c:pt idx="13">
                  <c:v>7.0346462916611771E-2</c:v>
                </c:pt>
                <c:pt idx="14">
                  <c:v>8.0950991831971991E-2</c:v>
                </c:pt>
                <c:pt idx="15">
                  <c:v>6.9150326797385628E-2</c:v>
                </c:pt>
                <c:pt idx="16">
                  <c:v>7.088474665266474E-2</c:v>
                </c:pt>
                <c:pt idx="17">
                  <c:v>6.995998344142404E-2</c:v>
                </c:pt>
                <c:pt idx="18">
                  <c:v>7.0857688178456404E-2</c:v>
                </c:pt>
                <c:pt idx="19">
                  <c:v>6.1614730878186967E-2</c:v>
                </c:pt>
                <c:pt idx="20">
                  <c:v>5.7066480706648069E-2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93C-4F6D-9E90-B24BF54CF5CF}"/>
            </c:ext>
          </c:extLst>
        </c:ser>
        <c:ser>
          <c:idx val="4"/>
          <c:order val="3"/>
          <c:tx>
            <c:strRef>
              <c:f>'Entidades V3'!$A$85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V3'!$N$85:$AH$85</c:f>
              <c:numCache>
                <c:formatCode>0.0%</c:formatCode>
                <c:ptCount val="21"/>
                <c:pt idx="0">
                  <c:v>4.4536383548308592E-2</c:v>
                </c:pt>
                <c:pt idx="1">
                  <c:v>3.8215655632902398E-2</c:v>
                </c:pt>
                <c:pt idx="2">
                  <c:v>3.4440677966101695E-2</c:v>
                </c:pt>
                <c:pt idx="3">
                  <c:v>2.7652955409609402E-2</c:v>
                </c:pt>
                <c:pt idx="4">
                  <c:v>2.8958363348220717E-2</c:v>
                </c:pt>
                <c:pt idx="5">
                  <c:v>2.4640967498110355E-2</c:v>
                </c:pt>
                <c:pt idx="6">
                  <c:v>2.1052631578947368E-2</c:v>
                </c:pt>
                <c:pt idx="7">
                  <c:v>2.6768919114455215E-2</c:v>
                </c:pt>
                <c:pt idx="8">
                  <c:v>2.8334287349742415E-2</c:v>
                </c:pt>
                <c:pt idx="9">
                  <c:v>2.4571515243440013E-2</c:v>
                </c:pt>
                <c:pt idx="10">
                  <c:v>2.9171341561147621E-2</c:v>
                </c:pt>
                <c:pt idx="12">
                  <c:v>5.5266757865937072E-2</c:v>
                </c:pt>
                <c:pt idx="13">
                  <c:v>3.5623839270639876E-2</c:v>
                </c:pt>
                <c:pt idx="14">
                  <c:v>3.7294187661178341E-2</c:v>
                </c:pt>
                <c:pt idx="15">
                  <c:v>3.5726379952590585E-2</c:v>
                </c:pt>
                <c:pt idx="16">
                  <c:v>3.7378114842903577E-2</c:v>
                </c:pt>
                <c:pt idx="17">
                  <c:v>4.0751013441433753E-2</c:v>
                </c:pt>
                <c:pt idx="18">
                  <c:v>4.4345135785493296E-2</c:v>
                </c:pt>
                <c:pt idx="19">
                  <c:v>3.8549493629532833E-2</c:v>
                </c:pt>
                <c:pt idx="20">
                  <c:v>4.8759476223294282E-2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93C-4F6D-9E90-B24BF54CF5CF}"/>
            </c:ext>
          </c:extLst>
        </c:ser>
        <c:ser>
          <c:idx val="5"/>
          <c:order val="4"/>
          <c:tx>
            <c:strRef>
              <c:f>'Entidades V3'!$A$86</c:f>
              <c:strCache>
                <c:ptCount val="1"/>
                <c:pt idx="0">
                  <c:v>Tasa Vehículos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V3'!$N$86:$AH$86</c:f>
              <c:numCache>
                <c:formatCode>0.00%</c:formatCode>
                <c:ptCount val="21"/>
                <c:pt idx="0">
                  <c:v>0.24841249999999881</c:v>
                </c:pt>
                <c:pt idx="1">
                  <c:v>0.23280000000000212</c:v>
                </c:pt>
                <c:pt idx="2">
                  <c:v>0.27027499999999827</c:v>
                </c:pt>
                <c:pt idx="3">
                  <c:v>0.2097</c:v>
                </c:pt>
                <c:pt idx="4">
                  <c:v>0.28385999999999911</c:v>
                </c:pt>
                <c:pt idx="5">
                  <c:v>0.26640000000000019</c:v>
                </c:pt>
                <c:pt idx="6">
                  <c:v>0.25296666670000012</c:v>
                </c:pt>
                <c:pt idx="7">
                  <c:v>0.22875000000000112</c:v>
                </c:pt>
                <c:pt idx="8">
                  <c:v>0.24915850340135859</c:v>
                </c:pt>
                <c:pt idx="9">
                  <c:v>0.25036249999999804</c:v>
                </c:pt>
                <c:pt idx="10">
                  <c:v>0.24929629629629502</c:v>
                </c:pt>
                <c:pt idx="11">
                  <c:v>0.25054567307692266</c:v>
                </c:pt>
                <c:pt idx="12">
                  <c:v>0.24320000000000075</c:v>
                </c:pt>
                <c:pt idx="13">
                  <c:v>0.24950000000000117</c:v>
                </c:pt>
                <c:pt idx="14">
                  <c:v>0.25020000000000042</c:v>
                </c:pt>
                <c:pt idx="15">
                  <c:v>0.24669999999999925</c:v>
                </c:pt>
                <c:pt idx="16">
                  <c:v>0.24739999999999962</c:v>
                </c:pt>
                <c:pt idx="17">
                  <c:v>0.24959999999999871</c:v>
                </c:pt>
                <c:pt idx="18">
                  <c:v>0.24890000000000057</c:v>
                </c:pt>
                <c:pt idx="19">
                  <c:v>0.24709999999999965</c:v>
                </c:pt>
                <c:pt idx="20">
                  <c:v>0.24089999999999834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93C-4F6D-9E90-B24BF54CF5CF}"/>
            </c:ext>
          </c:extLst>
        </c:ser>
        <c:ser>
          <c:idx val="6"/>
          <c:order val="5"/>
          <c:tx>
            <c:strRef>
              <c:f>'Entidades V3'!$A$87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V3'!$N$87:$AH$87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93C-4F6D-9E90-B24BF54CF5CF}"/>
            </c:ext>
          </c:extLst>
        </c:ser>
        <c:ser>
          <c:idx val="7"/>
          <c:order val="6"/>
          <c:tx>
            <c:strRef>
              <c:f>'Entidades V3'!$A$88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V3'!$N$88:$AH$88</c:f>
              <c:numCache>
                <c:formatCode>0.0%</c:formatCode>
                <c:ptCount val="21"/>
                <c:pt idx="0">
                  <c:v>9.0576519206015851E-2</c:v>
                </c:pt>
                <c:pt idx="1">
                  <c:v>7.8065235494206145E-2</c:v>
                </c:pt>
                <c:pt idx="2">
                  <c:v>7.0936133366945431E-2</c:v>
                </c:pt>
                <c:pt idx="3">
                  <c:v>5.7603741904533462E-2</c:v>
                </c:pt>
                <c:pt idx="4">
                  <c:v>6.0933243851407366E-2</c:v>
                </c:pt>
                <c:pt idx="5">
                  <c:v>6.6594412331406547E-2</c:v>
                </c:pt>
                <c:pt idx="6">
                  <c:v>5.4598825831702544E-2</c:v>
                </c:pt>
                <c:pt idx="7">
                  <c:v>6.2593776502054929E-2</c:v>
                </c:pt>
                <c:pt idx="8">
                  <c:v>7.1427876902134285E-2</c:v>
                </c:pt>
                <c:pt idx="9">
                  <c:v>5.2490205136101559E-2</c:v>
                </c:pt>
                <c:pt idx="10">
                  <c:v>6.2890607266619256E-2</c:v>
                </c:pt>
                <c:pt idx="11">
                  <c:v>7.071741480343631E-2</c:v>
                </c:pt>
                <c:pt idx="12">
                  <c:v>8.0476282564853438E-2</c:v>
                </c:pt>
                <c:pt idx="13">
                  <c:v>7.0854907744345233E-2</c:v>
                </c:pt>
                <c:pt idx="14">
                  <c:v>6.3636796495571857E-2</c:v>
                </c:pt>
                <c:pt idx="15">
                  <c:v>5.5659401845370667E-2</c:v>
                </c:pt>
                <c:pt idx="16">
                  <c:v>5.9134331878759286E-2</c:v>
                </c:pt>
                <c:pt idx="17">
                  <c:v>6.2617549776250087E-2</c:v>
                </c:pt>
                <c:pt idx="18">
                  <c:v>5.668601560672748E-2</c:v>
                </c:pt>
                <c:pt idx="19">
                  <c:v>5.8846646043469938E-2</c:v>
                </c:pt>
                <c:pt idx="20">
                  <c:v>4.9337864760342201E-2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93C-4F6D-9E90-B24BF54CF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075263"/>
        <c:axId val="995144815"/>
      </c:lineChart>
      <c:dateAx>
        <c:axId val="55907526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95144815"/>
        <c:crosses val="autoZero"/>
        <c:auto val="1"/>
        <c:lblOffset val="100"/>
        <c:baseTimeUnit val="months"/>
      </c:dateAx>
      <c:valAx>
        <c:axId val="995144815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9075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BBVA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V3'!$A$95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V3'!$N$95:$AH$95</c:f>
              <c:numCache>
                <c:formatCode>0.0%</c:formatCode>
                <c:ptCount val="21"/>
                <c:pt idx="0">
                  <c:v>7.4134622415532508E-2</c:v>
                </c:pt>
                <c:pt idx="1">
                  <c:v>7.4003720565112924E-2</c:v>
                </c:pt>
                <c:pt idx="2">
                  <c:v>7.3963747875265648E-2</c:v>
                </c:pt>
                <c:pt idx="3">
                  <c:v>7.4644586112387043E-2</c:v>
                </c:pt>
                <c:pt idx="4">
                  <c:v>7.468636897102314E-2</c:v>
                </c:pt>
                <c:pt idx="5">
                  <c:v>7.4710196448780963E-2</c:v>
                </c:pt>
                <c:pt idx="6">
                  <c:v>7.4183173864796628E-2</c:v>
                </c:pt>
                <c:pt idx="7">
                  <c:v>7.4058660349780397E-2</c:v>
                </c:pt>
                <c:pt idx="8">
                  <c:v>7.3985338827450869E-2</c:v>
                </c:pt>
                <c:pt idx="9">
                  <c:v>7.3702163851771266E-2</c:v>
                </c:pt>
                <c:pt idx="10">
                  <c:v>7.5111848958102106E-2</c:v>
                </c:pt>
                <c:pt idx="11">
                  <c:v>7.5127542970310796E-2</c:v>
                </c:pt>
                <c:pt idx="12">
                  <c:v>7.5192316950922863E-2</c:v>
                </c:pt>
                <c:pt idx="13">
                  <c:v>7.6273303537729653E-2</c:v>
                </c:pt>
                <c:pt idx="14">
                  <c:v>7.6880184736090942E-2</c:v>
                </c:pt>
                <c:pt idx="15">
                  <c:v>7.7611250220697842E-2</c:v>
                </c:pt>
                <c:pt idx="16">
                  <c:v>7.836280575526354E-2</c:v>
                </c:pt>
                <c:pt idx="17">
                  <c:v>7.9067128522366928E-2</c:v>
                </c:pt>
                <c:pt idx="18">
                  <c:v>6.4123729339662136E-2</c:v>
                </c:pt>
                <c:pt idx="19">
                  <c:v>6.4955420530223171E-2</c:v>
                </c:pt>
                <c:pt idx="20">
                  <c:v>8.0604660732841629E-2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CCC-49E6-A37A-9A9E4EEEEFBB}"/>
            </c:ext>
          </c:extLst>
        </c:ser>
        <c:ser>
          <c:idx val="2"/>
          <c:order val="1"/>
          <c:tx>
            <c:strRef>
              <c:f>'Entidades V3'!$A$96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V3'!$N$96:$AH$96</c:f>
              <c:numCache>
                <c:formatCode>0.0%</c:formatCode>
                <c:ptCount val="21"/>
                <c:pt idx="0">
                  <c:v>5.2178063099022162E-2</c:v>
                </c:pt>
                <c:pt idx="1">
                  <c:v>5.3082235253720342E-2</c:v>
                </c:pt>
                <c:pt idx="2">
                  <c:v>6.1138486623774829E-2</c:v>
                </c:pt>
                <c:pt idx="3">
                  <c:v>5.9096228890363749E-2</c:v>
                </c:pt>
                <c:pt idx="4">
                  <c:v>6.2914904107208403E-2</c:v>
                </c:pt>
                <c:pt idx="5">
                  <c:v>5.9631567283401722E-2</c:v>
                </c:pt>
                <c:pt idx="6">
                  <c:v>6.6779204080586005E-2</c:v>
                </c:pt>
                <c:pt idx="7">
                  <c:v>6.7209037431746763E-2</c:v>
                </c:pt>
                <c:pt idx="8">
                  <c:v>6.4179425738569634E-2</c:v>
                </c:pt>
                <c:pt idx="9">
                  <c:v>7.1408723854441691E-2</c:v>
                </c:pt>
                <c:pt idx="10">
                  <c:v>7.7647247998647945E-2</c:v>
                </c:pt>
                <c:pt idx="11">
                  <c:v>6.9157649397981441E-2</c:v>
                </c:pt>
                <c:pt idx="12">
                  <c:v>8.1045892509558418E-2</c:v>
                </c:pt>
                <c:pt idx="13">
                  <c:v>7.6555517695158504E-2</c:v>
                </c:pt>
                <c:pt idx="14">
                  <c:v>7.1887262520542658E-2</c:v>
                </c:pt>
                <c:pt idx="15">
                  <c:v>7.4403324103110527E-2</c:v>
                </c:pt>
                <c:pt idx="16">
                  <c:v>7.8147438885308201E-2</c:v>
                </c:pt>
                <c:pt idx="17">
                  <c:v>7.476394676332114E-2</c:v>
                </c:pt>
                <c:pt idx="18">
                  <c:v>7.7896844848947794E-2</c:v>
                </c:pt>
                <c:pt idx="19">
                  <c:v>8.1314737028771941E-2</c:v>
                </c:pt>
                <c:pt idx="20">
                  <c:v>9.092902790562854E-2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CCC-49E6-A37A-9A9E4EEEEFBB}"/>
            </c:ext>
          </c:extLst>
        </c:ser>
        <c:ser>
          <c:idx val="3"/>
          <c:order val="2"/>
          <c:tx>
            <c:strRef>
              <c:f>'Entidades V3'!$A$97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V3'!$N$97:$AH$97</c:f>
              <c:numCache>
                <c:formatCode>0.0%</c:formatCode>
                <c:ptCount val="21"/>
                <c:pt idx="0">
                  <c:v>1.4E-2</c:v>
                </c:pt>
                <c:pt idx="1">
                  <c:v>2.1999999999999999E-2</c:v>
                </c:pt>
                <c:pt idx="2">
                  <c:v>2.4E-2</c:v>
                </c:pt>
                <c:pt idx="3">
                  <c:v>2.9000000000000001E-2</c:v>
                </c:pt>
                <c:pt idx="4">
                  <c:v>2.8000000000000001E-2</c:v>
                </c:pt>
                <c:pt idx="5">
                  <c:v>2.9000000000000001E-2</c:v>
                </c:pt>
                <c:pt idx="6">
                  <c:v>2.8000000000000001E-2</c:v>
                </c:pt>
                <c:pt idx="7">
                  <c:v>2.4E-2</c:v>
                </c:pt>
                <c:pt idx="8">
                  <c:v>2.5999999999999999E-2</c:v>
                </c:pt>
                <c:pt idx="9">
                  <c:v>2.7E-2</c:v>
                </c:pt>
                <c:pt idx="10" formatCode="0.00%">
                  <c:v>4.2000000000000003E-2</c:v>
                </c:pt>
                <c:pt idx="11" formatCode="0.00%">
                  <c:v>3.4000000000000002E-2</c:v>
                </c:pt>
                <c:pt idx="12">
                  <c:v>4.1315049226441629E-2</c:v>
                </c:pt>
                <c:pt idx="13">
                  <c:v>4.8214991437228294E-2</c:v>
                </c:pt>
                <c:pt idx="14">
                  <c:v>3.7339556592765458E-2</c:v>
                </c:pt>
                <c:pt idx="15">
                  <c:v>4.6013071895424834E-2</c:v>
                </c:pt>
                <c:pt idx="16">
                  <c:v>3.9642950905749541E-2</c:v>
                </c:pt>
                <c:pt idx="17">
                  <c:v>4.5536083896784874E-2</c:v>
                </c:pt>
                <c:pt idx="18">
                  <c:v>4.521054515090063E-2</c:v>
                </c:pt>
                <c:pt idx="19">
                  <c:v>4.2610953729933898E-2</c:v>
                </c:pt>
                <c:pt idx="20">
                  <c:v>4.288702928870293E-2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CCC-49E6-A37A-9A9E4EEEEFBB}"/>
            </c:ext>
          </c:extLst>
        </c:ser>
        <c:ser>
          <c:idx val="4"/>
          <c:order val="3"/>
          <c:tx>
            <c:strRef>
              <c:f>'Entidades V3'!$A$98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V3'!$N$98:$AH$98</c:f>
              <c:numCache>
                <c:formatCode>0.0%</c:formatCode>
                <c:ptCount val="21"/>
                <c:pt idx="0">
                  <c:v>1.1438306157215868E-2</c:v>
                </c:pt>
                <c:pt idx="1">
                  <c:v>1.392243216365961E-2</c:v>
                </c:pt>
                <c:pt idx="2">
                  <c:v>1.3966101694915254E-2</c:v>
                </c:pt>
                <c:pt idx="3">
                  <c:v>1.7110266159695818E-2</c:v>
                </c:pt>
                <c:pt idx="4">
                  <c:v>1.6856360754934449E-2</c:v>
                </c:pt>
                <c:pt idx="5">
                  <c:v>1.5268329554043839E-2</c:v>
                </c:pt>
                <c:pt idx="6">
                  <c:v>1.2307692307692308E-2</c:v>
                </c:pt>
                <c:pt idx="7">
                  <c:v>1.4469686007813631E-2</c:v>
                </c:pt>
                <c:pt idx="8">
                  <c:v>1.2449914138523182E-2</c:v>
                </c:pt>
                <c:pt idx="9">
                  <c:v>1.3499165781889883E-2</c:v>
                </c:pt>
                <c:pt idx="10">
                  <c:v>2.1638083026125982E-2</c:v>
                </c:pt>
                <c:pt idx="11">
                  <c:v>2.2136817832436588E-2</c:v>
                </c:pt>
                <c:pt idx="12">
                  <c:v>2.5444596443228454E-2</c:v>
                </c:pt>
                <c:pt idx="13">
                  <c:v>2.6338004389667397E-2</c:v>
                </c:pt>
                <c:pt idx="14">
                  <c:v>2.3804800634794683E-2</c:v>
                </c:pt>
                <c:pt idx="15">
                  <c:v>2.8614967829326109E-2</c:v>
                </c:pt>
                <c:pt idx="16">
                  <c:v>2.473817262549657E-2</c:v>
                </c:pt>
                <c:pt idx="17">
                  <c:v>3.3283550245359506E-2</c:v>
                </c:pt>
                <c:pt idx="18">
                  <c:v>2.7844620144379512E-2</c:v>
                </c:pt>
                <c:pt idx="19">
                  <c:v>2.7442012414243711E-2</c:v>
                </c:pt>
                <c:pt idx="20">
                  <c:v>3.1013094417643005E-2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CCC-49E6-A37A-9A9E4EEEEFBB}"/>
            </c:ext>
          </c:extLst>
        </c:ser>
        <c:ser>
          <c:idx val="5"/>
          <c:order val="4"/>
          <c:tx>
            <c:strRef>
              <c:f>'Entidades V3'!$A$99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V3'!$N$93:$AH$93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V3'!$N$99:$AH$99</c:f>
              <c:numCache>
                <c:formatCode>0.00%</c:formatCode>
                <c:ptCount val="21"/>
                <c:pt idx="0">
                  <c:v>0.20350000000000001</c:v>
                </c:pt>
                <c:pt idx="1">
                  <c:v>0.22995000000000076</c:v>
                </c:pt>
                <c:pt idx="2">
                  <c:v>0.24669999999999925</c:v>
                </c:pt>
                <c:pt idx="3">
                  <c:v>0.22976666670000045</c:v>
                </c:pt>
                <c:pt idx="4">
                  <c:v>0.22092000000000045</c:v>
                </c:pt>
                <c:pt idx="5">
                  <c:v>0.18918333330000126</c:v>
                </c:pt>
                <c:pt idx="6">
                  <c:v>0.21265000000000045</c:v>
                </c:pt>
                <c:pt idx="7">
                  <c:v>0.24367499999999831</c:v>
                </c:pt>
                <c:pt idx="8">
                  <c:v>0.21798111888111871</c:v>
                </c:pt>
                <c:pt idx="9">
                  <c:v>0.21726071428571325</c:v>
                </c:pt>
                <c:pt idx="10">
                  <c:v>0.21614155124653722</c:v>
                </c:pt>
                <c:pt idx="11">
                  <c:v>0.21374054054053948</c:v>
                </c:pt>
                <c:pt idx="12">
                  <c:v>0.20859999999999945</c:v>
                </c:pt>
                <c:pt idx="13">
                  <c:v>0.20690000000000053</c:v>
                </c:pt>
                <c:pt idx="14">
                  <c:v>0.20800000000000174</c:v>
                </c:pt>
                <c:pt idx="15">
                  <c:v>0.20240000000000014</c:v>
                </c:pt>
                <c:pt idx="16">
                  <c:v>0.19740000000000135</c:v>
                </c:pt>
                <c:pt idx="17">
                  <c:v>0.1901999999999997</c:v>
                </c:pt>
                <c:pt idx="18">
                  <c:v>0.18859999999999855</c:v>
                </c:pt>
                <c:pt idx="19">
                  <c:v>0.18639999999999879</c:v>
                </c:pt>
                <c:pt idx="20">
                  <c:v>0.18379999999999885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5CCC-49E6-A37A-9A9E4EEEEFBB}"/>
            </c:ext>
          </c:extLst>
        </c:ser>
        <c:ser>
          <c:idx val="6"/>
          <c:order val="5"/>
          <c:tx>
            <c:strRef>
              <c:f>'Entidades V3'!$A$100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V3'!$N$93:$AH$93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V3'!$N$100:$AH$100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5CCC-49E6-A37A-9A9E4EEEE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9151007"/>
        <c:axId val="1392206511"/>
      </c:lineChart>
      <c:dateAx>
        <c:axId val="99915100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92206511"/>
        <c:crosses val="autoZero"/>
        <c:auto val="1"/>
        <c:lblOffset val="100"/>
        <c:baseTimeUnit val="months"/>
      </c:dateAx>
      <c:valAx>
        <c:axId val="139220651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99151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'Entidades V3'!$B$156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V3'!$B$157:$B$163</c:f>
            </c:numRef>
          </c:val>
          <c:extLst>
            <c:ext xmlns:c16="http://schemas.microsoft.com/office/drawing/2014/chart" uri="{C3380CC4-5D6E-409C-BE32-E72D297353CC}">
              <c16:uniqueId val="{00000000-58F2-4005-8D97-5F55AEFE75B7}"/>
            </c:ext>
          </c:extLst>
        </c:ser>
        <c:ser>
          <c:idx val="1"/>
          <c:order val="1"/>
          <c:tx>
            <c:strRef>
              <c:f>'Entidades V3'!$C$156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V3'!$C$157:$C$163</c:f>
            </c:numRef>
          </c:val>
          <c:extLst>
            <c:ext xmlns:c16="http://schemas.microsoft.com/office/drawing/2014/chart" uri="{C3380CC4-5D6E-409C-BE32-E72D297353CC}">
              <c16:uniqueId val="{00000001-58F2-4005-8D97-5F55AEFE75B7}"/>
            </c:ext>
          </c:extLst>
        </c:ser>
        <c:ser>
          <c:idx val="2"/>
          <c:order val="2"/>
          <c:tx>
            <c:strRef>
              <c:f>'Entidades V3'!$D$156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V3'!$D$157:$D$163</c:f>
            </c:numRef>
          </c:val>
          <c:extLst>
            <c:ext xmlns:c16="http://schemas.microsoft.com/office/drawing/2014/chart" uri="{C3380CC4-5D6E-409C-BE32-E72D297353CC}">
              <c16:uniqueId val="{00000002-58F2-4005-8D97-5F55AEFE75B7}"/>
            </c:ext>
          </c:extLst>
        </c:ser>
        <c:ser>
          <c:idx val="3"/>
          <c:order val="3"/>
          <c:tx>
            <c:strRef>
              <c:f>'Entidades V3'!$E$156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V3'!$E$157:$E$163</c:f>
            </c:numRef>
          </c:val>
          <c:extLst>
            <c:ext xmlns:c16="http://schemas.microsoft.com/office/drawing/2014/chart" uri="{C3380CC4-5D6E-409C-BE32-E72D297353CC}">
              <c16:uniqueId val="{00000003-58F2-4005-8D97-5F55AEFE75B7}"/>
            </c:ext>
          </c:extLst>
        </c:ser>
        <c:ser>
          <c:idx val="4"/>
          <c:order val="4"/>
          <c:tx>
            <c:strRef>
              <c:f>'Entidades V3'!$F$156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V3'!$F$157:$F$163</c:f>
            </c:numRef>
          </c:val>
          <c:extLst>
            <c:ext xmlns:c16="http://schemas.microsoft.com/office/drawing/2014/chart" uri="{C3380CC4-5D6E-409C-BE32-E72D297353CC}">
              <c16:uniqueId val="{00000004-58F2-4005-8D97-5F55AEFE75B7}"/>
            </c:ext>
          </c:extLst>
        </c:ser>
        <c:ser>
          <c:idx val="5"/>
          <c:order val="5"/>
          <c:tx>
            <c:strRef>
              <c:f>'Entidades V3'!$G$156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V3'!$G$157:$G$163</c:f>
            </c:numRef>
          </c:val>
          <c:extLst>
            <c:ext xmlns:c16="http://schemas.microsoft.com/office/drawing/2014/chart" uri="{C3380CC4-5D6E-409C-BE32-E72D297353CC}">
              <c16:uniqueId val="{00000005-58F2-4005-8D97-5F55AEFE75B7}"/>
            </c:ext>
          </c:extLst>
        </c:ser>
        <c:ser>
          <c:idx val="6"/>
          <c:order val="6"/>
          <c:tx>
            <c:strRef>
              <c:f>'Entidades V3'!$H$156</c:f>
              <c:strCache>
                <c:ptCount val="1"/>
                <c:pt idx="0">
                  <c:v>Sector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V3'!$H$157:$H$163</c:f>
              <c:numCache>
                <c:formatCode>0.00%</c:formatCode>
                <c:ptCount val="7"/>
                <c:pt idx="0" formatCode="0.0%">
                  <c:v>0.10711084515642612</c:v>
                </c:pt>
                <c:pt idx="1">
                  <c:v>9.96584429506919E-2</c:v>
                </c:pt>
                <c:pt idx="2">
                  <c:v>7.722506327806189E-2</c:v>
                </c:pt>
                <c:pt idx="3">
                  <c:v>7.7245577762462672E-2</c:v>
                </c:pt>
                <c:pt idx="4">
                  <c:v>0.19950000000000001</c:v>
                </c:pt>
                <c:pt idx="5">
                  <c:v>5.6777777777777781E-2</c:v>
                </c:pt>
                <c:pt idx="6" formatCode="0.0%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F2-4005-8D97-5F55AEFE75B7}"/>
            </c:ext>
          </c:extLst>
        </c:ser>
        <c:ser>
          <c:idx val="7"/>
          <c:order val="7"/>
          <c:tx>
            <c:strRef>
              <c:f>'Entidades V3'!$I$156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V3'!$I$157:$I$163</c:f>
              <c:numCache>
                <c:formatCode>0.0%</c:formatCode>
                <c:ptCount val="7"/>
                <c:pt idx="0">
                  <c:v>0.2138726419546178</c:v>
                </c:pt>
                <c:pt idx="1">
                  <c:v>8.2984440149758559E-2</c:v>
                </c:pt>
                <c:pt idx="2">
                  <c:v>8.9609483960948394E-2</c:v>
                </c:pt>
                <c:pt idx="3">
                  <c:v>0.14300482425913164</c:v>
                </c:pt>
                <c:pt idx="4">
                  <c:v>0.17569999999999975</c:v>
                </c:pt>
                <c:pt idx="5">
                  <c:v>3.5999999999999997E-2</c:v>
                </c:pt>
                <c:pt idx="6">
                  <c:v>0.22089032495689007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F2-4005-8D97-5F55AEFE7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098032"/>
        <c:axId val="1201321184"/>
      </c:radarChart>
      <c:catAx>
        <c:axId val="120409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1321184"/>
        <c:crosses val="autoZero"/>
        <c:auto val="1"/>
        <c:lblAlgn val="ctr"/>
        <c:lblOffset val="100"/>
        <c:noMultiLvlLbl val="0"/>
      </c:catAx>
      <c:valAx>
        <c:axId val="120132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409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'Entidades V3'!$B$156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V3'!$B$157:$B$163</c:f>
            </c:numRef>
          </c:val>
          <c:extLst>
            <c:ext xmlns:c16="http://schemas.microsoft.com/office/drawing/2014/chart" uri="{C3380CC4-5D6E-409C-BE32-E72D297353CC}">
              <c16:uniqueId val="{00000000-157F-4A41-B189-1B38587B2C9B}"/>
            </c:ext>
          </c:extLst>
        </c:ser>
        <c:ser>
          <c:idx val="1"/>
          <c:order val="1"/>
          <c:tx>
            <c:strRef>
              <c:f>'Entidades V3'!$C$156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V3'!$C$157:$C$163</c:f>
            </c:numRef>
          </c:val>
          <c:extLst>
            <c:ext xmlns:c16="http://schemas.microsoft.com/office/drawing/2014/chart" uri="{C3380CC4-5D6E-409C-BE32-E72D297353CC}">
              <c16:uniqueId val="{00000001-157F-4A41-B189-1B38587B2C9B}"/>
            </c:ext>
          </c:extLst>
        </c:ser>
        <c:ser>
          <c:idx val="2"/>
          <c:order val="2"/>
          <c:tx>
            <c:strRef>
              <c:f>'Entidades V3'!$D$156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V3'!$D$157:$D$163</c:f>
            </c:numRef>
          </c:val>
          <c:extLst>
            <c:ext xmlns:c16="http://schemas.microsoft.com/office/drawing/2014/chart" uri="{C3380CC4-5D6E-409C-BE32-E72D297353CC}">
              <c16:uniqueId val="{00000002-157F-4A41-B189-1B38587B2C9B}"/>
            </c:ext>
          </c:extLst>
        </c:ser>
        <c:ser>
          <c:idx val="3"/>
          <c:order val="3"/>
          <c:tx>
            <c:strRef>
              <c:f>'Entidades V3'!$E$156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V3'!$E$157:$E$163</c:f>
            </c:numRef>
          </c:val>
          <c:extLst>
            <c:ext xmlns:c16="http://schemas.microsoft.com/office/drawing/2014/chart" uri="{C3380CC4-5D6E-409C-BE32-E72D297353CC}">
              <c16:uniqueId val="{00000003-157F-4A41-B189-1B38587B2C9B}"/>
            </c:ext>
          </c:extLst>
        </c:ser>
        <c:ser>
          <c:idx val="4"/>
          <c:order val="4"/>
          <c:tx>
            <c:strRef>
              <c:f>'Entidades V3'!$F$156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V3'!$F$157:$F$163</c:f>
            </c:numRef>
          </c:val>
          <c:extLst>
            <c:ext xmlns:c16="http://schemas.microsoft.com/office/drawing/2014/chart" uri="{C3380CC4-5D6E-409C-BE32-E72D297353CC}">
              <c16:uniqueId val="{00000004-157F-4A41-B189-1B38587B2C9B}"/>
            </c:ext>
          </c:extLst>
        </c:ser>
        <c:ser>
          <c:idx val="5"/>
          <c:order val="5"/>
          <c:tx>
            <c:strRef>
              <c:f>'Entidades V3'!$G$156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V3'!$G$157:$G$163</c:f>
            </c:numRef>
          </c:val>
          <c:extLst>
            <c:ext xmlns:c16="http://schemas.microsoft.com/office/drawing/2014/chart" uri="{C3380CC4-5D6E-409C-BE32-E72D297353CC}">
              <c16:uniqueId val="{00000005-157F-4A41-B189-1B38587B2C9B}"/>
            </c:ext>
          </c:extLst>
        </c:ser>
        <c:ser>
          <c:idx val="6"/>
          <c:order val="6"/>
          <c:tx>
            <c:strRef>
              <c:f>'Entidades V3'!$H$156</c:f>
              <c:strCache>
                <c:ptCount val="1"/>
                <c:pt idx="0">
                  <c:v>Sector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V3'!$H$157:$H$163</c:f>
              <c:numCache>
                <c:formatCode>0.00%</c:formatCode>
                <c:ptCount val="7"/>
                <c:pt idx="0" formatCode="0.0%">
                  <c:v>0.10711084515642612</c:v>
                </c:pt>
                <c:pt idx="1">
                  <c:v>9.96584429506919E-2</c:v>
                </c:pt>
                <c:pt idx="2">
                  <c:v>7.722506327806189E-2</c:v>
                </c:pt>
                <c:pt idx="3">
                  <c:v>7.7245577762462672E-2</c:v>
                </c:pt>
                <c:pt idx="4">
                  <c:v>0.19950000000000001</c:v>
                </c:pt>
                <c:pt idx="5">
                  <c:v>5.6777777777777781E-2</c:v>
                </c:pt>
                <c:pt idx="6" formatCode="0.0%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7F-4A41-B189-1B38587B2C9B}"/>
            </c:ext>
          </c:extLst>
        </c:ser>
        <c:ser>
          <c:idx val="7"/>
          <c:order val="7"/>
          <c:tx>
            <c:strRef>
              <c:f>'Entidades V3'!$J$156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V3'!$J$157:$J$163</c:f>
              <c:numCache>
                <c:formatCode>0.0%</c:formatCode>
                <c:ptCount val="7"/>
                <c:pt idx="0">
                  <c:v>9.2769035025386443E-2</c:v>
                </c:pt>
                <c:pt idx="1">
                  <c:v>9.6279370414397603E-2</c:v>
                </c:pt>
                <c:pt idx="2">
                  <c:v>0.14760576476057646</c:v>
                </c:pt>
                <c:pt idx="3">
                  <c:v>7.2363886974500344E-2</c:v>
                </c:pt>
                <c:pt idx="4">
                  <c:v>0.18210000000000037</c:v>
                </c:pt>
                <c:pt idx="5">
                  <c:v>5.5E-2</c:v>
                </c:pt>
                <c:pt idx="6">
                  <c:v>0.13443605497982622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57F-4A41-B189-1B38587B2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098032"/>
        <c:axId val="1201321184"/>
      </c:radarChart>
      <c:catAx>
        <c:axId val="120409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1321184"/>
        <c:crosses val="autoZero"/>
        <c:auto val="1"/>
        <c:lblAlgn val="ctr"/>
        <c:lblOffset val="100"/>
        <c:noMultiLvlLbl val="0"/>
      </c:catAx>
      <c:valAx>
        <c:axId val="120132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409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'Entidades V3'!$B$156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V3'!$B$157:$B$163</c:f>
            </c:numRef>
          </c:val>
          <c:extLst>
            <c:ext xmlns:c16="http://schemas.microsoft.com/office/drawing/2014/chart" uri="{C3380CC4-5D6E-409C-BE32-E72D297353CC}">
              <c16:uniqueId val="{00000000-0B75-40D6-9B1A-ECC4B42B1FF7}"/>
            </c:ext>
          </c:extLst>
        </c:ser>
        <c:ser>
          <c:idx val="1"/>
          <c:order val="1"/>
          <c:tx>
            <c:strRef>
              <c:f>'Entidades V3'!$C$156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V3'!$C$157:$C$163</c:f>
            </c:numRef>
          </c:val>
          <c:extLst>
            <c:ext xmlns:c16="http://schemas.microsoft.com/office/drawing/2014/chart" uri="{C3380CC4-5D6E-409C-BE32-E72D297353CC}">
              <c16:uniqueId val="{00000001-0B75-40D6-9B1A-ECC4B42B1FF7}"/>
            </c:ext>
          </c:extLst>
        </c:ser>
        <c:ser>
          <c:idx val="2"/>
          <c:order val="2"/>
          <c:tx>
            <c:strRef>
              <c:f>'Entidades V3'!$D$156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V3'!$D$157:$D$163</c:f>
            </c:numRef>
          </c:val>
          <c:extLst>
            <c:ext xmlns:c16="http://schemas.microsoft.com/office/drawing/2014/chart" uri="{C3380CC4-5D6E-409C-BE32-E72D297353CC}">
              <c16:uniqueId val="{00000002-0B75-40D6-9B1A-ECC4B42B1FF7}"/>
            </c:ext>
          </c:extLst>
        </c:ser>
        <c:ser>
          <c:idx val="3"/>
          <c:order val="3"/>
          <c:tx>
            <c:strRef>
              <c:f>'Entidades V3'!$E$156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V3'!$E$157:$E$163</c:f>
            </c:numRef>
          </c:val>
          <c:extLst>
            <c:ext xmlns:c16="http://schemas.microsoft.com/office/drawing/2014/chart" uri="{C3380CC4-5D6E-409C-BE32-E72D297353CC}">
              <c16:uniqueId val="{00000003-0B75-40D6-9B1A-ECC4B42B1FF7}"/>
            </c:ext>
          </c:extLst>
        </c:ser>
        <c:ser>
          <c:idx val="4"/>
          <c:order val="4"/>
          <c:tx>
            <c:strRef>
              <c:f>'Entidades V3'!$F$156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V3'!$F$157:$F$163</c:f>
            </c:numRef>
          </c:val>
          <c:extLst>
            <c:ext xmlns:c16="http://schemas.microsoft.com/office/drawing/2014/chart" uri="{C3380CC4-5D6E-409C-BE32-E72D297353CC}">
              <c16:uniqueId val="{00000004-0B75-40D6-9B1A-ECC4B42B1FF7}"/>
            </c:ext>
          </c:extLst>
        </c:ser>
        <c:ser>
          <c:idx val="5"/>
          <c:order val="5"/>
          <c:tx>
            <c:strRef>
              <c:f>'Entidades V3'!$G$156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V3'!$G$157:$G$163</c:f>
            </c:numRef>
          </c:val>
          <c:extLst>
            <c:ext xmlns:c16="http://schemas.microsoft.com/office/drawing/2014/chart" uri="{C3380CC4-5D6E-409C-BE32-E72D297353CC}">
              <c16:uniqueId val="{00000005-0B75-40D6-9B1A-ECC4B42B1FF7}"/>
            </c:ext>
          </c:extLst>
        </c:ser>
        <c:ser>
          <c:idx val="6"/>
          <c:order val="6"/>
          <c:tx>
            <c:strRef>
              <c:f>'Entidades V3'!$H$156</c:f>
              <c:strCache>
                <c:ptCount val="1"/>
                <c:pt idx="0">
                  <c:v>Sector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V3'!$H$157:$H$163</c:f>
              <c:numCache>
                <c:formatCode>0.00%</c:formatCode>
                <c:ptCount val="7"/>
                <c:pt idx="0" formatCode="0.0%">
                  <c:v>0.10711084515642612</c:v>
                </c:pt>
                <c:pt idx="1">
                  <c:v>9.96584429506919E-2</c:v>
                </c:pt>
                <c:pt idx="2">
                  <c:v>7.722506327806189E-2</c:v>
                </c:pt>
                <c:pt idx="3">
                  <c:v>7.7245577762462672E-2</c:v>
                </c:pt>
                <c:pt idx="4">
                  <c:v>0.19950000000000001</c:v>
                </c:pt>
                <c:pt idx="5">
                  <c:v>5.6777777777777781E-2</c:v>
                </c:pt>
                <c:pt idx="6" formatCode="0.0%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75-40D6-9B1A-ECC4B42B1FF7}"/>
            </c:ext>
          </c:extLst>
        </c:ser>
        <c:ser>
          <c:idx val="7"/>
          <c:order val="7"/>
          <c:tx>
            <c:strRef>
              <c:f>'Entidades V3'!$K$156</c:f>
              <c:strCache>
                <c:ptCount val="1"/>
                <c:pt idx="0">
                  <c:v>Occidente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V3'!$K$157:$K$163</c:f>
              <c:numCache>
                <c:formatCode>0.0%</c:formatCode>
                <c:ptCount val="7"/>
                <c:pt idx="0">
                  <c:v>0.1175526544529511</c:v>
                </c:pt>
                <c:pt idx="1">
                  <c:v>3.8901386660529676E-2</c:v>
                </c:pt>
                <c:pt idx="2">
                  <c:v>7.4732682473268253E-2</c:v>
                </c:pt>
                <c:pt idx="3">
                  <c:v>8.0289455547898E-2</c:v>
                </c:pt>
                <c:pt idx="4">
                  <c:v>0.18389999999999973</c:v>
                </c:pt>
                <c:pt idx="5">
                  <c:v>0.06</c:v>
                </c:pt>
                <c:pt idx="6">
                  <c:v>0.15534647000719895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75-40D6-9B1A-ECC4B42B1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098032"/>
        <c:axId val="1201321184"/>
      </c:radarChart>
      <c:catAx>
        <c:axId val="120409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1321184"/>
        <c:crosses val="autoZero"/>
        <c:auto val="1"/>
        <c:lblAlgn val="ctr"/>
        <c:lblOffset val="100"/>
        <c:noMultiLvlLbl val="0"/>
      </c:catAx>
      <c:valAx>
        <c:axId val="120132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409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'Entidades V3'!$B$156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V3'!$B$157:$B$163</c:f>
            </c:numRef>
          </c:val>
          <c:extLst>
            <c:ext xmlns:c16="http://schemas.microsoft.com/office/drawing/2014/chart" uri="{C3380CC4-5D6E-409C-BE32-E72D297353CC}">
              <c16:uniqueId val="{00000000-8F03-42E8-A9C5-D31C01FAEB3A}"/>
            </c:ext>
          </c:extLst>
        </c:ser>
        <c:ser>
          <c:idx val="1"/>
          <c:order val="1"/>
          <c:tx>
            <c:strRef>
              <c:f>'Entidades V3'!$C$156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V3'!$C$157:$C$163</c:f>
            </c:numRef>
          </c:val>
          <c:extLst>
            <c:ext xmlns:c16="http://schemas.microsoft.com/office/drawing/2014/chart" uri="{C3380CC4-5D6E-409C-BE32-E72D297353CC}">
              <c16:uniqueId val="{00000001-8F03-42E8-A9C5-D31C01FAEB3A}"/>
            </c:ext>
          </c:extLst>
        </c:ser>
        <c:ser>
          <c:idx val="2"/>
          <c:order val="2"/>
          <c:tx>
            <c:strRef>
              <c:f>'Entidades V3'!$D$156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V3'!$D$157:$D$163</c:f>
            </c:numRef>
          </c:val>
          <c:extLst>
            <c:ext xmlns:c16="http://schemas.microsoft.com/office/drawing/2014/chart" uri="{C3380CC4-5D6E-409C-BE32-E72D297353CC}">
              <c16:uniqueId val="{00000002-8F03-42E8-A9C5-D31C01FAEB3A}"/>
            </c:ext>
          </c:extLst>
        </c:ser>
        <c:ser>
          <c:idx val="3"/>
          <c:order val="3"/>
          <c:tx>
            <c:strRef>
              <c:f>'Entidades V3'!$E$156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V3'!$E$157:$E$163</c:f>
            </c:numRef>
          </c:val>
          <c:extLst>
            <c:ext xmlns:c16="http://schemas.microsoft.com/office/drawing/2014/chart" uri="{C3380CC4-5D6E-409C-BE32-E72D297353CC}">
              <c16:uniqueId val="{00000003-8F03-42E8-A9C5-D31C01FAEB3A}"/>
            </c:ext>
          </c:extLst>
        </c:ser>
        <c:ser>
          <c:idx val="4"/>
          <c:order val="4"/>
          <c:tx>
            <c:strRef>
              <c:f>'Entidades V3'!$F$156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V3'!$F$157:$F$163</c:f>
            </c:numRef>
          </c:val>
          <c:extLst>
            <c:ext xmlns:c16="http://schemas.microsoft.com/office/drawing/2014/chart" uri="{C3380CC4-5D6E-409C-BE32-E72D297353CC}">
              <c16:uniqueId val="{00000004-8F03-42E8-A9C5-D31C01FAEB3A}"/>
            </c:ext>
          </c:extLst>
        </c:ser>
        <c:ser>
          <c:idx val="5"/>
          <c:order val="5"/>
          <c:tx>
            <c:strRef>
              <c:f>'Entidades V3'!$G$156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V3'!$G$157:$G$163</c:f>
            </c:numRef>
          </c:val>
          <c:extLst>
            <c:ext xmlns:c16="http://schemas.microsoft.com/office/drawing/2014/chart" uri="{C3380CC4-5D6E-409C-BE32-E72D297353CC}">
              <c16:uniqueId val="{00000005-8F03-42E8-A9C5-D31C01FAEB3A}"/>
            </c:ext>
          </c:extLst>
        </c:ser>
        <c:ser>
          <c:idx val="6"/>
          <c:order val="6"/>
          <c:tx>
            <c:strRef>
              <c:f>'Entidades V3'!$H$156</c:f>
              <c:strCache>
                <c:ptCount val="1"/>
                <c:pt idx="0">
                  <c:v>Sector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V3'!$H$157:$H$163</c:f>
              <c:numCache>
                <c:formatCode>0.00%</c:formatCode>
                <c:ptCount val="7"/>
                <c:pt idx="0" formatCode="0.0%">
                  <c:v>0.10711084515642612</c:v>
                </c:pt>
                <c:pt idx="1">
                  <c:v>9.96584429506919E-2</c:v>
                </c:pt>
                <c:pt idx="2">
                  <c:v>7.722506327806189E-2</c:v>
                </c:pt>
                <c:pt idx="3">
                  <c:v>7.7245577762462672E-2</c:v>
                </c:pt>
                <c:pt idx="4">
                  <c:v>0.19950000000000001</c:v>
                </c:pt>
                <c:pt idx="5">
                  <c:v>5.6777777777777781E-2</c:v>
                </c:pt>
                <c:pt idx="6" formatCode="0.0%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03-42E8-A9C5-D31C01FAEB3A}"/>
            </c:ext>
          </c:extLst>
        </c:ser>
        <c:ser>
          <c:idx val="7"/>
          <c:order val="7"/>
          <c:tx>
            <c:strRef>
              <c:f>'Entidades V3'!$L$156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'Entidades V3'!$A$157:$A$163</c:f>
              <c:strCache>
                <c:ptCount val="7"/>
                <c:pt idx="0">
                  <c:v>Peso Saldo</c:v>
                </c:pt>
                <c:pt idx="1">
                  <c:v>ICV</c:v>
                </c:pt>
                <c:pt idx="2">
                  <c:v>% Part Nuevos</c:v>
                </c:pt>
                <c:pt idx="3">
                  <c:v>% Part Usados</c:v>
                </c:pt>
                <c:pt idx="4">
                  <c:v>Tasa Vehículos E.A</c:v>
                </c:pt>
                <c:pt idx="5">
                  <c:v>Comisión $</c:v>
                </c:pt>
                <c:pt idx="6">
                  <c:v>Peso Desembolso</c:v>
                </c:pt>
              </c:strCache>
            </c:strRef>
          </c:cat>
          <c:val>
            <c:numRef>
              <c:f>'Entidades V3'!$L$157:$L$163</c:f>
              <c:numCache>
                <c:formatCode>0.0%</c:formatCode>
                <c:ptCount val="7"/>
                <c:pt idx="0">
                  <c:v>9.8033950517813523E-2</c:v>
                </c:pt>
                <c:pt idx="1">
                  <c:v>7.2517687945379772E-2</c:v>
                </c:pt>
                <c:pt idx="2">
                  <c:v>7.96141329614133E-2</c:v>
                </c:pt>
                <c:pt idx="3">
                  <c:v>0.11578221915920055</c:v>
                </c:pt>
                <c:pt idx="4">
                  <c:v>0.21989999999999998</c:v>
                </c:pt>
                <c:pt idx="5">
                  <c:v>0.06</c:v>
                </c:pt>
                <c:pt idx="6">
                  <c:v>0.11282248748556026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F03-42E8-A9C5-D31C01FAE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098032"/>
        <c:axId val="1201321184"/>
      </c:radarChart>
      <c:catAx>
        <c:axId val="120409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1321184"/>
        <c:crosses val="autoZero"/>
        <c:auto val="1"/>
        <c:lblAlgn val="ctr"/>
        <c:lblOffset val="100"/>
        <c:noMultiLvlLbl val="0"/>
      </c:catAx>
      <c:valAx>
        <c:axId val="120132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409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Indicador</a:t>
            </a:r>
            <a:r>
              <a:rPr lang="es-CO" baseline="0"/>
              <a:t> Competitividad Financieras Vehículos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6.113360758211895E-2"/>
          <c:y val="0.15658664736901509"/>
          <c:w val="0.91228229692864737"/>
          <c:h val="0.71773677749346354"/>
        </c:manualLayout>
      </c:layout>
      <c:lineChart>
        <c:grouping val="standard"/>
        <c:varyColors val="0"/>
        <c:ser>
          <c:idx val="0"/>
          <c:order val="0"/>
          <c:tx>
            <c:strRef>
              <c:f>'Competitividad V3'!$A$3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V3'!$B$3:$AC$3</c:f>
              <c:numCache>
                <c:formatCode>0.0%</c:formatCode>
                <c:ptCount val="28"/>
                <c:pt idx="0">
                  <c:v>1.0322041471511556</c:v>
                </c:pt>
                <c:pt idx="1">
                  <c:v>1.0538263910156691</c:v>
                </c:pt>
                <c:pt idx="2">
                  <c:v>0.94592652364453778</c:v>
                </c:pt>
                <c:pt idx="3">
                  <c:v>0.98366825601907548</c:v>
                </c:pt>
                <c:pt idx="4">
                  <c:v>0.95952794432840327</c:v>
                </c:pt>
                <c:pt idx="5">
                  <c:v>1.0063377067141421</c:v>
                </c:pt>
                <c:pt idx="6">
                  <c:v>0.90638807115617392</c:v>
                </c:pt>
                <c:pt idx="7">
                  <c:v>0.8871058023127314</c:v>
                </c:pt>
                <c:pt idx="8">
                  <c:v>0.80199297947970849</c:v>
                </c:pt>
                <c:pt idx="9">
                  <c:v>0.82705390689431646</c:v>
                </c:pt>
                <c:pt idx="10">
                  <c:v>0.90252091030022863</c:v>
                </c:pt>
                <c:pt idx="11">
                  <c:v>1.0739400865224951</c:v>
                </c:pt>
                <c:pt idx="12">
                  <c:v>1.0689068433010971</c:v>
                </c:pt>
                <c:pt idx="13">
                  <c:v>1.0615426563980621</c:v>
                </c:pt>
                <c:pt idx="14">
                  <c:v>0.9744719024561852</c:v>
                </c:pt>
                <c:pt idx="15">
                  <c:v>1.0830681826219835</c:v>
                </c:pt>
                <c:pt idx="16">
                  <c:v>1.1644784810199988</c:v>
                </c:pt>
                <c:pt idx="17">
                  <c:v>1.144382073836623</c:v>
                </c:pt>
                <c:pt idx="18">
                  <c:v>1.192856169529882</c:v>
                </c:pt>
                <c:pt idx="19">
                  <c:v>1.1495605325533793</c:v>
                </c:pt>
                <c:pt idx="20">
                  <c:v>1.0710621320290441</c:v>
                </c:pt>
                <c:pt idx="21">
                  <c:v>1.106852154421226</c:v>
                </c:pt>
                <c:pt idx="22">
                  <c:v>1.0838587482121391</c:v>
                </c:pt>
                <c:pt idx="23">
                  <c:v>1.0720597482183005</c:v>
                </c:pt>
                <c:pt idx="24">
                  <c:v>1.0119835266479695</c:v>
                </c:pt>
                <c:pt idx="25">
                  <c:v>0.97789678510635403</c:v>
                </c:pt>
                <c:pt idx="26">
                  <c:v>1.0248201930272118</c:v>
                </c:pt>
                <c:pt idx="27">
                  <c:v>0.97851678730730995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112-4CE2-9F93-16E613F67BC9}"/>
            </c:ext>
          </c:extLst>
        </c:ser>
        <c:ser>
          <c:idx val="1"/>
          <c:order val="1"/>
          <c:tx>
            <c:strRef>
              <c:f>'Competitividad V3'!$A$4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V3'!$B$4:$AC$4</c:f>
              <c:numCache>
                <c:formatCode>0.0%</c:formatCode>
                <c:ptCount val="28"/>
                <c:pt idx="0">
                  <c:v>0.79898856924639328</c:v>
                </c:pt>
                <c:pt idx="1">
                  <c:v>0.79443725997135672</c:v>
                </c:pt>
                <c:pt idx="2">
                  <c:v>0.81454012521531372</c:v>
                </c:pt>
                <c:pt idx="3">
                  <c:v>0.78531759912171095</c:v>
                </c:pt>
                <c:pt idx="4">
                  <c:v>0.77528443886151888</c:v>
                </c:pt>
                <c:pt idx="5">
                  <c:v>0.72775552176911495</c:v>
                </c:pt>
                <c:pt idx="6">
                  <c:v>0.69420161802306879</c:v>
                </c:pt>
                <c:pt idx="7">
                  <c:v>0.70904235975910435</c:v>
                </c:pt>
                <c:pt idx="8">
                  <c:v>0.73939477625348016</c:v>
                </c:pt>
                <c:pt idx="9">
                  <c:v>0.74444271521935546</c:v>
                </c:pt>
                <c:pt idx="10">
                  <c:v>0.74502455435177595</c:v>
                </c:pt>
                <c:pt idx="11">
                  <c:v>0.83511260486704397</c:v>
                </c:pt>
                <c:pt idx="12">
                  <c:v>0.78593023839422449</c:v>
                </c:pt>
                <c:pt idx="13">
                  <c:v>0.82454809120035433</c:v>
                </c:pt>
                <c:pt idx="14">
                  <c:v>0.26528186528497333</c:v>
                </c:pt>
                <c:pt idx="15">
                  <c:v>0.82347158000140086</c:v>
                </c:pt>
                <c:pt idx="16">
                  <c:v>0.84800688374766597</c:v>
                </c:pt>
                <c:pt idx="17">
                  <c:v>0.84645566010854378</c:v>
                </c:pt>
                <c:pt idx="18">
                  <c:v>0.80447674940211411</c:v>
                </c:pt>
                <c:pt idx="19">
                  <c:v>0.8236999497353289</c:v>
                </c:pt>
                <c:pt idx="20">
                  <c:v>0.91514707107163829</c:v>
                </c:pt>
                <c:pt idx="21">
                  <c:v>0.88407439584262382</c:v>
                </c:pt>
                <c:pt idx="22">
                  <c:v>0.91938416506506748</c:v>
                </c:pt>
                <c:pt idx="23">
                  <c:v>0.94190746910921508</c:v>
                </c:pt>
                <c:pt idx="24">
                  <c:v>0.97163413456844272</c:v>
                </c:pt>
                <c:pt idx="25">
                  <c:v>1.0359745066442732</c:v>
                </c:pt>
                <c:pt idx="26">
                  <c:v>1.001026336300505</c:v>
                </c:pt>
                <c:pt idx="27">
                  <c:v>1.0002498096547305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112-4CE2-9F93-16E613F67BC9}"/>
            </c:ext>
          </c:extLst>
        </c:ser>
        <c:ser>
          <c:idx val="2"/>
          <c:order val="2"/>
          <c:tx>
            <c:strRef>
              <c:f>'Competitividad V3'!$A$5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V3'!$B$5:$AC$5</c:f>
              <c:numCache>
                <c:formatCode>0.0%</c:formatCode>
                <c:ptCount val="28"/>
                <c:pt idx="0">
                  <c:v>1.0002016078752933</c:v>
                </c:pt>
                <c:pt idx="1">
                  <c:v>0.98503502001288323</c:v>
                </c:pt>
                <c:pt idx="2">
                  <c:v>0.96591039035702542</c:v>
                </c:pt>
                <c:pt idx="3">
                  <c:v>0.92536599301019185</c:v>
                </c:pt>
                <c:pt idx="4">
                  <c:v>0.90870669761295075</c:v>
                </c:pt>
                <c:pt idx="5">
                  <c:v>0.92465595862102024</c:v>
                </c:pt>
                <c:pt idx="6">
                  <c:v>0.98127571683090986</c:v>
                </c:pt>
                <c:pt idx="7">
                  <c:v>0.97016122573868713</c:v>
                </c:pt>
                <c:pt idx="8">
                  <c:v>0.97039600432015716</c:v>
                </c:pt>
                <c:pt idx="9">
                  <c:v>0.98167115249648373</c:v>
                </c:pt>
                <c:pt idx="10">
                  <c:v>0.95633383425192897</c:v>
                </c:pt>
                <c:pt idx="11">
                  <c:v>0.96088992385215732</c:v>
                </c:pt>
                <c:pt idx="12">
                  <c:v>0.91232219955458949</c:v>
                </c:pt>
                <c:pt idx="13">
                  <c:v>0.98709324911996343</c:v>
                </c:pt>
                <c:pt idx="14">
                  <c:v>1.0361874225207111</c:v>
                </c:pt>
                <c:pt idx="15">
                  <c:v>0.95072499954945477</c:v>
                </c:pt>
                <c:pt idx="16">
                  <c:v>0.91752872162674748</c:v>
                </c:pt>
                <c:pt idx="17">
                  <c:v>0.96243136942255247</c:v>
                </c:pt>
                <c:pt idx="18">
                  <c:v>0.96798561435063624</c:v>
                </c:pt>
                <c:pt idx="19">
                  <c:v>0.97809597021955463</c:v>
                </c:pt>
                <c:pt idx="20">
                  <c:v>0.97189151037234156</c:v>
                </c:pt>
                <c:pt idx="21">
                  <c:v>0.97067377709088332</c:v>
                </c:pt>
                <c:pt idx="22">
                  <c:v>0.95882055518174247</c:v>
                </c:pt>
                <c:pt idx="23">
                  <c:v>0.96883187717496289</c:v>
                </c:pt>
                <c:pt idx="24">
                  <c:v>0.97184195770043691</c:v>
                </c:pt>
                <c:pt idx="25">
                  <c:v>0.96721702614412275</c:v>
                </c:pt>
                <c:pt idx="26">
                  <c:v>0.96580115166079439</c:v>
                </c:pt>
                <c:pt idx="27">
                  <c:v>1.0427404518479464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112-4CE2-9F93-16E613F67BC9}"/>
            </c:ext>
          </c:extLst>
        </c:ser>
        <c:ser>
          <c:idx val="3"/>
          <c:order val="3"/>
          <c:tx>
            <c:strRef>
              <c:f>'Competitividad V3'!$A$6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V3'!$B$6:$AC$6</c:f>
              <c:numCache>
                <c:formatCode>0.0%</c:formatCode>
                <c:ptCount val="28"/>
                <c:pt idx="0">
                  <c:v>0.98486185504968371</c:v>
                </c:pt>
                <c:pt idx="1">
                  <c:v>0.97449559328009205</c:v>
                </c:pt>
                <c:pt idx="2">
                  <c:v>1.0082375533337942</c:v>
                </c:pt>
                <c:pt idx="3">
                  <c:v>1.0003618362647002</c:v>
                </c:pt>
                <c:pt idx="4">
                  <c:v>0.97409277391867566</c:v>
                </c:pt>
                <c:pt idx="5">
                  <c:v>0.93925437565713699</c:v>
                </c:pt>
                <c:pt idx="6">
                  <c:v>0.94617476112863075</c:v>
                </c:pt>
                <c:pt idx="7">
                  <c:v>0.96270990892766961</c:v>
                </c:pt>
                <c:pt idx="8">
                  <c:v>0.92680089165103507</c:v>
                </c:pt>
                <c:pt idx="9">
                  <c:v>0.89986648017290061</c:v>
                </c:pt>
                <c:pt idx="10">
                  <c:v>0.87288072432227637</c:v>
                </c:pt>
                <c:pt idx="11">
                  <c:v>0.8839868924397476</c:v>
                </c:pt>
                <c:pt idx="12">
                  <c:v>0.88749028286411813</c:v>
                </c:pt>
                <c:pt idx="13">
                  <c:v>0.89878312282083983</c:v>
                </c:pt>
                <c:pt idx="14">
                  <c:v>0.9052483097110795</c:v>
                </c:pt>
                <c:pt idx="15">
                  <c:v>0.87652306745122832</c:v>
                </c:pt>
                <c:pt idx="16">
                  <c:v>0.87084368524550071</c:v>
                </c:pt>
                <c:pt idx="17">
                  <c:v>0.86054850460809706</c:v>
                </c:pt>
                <c:pt idx="18">
                  <c:v>0.92858200230655563</c:v>
                </c:pt>
                <c:pt idx="19">
                  <c:v>0.9847391180000844</c:v>
                </c:pt>
                <c:pt idx="20">
                  <c:v>0.99759698742895708</c:v>
                </c:pt>
                <c:pt idx="21">
                  <c:v>1.0056895019594199</c:v>
                </c:pt>
                <c:pt idx="22">
                  <c:v>1.0184023620512259</c:v>
                </c:pt>
                <c:pt idx="23">
                  <c:v>1.0079091097924839</c:v>
                </c:pt>
                <c:pt idx="24">
                  <c:v>1.0226117263480261</c:v>
                </c:pt>
                <c:pt idx="25">
                  <c:v>1.0431266391961498</c:v>
                </c:pt>
                <c:pt idx="26">
                  <c:v>1.0375672213678357</c:v>
                </c:pt>
                <c:pt idx="27">
                  <c:v>1.0283928000389082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112-4CE2-9F93-16E613F67BC9}"/>
            </c:ext>
          </c:extLst>
        </c:ser>
        <c:ser>
          <c:idx val="4"/>
          <c:order val="4"/>
          <c:tx>
            <c:strRef>
              <c:f>'Competitividad V3'!$A$7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V3'!$B$7:$AC$7</c:f>
              <c:numCache>
                <c:formatCode>0.0%</c:formatCode>
                <c:ptCount val="28"/>
                <c:pt idx="0">
                  <c:v>0.87445760533759742</c:v>
                </c:pt>
                <c:pt idx="1">
                  <c:v>0.88146526727291408</c:v>
                </c:pt>
                <c:pt idx="2">
                  <c:v>0.87174897433010279</c:v>
                </c:pt>
                <c:pt idx="3">
                  <c:v>0.85074990689867047</c:v>
                </c:pt>
                <c:pt idx="4">
                  <c:v>0.86043371939754398</c:v>
                </c:pt>
                <c:pt idx="5">
                  <c:v>0.82018849277126937</c:v>
                </c:pt>
                <c:pt idx="6">
                  <c:v>0.86702965430646661</c:v>
                </c:pt>
                <c:pt idx="7">
                  <c:v>0.85723876265025156</c:v>
                </c:pt>
                <c:pt idx="8">
                  <c:v>0.86838314144792439</c:v>
                </c:pt>
                <c:pt idx="9">
                  <c:v>0.82954584210155602</c:v>
                </c:pt>
                <c:pt idx="10">
                  <c:v>0.81105257341436965</c:v>
                </c:pt>
                <c:pt idx="11">
                  <c:v>0.82227324696461757</c:v>
                </c:pt>
                <c:pt idx="12">
                  <c:v>0.90641568449011889</c:v>
                </c:pt>
                <c:pt idx="13">
                  <c:v>0.91584462081723639</c:v>
                </c:pt>
                <c:pt idx="14">
                  <c:v>0.8915464361113814</c:v>
                </c:pt>
                <c:pt idx="15">
                  <c:v>0.89840187084150547</c:v>
                </c:pt>
                <c:pt idx="16">
                  <c:v>0.87036494313433066</c:v>
                </c:pt>
                <c:pt idx="17">
                  <c:v>0.8674069615242842</c:v>
                </c:pt>
                <c:pt idx="18">
                  <c:v>0.93928019446597999</c:v>
                </c:pt>
                <c:pt idx="19">
                  <c:v>0.92456329919490432</c:v>
                </c:pt>
                <c:pt idx="20">
                  <c:v>0.88628394330679483</c:v>
                </c:pt>
                <c:pt idx="21">
                  <c:v>0.89526954280946003</c:v>
                </c:pt>
                <c:pt idx="22">
                  <c:v>0.89221480234141715</c:v>
                </c:pt>
                <c:pt idx="23">
                  <c:v>0.89171300211100557</c:v>
                </c:pt>
                <c:pt idx="24">
                  <c:v>0.90869625634184414</c:v>
                </c:pt>
                <c:pt idx="25">
                  <c:v>0.91731878428105129</c:v>
                </c:pt>
                <c:pt idx="26">
                  <c:v>0.94157533563687101</c:v>
                </c:pt>
                <c:pt idx="27">
                  <c:v>0.93198900310628907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9112-4CE2-9F93-16E613F67BC9}"/>
            </c:ext>
          </c:extLst>
        </c:ser>
        <c:ser>
          <c:idx val="5"/>
          <c:order val="5"/>
          <c:tx>
            <c:strRef>
              <c:f>'Competitividad V3'!$A$8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V3'!$B$8:$AC$8</c:f>
              <c:numCache>
                <c:formatCode>0.0%</c:formatCode>
                <c:ptCount val="28"/>
                <c:pt idx="0">
                  <c:v>1.1111437702682021</c:v>
                </c:pt>
                <c:pt idx="1">
                  <c:v>1.033823989826093</c:v>
                </c:pt>
                <c:pt idx="2">
                  <c:v>1.0071403381920021</c:v>
                </c:pt>
                <c:pt idx="3">
                  <c:v>0.99660187681362533</c:v>
                </c:pt>
                <c:pt idx="4">
                  <c:v>0.99206440219821401</c:v>
                </c:pt>
                <c:pt idx="5">
                  <c:v>1.0106802382258879</c:v>
                </c:pt>
                <c:pt idx="6">
                  <c:v>0.99974203660797134</c:v>
                </c:pt>
                <c:pt idx="7">
                  <c:v>0.97580801239940884</c:v>
                </c:pt>
                <c:pt idx="8">
                  <c:v>0.97908136511669852</c:v>
                </c:pt>
                <c:pt idx="9">
                  <c:v>1.0143540922985057</c:v>
                </c:pt>
                <c:pt idx="10">
                  <c:v>1.029597044831311</c:v>
                </c:pt>
                <c:pt idx="11">
                  <c:v>0.84370055196019988</c:v>
                </c:pt>
                <c:pt idx="12">
                  <c:v>0.91062994132332031</c:v>
                </c:pt>
                <c:pt idx="13">
                  <c:v>0.89483355870854298</c:v>
                </c:pt>
                <c:pt idx="14">
                  <c:v>0.84081706012112123</c:v>
                </c:pt>
                <c:pt idx="15">
                  <c:v>0.78651449349610325</c:v>
                </c:pt>
                <c:pt idx="16">
                  <c:v>0.74030941848239018</c:v>
                </c:pt>
                <c:pt idx="17">
                  <c:v>0.7748478762418991</c:v>
                </c:pt>
                <c:pt idx="18">
                  <c:v>0.69405860255269414</c:v>
                </c:pt>
                <c:pt idx="19">
                  <c:v>0.68434531408523669</c:v>
                </c:pt>
                <c:pt idx="20">
                  <c:v>0.73984644235986141</c:v>
                </c:pt>
                <c:pt idx="21">
                  <c:v>0.74856496925030613</c:v>
                </c:pt>
                <c:pt idx="22">
                  <c:v>0.77335287799287677</c:v>
                </c:pt>
                <c:pt idx="23">
                  <c:v>0.79338858326410777</c:v>
                </c:pt>
                <c:pt idx="24">
                  <c:v>0.81332922563949672</c:v>
                </c:pt>
                <c:pt idx="25">
                  <c:v>0.78636162690004696</c:v>
                </c:pt>
                <c:pt idx="26">
                  <c:v>0.78797175374646067</c:v>
                </c:pt>
                <c:pt idx="27">
                  <c:v>0.79901077557073485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9112-4CE2-9F93-16E613F67BC9}"/>
            </c:ext>
          </c:extLst>
        </c:ser>
        <c:ser>
          <c:idx val="6"/>
          <c:order val="6"/>
          <c:tx>
            <c:strRef>
              <c:f>'Competitividad V3'!$A$9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V3'!$B$9:$AC$9</c:f>
              <c:numCache>
                <c:formatCode>0.0%</c:formatCode>
                <c:ptCount val="28"/>
                <c:pt idx="0">
                  <c:v>0.83653055888342553</c:v>
                </c:pt>
                <c:pt idx="1">
                  <c:v>0.80449378155072993</c:v>
                </c:pt>
                <c:pt idx="2">
                  <c:v>0.82616614559695134</c:v>
                </c:pt>
                <c:pt idx="3">
                  <c:v>0.8157966972770615</c:v>
                </c:pt>
                <c:pt idx="4">
                  <c:v>0.79659253309554268</c:v>
                </c:pt>
                <c:pt idx="5">
                  <c:v>0.81849643629375157</c:v>
                </c:pt>
                <c:pt idx="6">
                  <c:v>0.84181722105954704</c:v>
                </c:pt>
                <c:pt idx="7">
                  <c:v>0.80204964701659054</c:v>
                </c:pt>
                <c:pt idx="8">
                  <c:v>0.75868892582005776</c:v>
                </c:pt>
                <c:pt idx="9">
                  <c:v>0.78077650184277803</c:v>
                </c:pt>
                <c:pt idx="10">
                  <c:v>0.71175275192555165</c:v>
                </c:pt>
                <c:pt idx="11">
                  <c:v>0.72011195672995998</c:v>
                </c:pt>
                <c:pt idx="12">
                  <c:v>0.74533426724687191</c:v>
                </c:pt>
                <c:pt idx="13">
                  <c:v>0.78788171202853741</c:v>
                </c:pt>
                <c:pt idx="14">
                  <c:v>0.75985366137220312</c:v>
                </c:pt>
                <c:pt idx="15">
                  <c:v>0.73130896183638772</c:v>
                </c:pt>
                <c:pt idx="16">
                  <c:v>0.74868978318107871</c:v>
                </c:pt>
                <c:pt idx="17">
                  <c:v>0.76176925620339564</c:v>
                </c:pt>
                <c:pt idx="18">
                  <c:v>0.85523429691259445</c:v>
                </c:pt>
                <c:pt idx="19">
                  <c:v>0.79017198105860553</c:v>
                </c:pt>
                <c:pt idx="20">
                  <c:v>0.79375570331666079</c:v>
                </c:pt>
                <c:pt idx="21">
                  <c:v>0.77407978179338888</c:v>
                </c:pt>
                <c:pt idx="22">
                  <c:v>0.79008475381968879</c:v>
                </c:pt>
                <c:pt idx="23">
                  <c:v>0.79519093913824024</c:v>
                </c:pt>
                <c:pt idx="24">
                  <c:v>0.7887460918107172</c:v>
                </c:pt>
                <c:pt idx="25">
                  <c:v>0.77687390445596927</c:v>
                </c:pt>
                <c:pt idx="26">
                  <c:v>0.77885418487237057</c:v>
                </c:pt>
                <c:pt idx="27">
                  <c:v>0.79791635093765179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9112-4CE2-9F93-16E613F67BC9}"/>
            </c:ext>
          </c:extLst>
        </c:ser>
        <c:ser>
          <c:idx val="7"/>
          <c:order val="7"/>
          <c:tx>
            <c:strRef>
              <c:f>'Competitividad V3'!$A$10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V3'!$B$10:$AC$10</c:f>
              <c:numCache>
                <c:formatCode>0.0%</c:formatCode>
                <c:ptCount val="28"/>
                <c:pt idx="0">
                  <c:v>0.82144317033549974</c:v>
                </c:pt>
                <c:pt idx="1">
                  <c:v>0.80964437342457374</c:v>
                </c:pt>
                <c:pt idx="2">
                  <c:v>0.77859232586463611</c:v>
                </c:pt>
                <c:pt idx="3">
                  <c:v>0.76251229369936246</c:v>
                </c:pt>
                <c:pt idx="4">
                  <c:v>0.74153568446571982</c:v>
                </c:pt>
                <c:pt idx="5">
                  <c:v>0.7271056473133628</c:v>
                </c:pt>
                <c:pt idx="6">
                  <c:v>0.74213734036415757</c:v>
                </c:pt>
                <c:pt idx="7">
                  <c:v>0.74007703972090799</c:v>
                </c:pt>
                <c:pt idx="8">
                  <c:v>0.72405798323318071</c:v>
                </c:pt>
                <c:pt idx="9">
                  <c:v>0.78917948858324383</c:v>
                </c:pt>
                <c:pt idx="10">
                  <c:v>0.75696220118998614</c:v>
                </c:pt>
                <c:pt idx="11">
                  <c:v>0.80767645401881039</c:v>
                </c:pt>
                <c:pt idx="12">
                  <c:v>0.7487854442847468</c:v>
                </c:pt>
                <c:pt idx="13">
                  <c:v>0.71522835194876089</c:v>
                </c:pt>
                <c:pt idx="14">
                  <c:v>0.75192965344124241</c:v>
                </c:pt>
                <c:pt idx="15">
                  <c:v>0.7423569393989935</c:v>
                </c:pt>
                <c:pt idx="16">
                  <c:v>0.78013596870747259</c:v>
                </c:pt>
                <c:pt idx="17">
                  <c:v>0.78264275991709531</c:v>
                </c:pt>
                <c:pt idx="18">
                  <c:v>0.82071267019743566</c:v>
                </c:pt>
                <c:pt idx="19">
                  <c:v>0.83925236503640299</c:v>
                </c:pt>
                <c:pt idx="20">
                  <c:v>0.8282597611197382</c:v>
                </c:pt>
                <c:pt idx="21">
                  <c:v>0.84790823455259789</c:v>
                </c:pt>
                <c:pt idx="22">
                  <c:v>0.83728869113255044</c:v>
                </c:pt>
                <c:pt idx="23">
                  <c:v>0.86238672051975351</c:v>
                </c:pt>
                <c:pt idx="24">
                  <c:v>0.84477672958073446</c:v>
                </c:pt>
                <c:pt idx="25">
                  <c:v>0.84377221305349692</c:v>
                </c:pt>
                <c:pt idx="26">
                  <c:v>0.83909090293604183</c:v>
                </c:pt>
                <c:pt idx="27">
                  <c:v>0.8274893733676475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9112-4CE2-9F93-16E613F67BC9}"/>
            </c:ext>
          </c:extLst>
        </c:ser>
        <c:ser>
          <c:idx val="8"/>
          <c:order val="8"/>
          <c:tx>
            <c:strRef>
              <c:f>'Competitividad V3'!$A$11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'Competitividad V3'!$B$2:$AC$2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'Competitividad V3'!$B$11:$AC$11</c:f>
              <c:numCache>
                <c:formatCode>0.0%</c:formatCode>
                <c:ptCount val="28"/>
                <c:pt idx="0">
                  <c:v>0.83854098959951506</c:v>
                </c:pt>
                <c:pt idx="1">
                  <c:v>0.83059809638978899</c:v>
                </c:pt>
                <c:pt idx="2">
                  <c:v>0.79646434595228222</c:v>
                </c:pt>
                <c:pt idx="3">
                  <c:v>0.76148456916872342</c:v>
                </c:pt>
                <c:pt idx="4">
                  <c:v>0.74444187843494392</c:v>
                </c:pt>
                <c:pt idx="5">
                  <c:v>0.6991978173155956</c:v>
                </c:pt>
                <c:pt idx="6">
                  <c:v>0.73282853386471891</c:v>
                </c:pt>
                <c:pt idx="7">
                  <c:v>0.74088117326423908</c:v>
                </c:pt>
                <c:pt idx="8">
                  <c:v>0.70935970933969006</c:v>
                </c:pt>
                <c:pt idx="9">
                  <c:v>0.72643747424506544</c:v>
                </c:pt>
                <c:pt idx="10">
                  <c:v>0.70663334260980259</c:v>
                </c:pt>
                <c:pt idx="11">
                  <c:v>0.6886993191381876</c:v>
                </c:pt>
                <c:pt idx="12">
                  <c:v>0.66395644489387007</c:v>
                </c:pt>
                <c:pt idx="13">
                  <c:v>0.66481525897927762</c:v>
                </c:pt>
                <c:pt idx="14">
                  <c:v>0.69693481996706463</c:v>
                </c:pt>
                <c:pt idx="15">
                  <c:v>0.66837474230374316</c:v>
                </c:pt>
                <c:pt idx="16">
                  <c:v>0.6242228269452107</c:v>
                </c:pt>
                <c:pt idx="17">
                  <c:v>0.63785198307534718</c:v>
                </c:pt>
                <c:pt idx="18">
                  <c:v>0.62648962958960519</c:v>
                </c:pt>
                <c:pt idx="19">
                  <c:v>0.62259840249106757</c:v>
                </c:pt>
                <c:pt idx="20">
                  <c:v>0.63676409983003091</c:v>
                </c:pt>
                <c:pt idx="21">
                  <c:v>0.64868027526825134</c:v>
                </c:pt>
                <c:pt idx="22">
                  <c:v>0.66741714084899628</c:v>
                </c:pt>
                <c:pt idx="23">
                  <c:v>0.67428649004561092</c:v>
                </c:pt>
                <c:pt idx="24">
                  <c:v>0.7014444214028569</c:v>
                </c:pt>
                <c:pt idx="25">
                  <c:v>0.73675033376079313</c:v>
                </c:pt>
                <c:pt idx="26">
                  <c:v>0.73242846874344558</c:v>
                </c:pt>
                <c:pt idx="27">
                  <c:v>0.74710926668434285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9112-4CE2-9F93-16E613F67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Peso Saldo Vehículos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'Peso Saldo'!$A$3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Saldo'!$B$3:$AC$3</c:f>
              <c:numCache>
                <c:formatCode>0.0%</c:formatCode>
                <c:ptCount val="28"/>
                <c:pt idx="0">
                  <c:v>0.20672768499604499</c:v>
                </c:pt>
                <c:pt idx="1">
                  <c:v>0.20473670738508601</c:v>
                </c:pt>
                <c:pt idx="2">
                  <c:v>0.20267637583997405</c:v>
                </c:pt>
                <c:pt idx="3">
                  <c:v>0.20149647634889362</c:v>
                </c:pt>
                <c:pt idx="4">
                  <c:v>0.20003929495005254</c:v>
                </c:pt>
                <c:pt idx="5">
                  <c:v>0.19877194225652478</c:v>
                </c:pt>
                <c:pt idx="6">
                  <c:v>0.1990275266371557</c:v>
                </c:pt>
                <c:pt idx="7">
                  <c:v>0.19768885658504326</c:v>
                </c:pt>
                <c:pt idx="8">
                  <c:v>0.196382372271867</c:v>
                </c:pt>
                <c:pt idx="9">
                  <c:v>0.19547903420426205</c:v>
                </c:pt>
                <c:pt idx="10">
                  <c:v>0.19624466673409416</c:v>
                </c:pt>
                <c:pt idx="11">
                  <c:v>0.19812320298738947</c:v>
                </c:pt>
                <c:pt idx="12">
                  <c:v>0.20006760410942043</c:v>
                </c:pt>
                <c:pt idx="13">
                  <c:v>0.20072275685457966</c:v>
                </c:pt>
                <c:pt idx="14">
                  <c:v>0.20210051282192526</c:v>
                </c:pt>
                <c:pt idx="15">
                  <c:v>0.20443555737227012</c:v>
                </c:pt>
                <c:pt idx="16">
                  <c:v>0.20827808337069809</c:v>
                </c:pt>
                <c:pt idx="17">
                  <c:v>0.20855145503702016</c:v>
                </c:pt>
                <c:pt idx="18">
                  <c:v>0.21046896677520527</c:v>
                </c:pt>
                <c:pt idx="19">
                  <c:v>0.21206397215974213</c:v>
                </c:pt>
                <c:pt idx="20">
                  <c:v>0.2129059531189374</c:v>
                </c:pt>
                <c:pt idx="21">
                  <c:v>0.21367202059523888</c:v>
                </c:pt>
                <c:pt idx="22">
                  <c:v>0.21512845747957013</c:v>
                </c:pt>
                <c:pt idx="23">
                  <c:v>0.21586084630096211</c:v>
                </c:pt>
                <c:pt idx="24">
                  <c:v>0.21829567417812798</c:v>
                </c:pt>
                <c:pt idx="25">
                  <c:v>0.21701739501848463</c:v>
                </c:pt>
                <c:pt idx="26">
                  <c:v>0.2138726419546178</c:v>
                </c:pt>
                <c:pt idx="27">
                  <c:v>0.21210402353509281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798-4534-9D04-9AF11FA789D2}"/>
            </c:ext>
          </c:extLst>
        </c:ser>
        <c:ser>
          <c:idx val="1"/>
          <c:order val="1"/>
          <c:tx>
            <c:strRef>
              <c:f>'Peso Saldo'!$A$4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Saldo'!$B$4:$AC$4</c:f>
              <c:numCache>
                <c:formatCode>0.0%</c:formatCode>
                <c:ptCount val="28"/>
                <c:pt idx="0">
                  <c:v>4.6404122139242339E-2</c:v>
                </c:pt>
                <c:pt idx="1">
                  <c:v>4.8007642832489511E-2</c:v>
                </c:pt>
                <c:pt idx="2">
                  <c:v>4.9777833328570886E-2</c:v>
                </c:pt>
                <c:pt idx="3">
                  <c:v>5.1790214307590184E-2</c:v>
                </c:pt>
                <c:pt idx="4">
                  <c:v>5.3132301818888686E-2</c:v>
                </c:pt>
                <c:pt idx="5">
                  <c:v>5.3785694624864655E-2</c:v>
                </c:pt>
                <c:pt idx="6">
                  <c:v>5.4733157980493913E-2</c:v>
                </c:pt>
                <c:pt idx="7">
                  <c:v>5.5424641223033783E-2</c:v>
                </c:pt>
                <c:pt idx="8">
                  <c:v>5.6702847002483139E-2</c:v>
                </c:pt>
                <c:pt idx="9">
                  <c:v>5.8081092396607713E-2</c:v>
                </c:pt>
                <c:pt idx="10">
                  <c:v>5.9517843783751613E-2</c:v>
                </c:pt>
                <c:pt idx="11">
                  <c:v>6.1298021596768872E-2</c:v>
                </c:pt>
                <c:pt idx="12">
                  <c:v>6.3110481482015049E-2</c:v>
                </c:pt>
                <c:pt idx="13">
                  <c:v>6.538864712482606E-2</c:v>
                </c:pt>
                <c:pt idx="14">
                  <c:v>6.7306611752991144E-2</c:v>
                </c:pt>
                <c:pt idx="15">
                  <c:v>6.9384869344993799E-2</c:v>
                </c:pt>
                <c:pt idx="16">
                  <c:v>7.319717081182267E-2</c:v>
                </c:pt>
                <c:pt idx="17">
                  <c:v>7.5396013343536725E-2</c:v>
                </c:pt>
                <c:pt idx="18">
                  <c:v>7.6546730836474827E-2</c:v>
                </c:pt>
                <c:pt idx="19">
                  <c:v>7.8209928385262598E-2</c:v>
                </c:pt>
                <c:pt idx="20">
                  <c:v>7.9682355769471663E-2</c:v>
                </c:pt>
                <c:pt idx="21">
                  <c:v>8.1271795839970781E-2</c:v>
                </c:pt>
                <c:pt idx="22">
                  <c:v>8.2814126963890039E-2</c:v>
                </c:pt>
                <c:pt idx="23">
                  <c:v>8.4176945643838763E-2</c:v>
                </c:pt>
                <c:pt idx="24">
                  <c:v>8.8273407645790128E-2</c:v>
                </c:pt>
                <c:pt idx="25">
                  <c:v>9.0967258786809585E-2</c:v>
                </c:pt>
                <c:pt idx="26">
                  <c:v>9.2769035025386443E-2</c:v>
                </c:pt>
                <c:pt idx="27">
                  <c:v>9.4987150244700669E-2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798-4534-9D04-9AF11FA789D2}"/>
            </c:ext>
          </c:extLst>
        </c:ser>
        <c:ser>
          <c:idx val="2"/>
          <c:order val="2"/>
          <c:tx>
            <c:strRef>
              <c:f>'Peso Saldo'!$A$5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Saldo'!$B$5:$AC$5</c:f>
              <c:numCache>
                <c:formatCode>0.0%</c:formatCode>
                <c:ptCount val="28"/>
                <c:pt idx="0">
                  <c:v>8.8665548498006022E-2</c:v>
                </c:pt>
                <c:pt idx="1">
                  <c:v>8.9518146570157497E-2</c:v>
                </c:pt>
                <c:pt idx="2">
                  <c:v>9.0591602510116109E-2</c:v>
                </c:pt>
                <c:pt idx="3">
                  <c:v>9.1284702429934847E-2</c:v>
                </c:pt>
                <c:pt idx="4">
                  <c:v>9.2573321126252245E-2</c:v>
                </c:pt>
                <c:pt idx="5">
                  <c:v>9.7578754978822221E-2</c:v>
                </c:pt>
                <c:pt idx="6">
                  <c:v>9.4845449877591428E-2</c:v>
                </c:pt>
                <c:pt idx="7">
                  <c:v>9.6260553865297319E-2</c:v>
                </c:pt>
                <c:pt idx="8">
                  <c:v>9.7245799771292094E-2</c:v>
                </c:pt>
                <c:pt idx="9">
                  <c:v>9.8687639200980379E-2</c:v>
                </c:pt>
                <c:pt idx="10">
                  <c:v>9.9516740716231525E-2</c:v>
                </c:pt>
                <c:pt idx="11">
                  <c:v>0.10000389183623704</c:v>
                </c:pt>
                <c:pt idx="12">
                  <c:v>0.10084997163965888</c:v>
                </c:pt>
                <c:pt idx="13">
                  <c:v>0.10187743761706008</c:v>
                </c:pt>
                <c:pt idx="14">
                  <c:v>0.1037932906282055</c:v>
                </c:pt>
                <c:pt idx="15">
                  <c:v>0.10475533368042725</c:v>
                </c:pt>
                <c:pt idx="16">
                  <c:v>9.8792655742722682E-2</c:v>
                </c:pt>
                <c:pt idx="17">
                  <c:v>9.9960238655546027E-2</c:v>
                </c:pt>
                <c:pt idx="18">
                  <c:v>0.10030290601599519</c:v>
                </c:pt>
                <c:pt idx="19">
                  <c:v>0.10138701860391032</c:v>
                </c:pt>
                <c:pt idx="20">
                  <c:v>0.10209390165177977</c:v>
                </c:pt>
                <c:pt idx="21">
                  <c:v>0.10286595995225262</c:v>
                </c:pt>
                <c:pt idx="22">
                  <c:v>0.10318830133376204</c:v>
                </c:pt>
                <c:pt idx="23">
                  <c:v>0.10340662685153865</c:v>
                </c:pt>
                <c:pt idx="24">
                  <c:v>0.10522848274679879</c:v>
                </c:pt>
                <c:pt idx="25">
                  <c:v>0.10552631515611306</c:v>
                </c:pt>
                <c:pt idx="26">
                  <c:v>9.8033950517813523E-2</c:v>
                </c:pt>
                <c:pt idx="27">
                  <c:v>9.9980476257871181E-2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798-4534-9D04-9AF11FA789D2}"/>
            </c:ext>
          </c:extLst>
        </c:ser>
        <c:ser>
          <c:idx val="3"/>
          <c:order val="3"/>
          <c:tx>
            <c:strRef>
              <c:f>'Peso Saldo'!$A$6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Saldo'!$B$6:$AC$6</c:f>
              <c:numCache>
                <c:formatCode>0.0%</c:formatCode>
                <c:ptCount val="28"/>
                <c:pt idx="0">
                  <c:v>0.110594997738565</c:v>
                </c:pt>
                <c:pt idx="1">
                  <c:v>0.11107363072296535</c:v>
                </c:pt>
                <c:pt idx="2">
                  <c:v>0.11241671682063317</c:v>
                </c:pt>
                <c:pt idx="3">
                  <c:v>0.1137824028239022</c:v>
                </c:pt>
                <c:pt idx="4">
                  <c:v>0.11445227733789902</c:v>
                </c:pt>
                <c:pt idx="5">
                  <c:v>0.1143576377002859</c:v>
                </c:pt>
                <c:pt idx="6">
                  <c:v>0.11552132186396566</c:v>
                </c:pt>
                <c:pt idx="7">
                  <c:v>0.11582550050248565</c:v>
                </c:pt>
                <c:pt idx="8">
                  <c:v>0.11608093245497006</c:v>
                </c:pt>
                <c:pt idx="9">
                  <c:v>0.11549887570325337</c:v>
                </c:pt>
                <c:pt idx="10">
                  <c:v>0.11503943400861293</c:v>
                </c:pt>
                <c:pt idx="11">
                  <c:v>0.11401762550811598</c:v>
                </c:pt>
                <c:pt idx="12">
                  <c:v>0.11320335401104424</c:v>
                </c:pt>
                <c:pt idx="13">
                  <c:v>0.11266896760626591</c:v>
                </c:pt>
                <c:pt idx="14">
                  <c:v>0.11185694977091616</c:v>
                </c:pt>
                <c:pt idx="15">
                  <c:v>0.11127978380219798</c:v>
                </c:pt>
                <c:pt idx="16">
                  <c:v>0.11212376715875313</c:v>
                </c:pt>
                <c:pt idx="17">
                  <c:v>0.11044131865834485</c:v>
                </c:pt>
                <c:pt idx="18">
                  <c:v>0.11071967738789874</c:v>
                </c:pt>
                <c:pt idx="19">
                  <c:v>0.11108375184337944</c:v>
                </c:pt>
                <c:pt idx="20">
                  <c:v>0.11166334186682518</c:v>
                </c:pt>
                <c:pt idx="21">
                  <c:v>0.11258280860374996</c:v>
                </c:pt>
                <c:pt idx="22">
                  <c:v>0.11302233473896442</c:v>
                </c:pt>
                <c:pt idx="23">
                  <c:v>0.1131555680254273</c:v>
                </c:pt>
                <c:pt idx="24">
                  <c:v>0.11621008028850081</c:v>
                </c:pt>
                <c:pt idx="25">
                  <c:v>0.11733659176199178</c:v>
                </c:pt>
                <c:pt idx="26">
                  <c:v>0.1175526544529511</c:v>
                </c:pt>
                <c:pt idx="27">
                  <c:v>0.11843689042400618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798-4534-9D04-9AF11FA789D2}"/>
            </c:ext>
          </c:extLst>
        </c:ser>
        <c:ser>
          <c:idx val="4"/>
          <c:order val="4"/>
          <c:tx>
            <c:strRef>
              <c:f>'Peso Saldo'!$A$7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Saldo'!$B$7:$AC$7</c:f>
              <c:numCache>
                <c:formatCode>0.0%</c:formatCode>
                <c:ptCount val="28"/>
                <c:pt idx="0">
                  <c:v>8.0213486667059977E-2</c:v>
                </c:pt>
                <c:pt idx="1">
                  <c:v>8.023654760333708E-2</c:v>
                </c:pt>
                <c:pt idx="2">
                  <c:v>8.0540115692027306E-2</c:v>
                </c:pt>
                <c:pt idx="3">
                  <c:v>8.0709272913167041E-2</c:v>
                </c:pt>
                <c:pt idx="4">
                  <c:v>8.0387223636479196E-2</c:v>
                </c:pt>
                <c:pt idx="5">
                  <c:v>7.9527562099024771E-2</c:v>
                </c:pt>
                <c:pt idx="6">
                  <c:v>7.9707295586213908E-2</c:v>
                </c:pt>
                <c:pt idx="7">
                  <c:v>8.0020358737516173E-2</c:v>
                </c:pt>
                <c:pt idx="8">
                  <c:v>8.0481037247053508E-2</c:v>
                </c:pt>
                <c:pt idx="9">
                  <c:v>8.047554710811991E-2</c:v>
                </c:pt>
                <c:pt idx="10">
                  <c:v>8.0156091440436728E-2</c:v>
                </c:pt>
                <c:pt idx="11">
                  <c:v>7.9849157556817082E-2</c:v>
                </c:pt>
                <c:pt idx="12">
                  <c:v>8.0226270699953417E-2</c:v>
                </c:pt>
                <c:pt idx="13">
                  <c:v>8.0898952356437515E-2</c:v>
                </c:pt>
                <c:pt idx="14">
                  <c:v>8.1128224884962449E-2</c:v>
                </c:pt>
                <c:pt idx="15">
                  <c:v>8.1469755152956166E-2</c:v>
                </c:pt>
                <c:pt idx="16">
                  <c:v>8.1868446767234579E-2</c:v>
                </c:pt>
                <c:pt idx="17">
                  <c:v>8.1845621244323347E-2</c:v>
                </c:pt>
                <c:pt idx="18">
                  <c:v>8.2126903709693347E-2</c:v>
                </c:pt>
                <c:pt idx="19">
                  <c:v>8.207335036790267E-2</c:v>
                </c:pt>
                <c:pt idx="20">
                  <c:v>8.1924915306933757E-2</c:v>
                </c:pt>
                <c:pt idx="21">
                  <c:v>8.1954532658925106E-2</c:v>
                </c:pt>
                <c:pt idx="22">
                  <c:v>8.1929251268209283E-2</c:v>
                </c:pt>
                <c:pt idx="23">
                  <c:v>8.1971611336483896E-2</c:v>
                </c:pt>
                <c:pt idx="24">
                  <c:v>8.3276829327440502E-2</c:v>
                </c:pt>
                <c:pt idx="25">
                  <c:v>8.3694769270223193E-2</c:v>
                </c:pt>
                <c:pt idx="26">
                  <c:v>8.2962472424916348E-2</c:v>
                </c:pt>
                <c:pt idx="27">
                  <c:v>8.2982732505717652E-2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798-4534-9D04-9AF11FA789D2}"/>
            </c:ext>
          </c:extLst>
        </c:ser>
        <c:ser>
          <c:idx val="5"/>
          <c:order val="5"/>
          <c:tx>
            <c:strRef>
              <c:f>'Peso Saldo'!$A$8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Saldo'!$B$8:$AC$8</c:f>
              <c:numCache>
                <c:formatCode>0.0%</c:formatCode>
                <c:ptCount val="28"/>
                <c:pt idx="0">
                  <c:v>0.1446602543462954</c:v>
                </c:pt>
                <c:pt idx="1">
                  <c:v>0.1462212823189144</c:v>
                </c:pt>
                <c:pt idx="2">
                  <c:v>0.14673437691216756</c:v>
                </c:pt>
                <c:pt idx="3">
                  <c:v>0.14749341572492711</c:v>
                </c:pt>
                <c:pt idx="4">
                  <c:v>0.14825396761876747</c:v>
                </c:pt>
                <c:pt idx="5">
                  <c:v>0.14953585242232009</c:v>
                </c:pt>
                <c:pt idx="6">
                  <c:v>0.15086281728394546</c:v>
                </c:pt>
                <c:pt idx="7">
                  <c:v>0.15170687507736494</c:v>
                </c:pt>
                <c:pt idx="8">
                  <c:v>0.15286267455182256</c:v>
                </c:pt>
                <c:pt idx="9">
                  <c:v>0.15438256793595639</c:v>
                </c:pt>
                <c:pt idx="10">
                  <c:v>0.15648123126629365</c:v>
                </c:pt>
                <c:pt idx="11">
                  <c:v>0.15764745183794909</c:v>
                </c:pt>
                <c:pt idx="12">
                  <c:v>0.15812029495723351</c:v>
                </c:pt>
                <c:pt idx="13">
                  <c:v>0.15784470067382753</c:v>
                </c:pt>
                <c:pt idx="14">
                  <c:v>0.15682853904407038</c:v>
                </c:pt>
                <c:pt idx="15">
                  <c:v>0.15552380285203748</c:v>
                </c:pt>
                <c:pt idx="16">
                  <c:v>0.15493543762772011</c:v>
                </c:pt>
                <c:pt idx="17">
                  <c:v>0.15321006511800653</c:v>
                </c:pt>
                <c:pt idx="18">
                  <c:v>0.1520124938222252</c:v>
                </c:pt>
                <c:pt idx="19">
                  <c:v>0.15003080969746432</c:v>
                </c:pt>
                <c:pt idx="20">
                  <c:v>0.14906925688352363</c:v>
                </c:pt>
                <c:pt idx="21">
                  <c:v>0.14782920035830874</c:v>
                </c:pt>
                <c:pt idx="22">
                  <c:v>0.14621362573279337</c:v>
                </c:pt>
                <c:pt idx="23">
                  <c:v>0.14529568169288354</c:v>
                </c:pt>
                <c:pt idx="24">
                  <c:v>0.14724564074868629</c:v>
                </c:pt>
                <c:pt idx="25">
                  <c:v>0.14566215692406717</c:v>
                </c:pt>
                <c:pt idx="26">
                  <c:v>0.14323048641017502</c:v>
                </c:pt>
                <c:pt idx="27">
                  <c:v>0.14212404925368161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798-4534-9D04-9AF11FA789D2}"/>
            </c:ext>
          </c:extLst>
        </c:ser>
        <c:ser>
          <c:idx val="6"/>
          <c:order val="6"/>
          <c:tx>
            <c:strRef>
              <c:f>'Peso Saldo'!$A$9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Saldo'!$B$9:$AC$9</c:f>
              <c:numCache>
                <c:formatCode>0.0%</c:formatCode>
                <c:ptCount val="28"/>
                <c:pt idx="0">
                  <c:v>7.3187479768868996E-2</c:v>
                </c:pt>
                <c:pt idx="1">
                  <c:v>7.2683739955810428E-2</c:v>
                </c:pt>
                <c:pt idx="2">
                  <c:v>7.243915108153974E-2</c:v>
                </c:pt>
                <c:pt idx="3">
                  <c:v>7.2596051024683944E-2</c:v>
                </c:pt>
                <c:pt idx="4">
                  <c:v>7.4089336167109734E-2</c:v>
                </c:pt>
                <c:pt idx="5">
                  <c:v>7.442331479758317E-2</c:v>
                </c:pt>
                <c:pt idx="6">
                  <c:v>7.5210354515745731E-2</c:v>
                </c:pt>
                <c:pt idx="7">
                  <c:v>7.4861247846854148E-2</c:v>
                </c:pt>
                <c:pt idx="8">
                  <c:v>7.4076620946188929E-2</c:v>
                </c:pt>
                <c:pt idx="9">
                  <c:v>7.3465604562217388E-2</c:v>
                </c:pt>
                <c:pt idx="10">
                  <c:v>7.2661478444845135E-2</c:v>
                </c:pt>
                <c:pt idx="11">
                  <c:v>7.1490396141362725E-2</c:v>
                </c:pt>
                <c:pt idx="12">
                  <c:v>7.0687853914728135E-2</c:v>
                </c:pt>
                <c:pt idx="13">
                  <c:v>6.9808693356973775E-2</c:v>
                </c:pt>
                <c:pt idx="14">
                  <c:v>6.9052684583180049E-2</c:v>
                </c:pt>
                <c:pt idx="15">
                  <c:v>6.8251657841704283E-2</c:v>
                </c:pt>
                <c:pt idx="16">
                  <c:v>6.9415042244712039E-2</c:v>
                </c:pt>
                <c:pt idx="17">
                  <c:v>6.9015931981298226E-2</c:v>
                </c:pt>
                <c:pt idx="18">
                  <c:v>6.8657608087880684E-2</c:v>
                </c:pt>
                <c:pt idx="19">
                  <c:v>6.826918339429093E-2</c:v>
                </c:pt>
                <c:pt idx="20">
                  <c:v>6.756195734671569E-2</c:v>
                </c:pt>
                <c:pt idx="21">
                  <c:v>6.660189353306914E-2</c:v>
                </c:pt>
                <c:pt idx="22">
                  <c:v>6.5886861581676837E-2</c:v>
                </c:pt>
                <c:pt idx="23">
                  <c:v>6.555360616340275E-2</c:v>
                </c:pt>
                <c:pt idx="24">
                  <c:v>6.5921407819527558E-2</c:v>
                </c:pt>
                <c:pt idx="25">
                  <c:v>6.4801031046700527E-2</c:v>
                </c:pt>
                <c:pt idx="26">
                  <c:v>6.3412865222146231E-2</c:v>
                </c:pt>
                <c:pt idx="27">
                  <c:v>6.2787122331807499E-2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798-4534-9D04-9AF11FA789D2}"/>
            </c:ext>
          </c:extLst>
        </c:ser>
        <c:ser>
          <c:idx val="7"/>
          <c:order val="7"/>
          <c:tx>
            <c:strRef>
              <c:f>'Peso Saldo'!$A$10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Saldo'!$B$10:$AC$10</c:f>
              <c:numCache>
                <c:formatCode>0.0%</c:formatCode>
                <c:ptCount val="28"/>
                <c:pt idx="0">
                  <c:v>7.8358361166631071E-2</c:v>
                </c:pt>
                <c:pt idx="1">
                  <c:v>7.8028621973556894E-2</c:v>
                </c:pt>
                <c:pt idx="2">
                  <c:v>7.7406037871739802E-2</c:v>
                </c:pt>
                <c:pt idx="3">
                  <c:v>7.6691363112077499E-2</c:v>
                </c:pt>
                <c:pt idx="4">
                  <c:v>7.5923254212689029E-2</c:v>
                </c:pt>
                <c:pt idx="5">
                  <c:v>7.4603216911636461E-2</c:v>
                </c:pt>
                <c:pt idx="6">
                  <c:v>7.4134622415532508E-2</c:v>
                </c:pt>
                <c:pt idx="7">
                  <c:v>7.4003720565112924E-2</c:v>
                </c:pt>
                <c:pt idx="8">
                  <c:v>7.3963747875265648E-2</c:v>
                </c:pt>
                <c:pt idx="9">
                  <c:v>7.4644586112387043E-2</c:v>
                </c:pt>
                <c:pt idx="10">
                  <c:v>7.468636897102314E-2</c:v>
                </c:pt>
                <c:pt idx="11">
                  <c:v>7.4710196448780963E-2</c:v>
                </c:pt>
                <c:pt idx="12">
                  <c:v>7.4183173864796628E-2</c:v>
                </c:pt>
                <c:pt idx="13">
                  <c:v>7.4058660349780397E-2</c:v>
                </c:pt>
                <c:pt idx="14">
                  <c:v>7.3985338827450869E-2</c:v>
                </c:pt>
                <c:pt idx="15">
                  <c:v>7.3702163851771266E-2</c:v>
                </c:pt>
                <c:pt idx="16">
                  <c:v>7.5111848958102106E-2</c:v>
                </c:pt>
                <c:pt idx="17">
                  <c:v>7.5127542970310796E-2</c:v>
                </c:pt>
                <c:pt idx="18">
                  <c:v>7.5192316950922863E-2</c:v>
                </c:pt>
                <c:pt idx="19">
                  <c:v>7.6273303537729653E-2</c:v>
                </c:pt>
                <c:pt idx="20">
                  <c:v>7.6880184736090942E-2</c:v>
                </c:pt>
                <c:pt idx="21">
                  <c:v>7.7611250220697842E-2</c:v>
                </c:pt>
                <c:pt idx="22">
                  <c:v>7.836280575526354E-2</c:v>
                </c:pt>
                <c:pt idx="23">
                  <c:v>7.9067128522366928E-2</c:v>
                </c:pt>
                <c:pt idx="24">
                  <c:v>6.4123729339662136E-2</c:v>
                </c:pt>
                <c:pt idx="25">
                  <c:v>6.4955420530223171E-2</c:v>
                </c:pt>
                <c:pt idx="26">
                  <c:v>8.0604660732841629E-2</c:v>
                </c:pt>
                <c:pt idx="27">
                  <c:v>8.0616610809764469E-2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E798-4534-9D04-9AF11FA789D2}"/>
            </c:ext>
          </c:extLst>
        </c:ser>
        <c:ser>
          <c:idx val="8"/>
          <c:order val="8"/>
          <c:tx>
            <c:strRef>
              <c:f>'Peso Saldo'!$A$11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'Peso Saldo'!$B$2:$AC$2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'Peso Saldo'!$B$11:$AC$11</c:f>
              <c:numCache>
                <c:formatCode>0.0%</c:formatCode>
                <c:ptCount val="28"/>
                <c:pt idx="0">
                  <c:v>0.12991681691112042</c:v>
                </c:pt>
                <c:pt idx="1">
                  <c:v>0.12875950163933464</c:v>
                </c:pt>
                <c:pt idx="2">
                  <c:v>0.12675517961062835</c:v>
                </c:pt>
                <c:pt idx="3">
                  <c:v>0.12369881726583862</c:v>
                </c:pt>
                <c:pt idx="4">
                  <c:v>0.12110807369641195</c:v>
                </c:pt>
                <c:pt idx="5">
                  <c:v>0.11809648582153187</c:v>
                </c:pt>
                <c:pt idx="6">
                  <c:v>0.11679670890647341</c:v>
                </c:pt>
                <c:pt idx="7">
                  <c:v>0.11529717321338172</c:v>
                </c:pt>
                <c:pt idx="8">
                  <c:v>0.113075367685763</c:v>
                </c:pt>
                <c:pt idx="9">
                  <c:v>0.1103859701081792</c:v>
                </c:pt>
                <c:pt idx="10">
                  <c:v>0.10727061166325705</c:v>
                </c:pt>
                <c:pt idx="11">
                  <c:v>0.10450846343580752</c:v>
                </c:pt>
                <c:pt idx="12">
                  <c:v>0.10148643273628118</c:v>
                </c:pt>
                <c:pt idx="13">
                  <c:v>9.8728303164012418E-2</c:v>
                </c:pt>
                <c:pt idx="14">
                  <c:v>9.652686283440047E-2</c:v>
                </c:pt>
                <c:pt idx="15">
                  <c:v>9.3865507606185061E-2</c:v>
                </c:pt>
                <c:pt idx="16">
                  <c:v>9.211977550571461E-2</c:v>
                </c:pt>
                <c:pt idx="17">
                  <c:v>8.9223075607562957E-2</c:v>
                </c:pt>
                <c:pt idx="18">
                  <c:v>8.6988573222804524E-2</c:v>
                </c:pt>
                <c:pt idx="19">
                  <c:v>8.4486062705791773E-2</c:v>
                </c:pt>
                <c:pt idx="20">
                  <c:v>8.227392586398985E-2</c:v>
                </c:pt>
                <c:pt idx="21">
                  <c:v>7.9852056019183812E-2</c:v>
                </c:pt>
                <c:pt idx="22">
                  <c:v>7.7869452808147374E-2</c:v>
                </c:pt>
                <c:pt idx="23">
                  <c:v>7.5975695619704214E-2</c:v>
                </c:pt>
                <c:pt idx="24">
                  <c:v>7.522969690037222E-2</c:v>
                </c:pt>
                <c:pt idx="25">
                  <c:v>7.370018596690861E-2</c:v>
                </c:pt>
                <c:pt idx="26">
                  <c:v>7.1558839666986826E-2</c:v>
                </c:pt>
                <c:pt idx="27">
                  <c:v>7.0019976046471741E-2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E798-4534-9D04-9AF11FA78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ICV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ICV!$A$3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ICV!$B$3:$AC$3</c:f>
              <c:numCache>
                <c:formatCode>0.0%</c:formatCode>
                <c:ptCount val="28"/>
                <c:pt idx="0">
                  <c:v>4.5930618475453572E-2</c:v>
                </c:pt>
                <c:pt idx="1">
                  <c:v>4.1804309853125193E-2</c:v>
                </c:pt>
                <c:pt idx="2">
                  <c:v>4.1938909544619977E-2</c:v>
                </c:pt>
                <c:pt idx="3">
                  <c:v>4.2076966884211107E-2</c:v>
                </c:pt>
                <c:pt idx="4">
                  <c:v>4.4422009850255642E-2</c:v>
                </c:pt>
                <c:pt idx="5">
                  <c:v>4.5490829575635369E-2</c:v>
                </c:pt>
                <c:pt idx="6">
                  <c:v>4.9006139348881317E-2</c:v>
                </c:pt>
                <c:pt idx="7">
                  <c:v>5.4474161071066854E-2</c:v>
                </c:pt>
                <c:pt idx="8">
                  <c:v>5.6059373904875184E-2</c:v>
                </c:pt>
                <c:pt idx="9">
                  <c:v>6.4991335549393528E-2</c:v>
                </c:pt>
                <c:pt idx="10">
                  <c:v>6.6172980284016927E-2</c:v>
                </c:pt>
                <c:pt idx="11">
                  <c:v>6.5715621569990001E-2</c:v>
                </c:pt>
                <c:pt idx="12">
                  <c:v>6.8125005124451007E-2</c:v>
                </c:pt>
                <c:pt idx="13">
                  <c:v>7.4180735277232443E-2</c:v>
                </c:pt>
                <c:pt idx="14">
                  <c:v>7.9603881490532893E-2</c:v>
                </c:pt>
                <c:pt idx="15">
                  <c:v>8.6534161301778351E-2</c:v>
                </c:pt>
                <c:pt idx="16">
                  <c:v>8.6058321183289974E-2</c:v>
                </c:pt>
                <c:pt idx="17">
                  <c:v>7.5411298183631945E-2</c:v>
                </c:pt>
                <c:pt idx="18">
                  <c:v>8.1592061216837083E-2</c:v>
                </c:pt>
                <c:pt idx="19">
                  <c:v>8.2279393885238236E-2</c:v>
                </c:pt>
                <c:pt idx="20">
                  <c:v>8.0356661626267381E-2</c:v>
                </c:pt>
                <c:pt idx="21">
                  <c:v>8.1047012194931226E-2</c:v>
                </c:pt>
                <c:pt idx="22">
                  <c:v>7.9387767787815797E-2</c:v>
                </c:pt>
                <c:pt idx="23">
                  <c:v>8.5905678626907095E-2</c:v>
                </c:pt>
                <c:pt idx="24">
                  <c:v>8.490209737250215E-2</c:v>
                </c:pt>
                <c:pt idx="25">
                  <c:v>8.8320400779694927E-2</c:v>
                </c:pt>
                <c:pt idx="26">
                  <c:v>8.2984440149758559E-2</c:v>
                </c:pt>
                <c:pt idx="27">
                  <c:v>7.8393629956400646E-2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089-4AD1-92AB-F08FB2F6EAE3}"/>
            </c:ext>
          </c:extLst>
        </c:ser>
        <c:ser>
          <c:idx val="1"/>
          <c:order val="1"/>
          <c:tx>
            <c:strRef>
              <c:f>ICV!$A$4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ICV!$B$4:$AC$4</c:f>
              <c:numCache>
                <c:formatCode>0.0%</c:formatCode>
                <c:ptCount val="28"/>
                <c:pt idx="0">
                  <c:v>4.3670484652049389E-2</c:v>
                </c:pt>
                <c:pt idx="1">
                  <c:v>4.2528332487753492E-2</c:v>
                </c:pt>
                <c:pt idx="2">
                  <c:v>4.3083858305207147E-2</c:v>
                </c:pt>
                <c:pt idx="3">
                  <c:v>4.5548954671956979E-2</c:v>
                </c:pt>
                <c:pt idx="4">
                  <c:v>4.8664332036366297E-2</c:v>
                </c:pt>
                <c:pt idx="5">
                  <c:v>4.6829900142403035E-2</c:v>
                </c:pt>
                <c:pt idx="6">
                  <c:v>5.7929996991938647E-2</c:v>
                </c:pt>
                <c:pt idx="7">
                  <c:v>6.3444438691506663E-2</c:v>
                </c:pt>
                <c:pt idx="8">
                  <c:v>6.4710255615048728E-2</c:v>
                </c:pt>
                <c:pt idx="9">
                  <c:v>8.2226332898770446E-2</c:v>
                </c:pt>
                <c:pt idx="10">
                  <c:v>8.607383985767024E-2</c:v>
                </c:pt>
                <c:pt idx="11">
                  <c:v>8.1258469759304994E-2</c:v>
                </c:pt>
                <c:pt idx="12">
                  <c:v>8.897899030436264E-2</c:v>
                </c:pt>
                <c:pt idx="13">
                  <c:v>8.9512623400853572E-2</c:v>
                </c:pt>
                <c:pt idx="14">
                  <c:v>9.3788929525034842E-2</c:v>
                </c:pt>
                <c:pt idx="15">
                  <c:v>9.5563402521376295E-2</c:v>
                </c:pt>
                <c:pt idx="16">
                  <c:v>9.8018578764028891E-2</c:v>
                </c:pt>
                <c:pt idx="17">
                  <c:v>9.9463718390254072E-2</c:v>
                </c:pt>
                <c:pt idx="18">
                  <c:v>9.8966720527261368E-2</c:v>
                </c:pt>
                <c:pt idx="19">
                  <c:v>0.1046864275469519</c:v>
                </c:pt>
                <c:pt idx="20">
                  <c:v>0.10759181136490129</c:v>
                </c:pt>
                <c:pt idx="21">
                  <c:v>0.10777846812473157</c:v>
                </c:pt>
                <c:pt idx="22">
                  <c:v>0.10973534859036427</c:v>
                </c:pt>
                <c:pt idx="23">
                  <c:v>0.11159275777761236</c:v>
                </c:pt>
                <c:pt idx="24">
                  <c:v>0.10888674087972477</c:v>
                </c:pt>
                <c:pt idx="25">
                  <c:v>0.1018184456617351</c:v>
                </c:pt>
                <c:pt idx="26">
                  <c:v>9.6279370414397603E-2</c:v>
                </c:pt>
                <c:pt idx="27">
                  <c:v>9.1078506376681995E-2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089-4AD1-92AB-F08FB2F6EAE3}"/>
            </c:ext>
          </c:extLst>
        </c:ser>
        <c:ser>
          <c:idx val="2"/>
          <c:order val="2"/>
          <c:tx>
            <c:strRef>
              <c:f>ICV!$A$5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ICV!$B$5:$AC$5</c:f>
              <c:numCache>
                <c:formatCode>0.0%</c:formatCode>
                <c:ptCount val="28"/>
                <c:pt idx="0">
                  <c:v>4.5340487473635525E-2</c:v>
                </c:pt>
                <c:pt idx="1">
                  <c:v>4.4205504244011797E-2</c:v>
                </c:pt>
                <c:pt idx="2">
                  <c:v>4.5288723290808811E-2</c:v>
                </c:pt>
                <c:pt idx="3">
                  <c:v>4.336107226481499E-2</c:v>
                </c:pt>
                <c:pt idx="4">
                  <c:v>4.2179706353741603E-2</c:v>
                </c:pt>
                <c:pt idx="5">
                  <c:v>3.9789473150309208E-2</c:v>
                </c:pt>
                <c:pt idx="6">
                  <c:v>4.3596883922348763E-2</c:v>
                </c:pt>
                <c:pt idx="7">
                  <c:v>3.999456464636067E-2</c:v>
                </c:pt>
                <c:pt idx="8">
                  <c:v>2.5244562987357524E-2</c:v>
                </c:pt>
                <c:pt idx="9">
                  <c:v>3.3577588031842479E-2</c:v>
                </c:pt>
                <c:pt idx="10">
                  <c:v>4.7390182531520844E-2</c:v>
                </c:pt>
                <c:pt idx="11">
                  <c:v>4.3794700685322187E-2</c:v>
                </c:pt>
                <c:pt idx="12">
                  <c:v>4.205018194514331E-2</c:v>
                </c:pt>
                <c:pt idx="13">
                  <c:v>4.6545218772436649E-2</c:v>
                </c:pt>
                <c:pt idx="14">
                  <c:v>5.4098678880528543E-2</c:v>
                </c:pt>
                <c:pt idx="15">
                  <c:v>5.8610274877678718E-2</c:v>
                </c:pt>
                <c:pt idx="16">
                  <c:v>6.2082623729709713E-2</c:v>
                </c:pt>
                <c:pt idx="17">
                  <c:v>6.0378844252532413E-2</c:v>
                </c:pt>
                <c:pt idx="18">
                  <c:v>5.8596218607347185E-2</c:v>
                </c:pt>
                <c:pt idx="19">
                  <c:v>6.433460055714546E-2</c:v>
                </c:pt>
                <c:pt idx="20">
                  <c:v>6.0953469351928753E-2</c:v>
                </c:pt>
                <c:pt idx="21">
                  <c:v>6.4379835388154449E-2</c:v>
                </c:pt>
                <c:pt idx="22">
                  <c:v>6.680137312844879E-2</c:v>
                </c:pt>
                <c:pt idx="23">
                  <c:v>7.3888042557448561E-2</c:v>
                </c:pt>
                <c:pt idx="24">
                  <c:v>7.1999217020812842E-2</c:v>
                </c:pt>
                <c:pt idx="25">
                  <c:v>6.9144076211432204E-2</c:v>
                </c:pt>
                <c:pt idx="26">
                  <c:v>7.2517687945379772E-2</c:v>
                </c:pt>
                <c:pt idx="27">
                  <c:v>6.9172118062869631E-2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089-4AD1-92AB-F08FB2F6EAE3}"/>
            </c:ext>
          </c:extLst>
        </c:ser>
        <c:ser>
          <c:idx val="3"/>
          <c:order val="3"/>
          <c:tx>
            <c:strRef>
              <c:f>ICV!$A$6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ICV!$B$6:$AC$6</c:f>
              <c:numCache>
                <c:formatCode>0.0%</c:formatCode>
                <c:ptCount val="28"/>
                <c:pt idx="0">
                  <c:v>3.6342519081166189E-2</c:v>
                </c:pt>
                <c:pt idx="1">
                  <c:v>3.3924711148821764E-2</c:v>
                </c:pt>
                <c:pt idx="2">
                  <c:v>3.2601046189812175E-2</c:v>
                </c:pt>
                <c:pt idx="3">
                  <c:v>3.516636722794806E-2</c:v>
                </c:pt>
                <c:pt idx="4">
                  <c:v>3.6090634468310359E-2</c:v>
                </c:pt>
                <c:pt idx="5">
                  <c:v>3.7941592450576753E-2</c:v>
                </c:pt>
                <c:pt idx="6">
                  <c:v>4.0985649288235997E-2</c:v>
                </c:pt>
                <c:pt idx="7">
                  <c:v>4.3655663536603523E-2</c:v>
                </c:pt>
                <c:pt idx="8">
                  <c:v>4.7876002238466303E-2</c:v>
                </c:pt>
                <c:pt idx="9">
                  <c:v>4.9665719419770778E-2</c:v>
                </c:pt>
                <c:pt idx="10">
                  <c:v>4.8242291081566954E-2</c:v>
                </c:pt>
                <c:pt idx="11">
                  <c:v>5.056231325409026E-2</c:v>
                </c:pt>
                <c:pt idx="12">
                  <c:v>4.6441695773681527E-2</c:v>
                </c:pt>
                <c:pt idx="13">
                  <c:v>5.2038025932298795E-2</c:v>
                </c:pt>
                <c:pt idx="14">
                  <c:v>5.256414147484071E-2</c:v>
                </c:pt>
                <c:pt idx="15">
                  <c:v>5.8856882694003375E-2</c:v>
                </c:pt>
                <c:pt idx="16">
                  <c:v>6.2140273796334772E-2</c:v>
                </c:pt>
                <c:pt idx="17">
                  <c:v>6.1961890453062128E-2</c:v>
                </c:pt>
                <c:pt idx="18">
                  <c:v>6.2343423771047436E-2</c:v>
                </c:pt>
                <c:pt idx="19">
                  <c:v>5.8524512256203226E-2</c:v>
                </c:pt>
                <c:pt idx="20">
                  <c:v>5.544083010283294E-2</c:v>
                </c:pt>
                <c:pt idx="21">
                  <c:v>4.7290545106960416E-2</c:v>
                </c:pt>
                <c:pt idx="22">
                  <c:v>4.5978959015958089E-2</c:v>
                </c:pt>
                <c:pt idx="23">
                  <c:v>4.7338641206048512E-2</c:v>
                </c:pt>
                <c:pt idx="24">
                  <c:v>3.9852426920101658E-2</c:v>
                </c:pt>
                <c:pt idx="25">
                  <c:v>3.7883675995548698E-2</c:v>
                </c:pt>
                <c:pt idx="26">
                  <c:v>3.8901386660529676E-2</c:v>
                </c:pt>
                <c:pt idx="27">
                  <c:v>3.7117805481544724E-2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089-4AD1-92AB-F08FB2F6EAE3}"/>
            </c:ext>
          </c:extLst>
        </c:ser>
        <c:ser>
          <c:idx val="4"/>
          <c:order val="4"/>
          <c:tx>
            <c:strRef>
              <c:f>ICV!$A$7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ICV!$B$7:$AC$7</c:f>
              <c:numCache>
                <c:formatCode>0.0%</c:formatCode>
                <c:ptCount val="28"/>
                <c:pt idx="0">
                  <c:v>5.2858040952917407E-2</c:v>
                </c:pt>
                <c:pt idx="1">
                  <c:v>5.2888564366233293E-2</c:v>
                </c:pt>
                <c:pt idx="2">
                  <c:v>5.321447807234643E-2</c:v>
                </c:pt>
                <c:pt idx="3">
                  <c:v>5.4209029744614841E-2</c:v>
                </c:pt>
                <c:pt idx="4">
                  <c:v>5.5645566696308935E-2</c:v>
                </c:pt>
                <c:pt idx="5">
                  <c:v>5.2572801745623877E-2</c:v>
                </c:pt>
                <c:pt idx="6">
                  <c:v>5.7121689270688426E-2</c:v>
                </c:pt>
                <c:pt idx="7">
                  <c:v>6.0129406050038005E-2</c:v>
                </c:pt>
                <c:pt idx="8">
                  <c:v>5.8553167730046464E-2</c:v>
                </c:pt>
                <c:pt idx="9">
                  <c:v>6.1093242208948545E-2</c:v>
                </c:pt>
                <c:pt idx="10">
                  <c:v>6.6772031943915219E-2</c:v>
                </c:pt>
                <c:pt idx="11">
                  <c:v>7.0200463850396563E-2</c:v>
                </c:pt>
                <c:pt idx="12">
                  <c:v>6.912876268463411E-2</c:v>
                </c:pt>
                <c:pt idx="13">
                  <c:v>6.9876936180277946E-2</c:v>
                </c:pt>
                <c:pt idx="14">
                  <c:v>7.2743378069615505E-2</c:v>
                </c:pt>
                <c:pt idx="15">
                  <c:v>8.1788931220884917E-2</c:v>
                </c:pt>
                <c:pt idx="16">
                  <c:v>7.330131114948131E-2</c:v>
                </c:pt>
                <c:pt idx="17">
                  <c:v>7.3187054647188388E-2</c:v>
                </c:pt>
                <c:pt idx="18">
                  <c:v>7.9674711356052169E-2</c:v>
                </c:pt>
                <c:pt idx="19">
                  <c:v>8.6846991571668114E-2</c:v>
                </c:pt>
                <c:pt idx="20">
                  <c:v>9.5086768480898587E-2</c:v>
                </c:pt>
                <c:pt idx="21">
                  <c:v>9.773670774788866E-2</c:v>
                </c:pt>
                <c:pt idx="22">
                  <c:v>9.8195092867830125E-2</c:v>
                </c:pt>
                <c:pt idx="23">
                  <c:v>0.10409337925409665</c:v>
                </c:pt>
                <c:pt idx="24">
                  <c:v>9.9855636491749097E-2</c:v>
                </c:pt>
                <c:pt idx="25">
                  <c:v>0.10065518374586353</c:v>
                </c:pt>
                <c:pt idx="26">
                  <c:v>9.9940345489257801E-2</c:v>
                </c:pt>
                <c:pt idx="27">
                  <c:v>9.8414093349966911E-2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7089-4AD1-92AB-F08FB2F6EAE3}"/>
            </c:ext>
          </c:extLst>
        </c:ser>
        <c:ser>
          <c:idx val="5"/>
          <c:order val="5"/>
          <c:tx>
            <c:strRef>
              <c:f>ICV!$A$8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ICV!$B$8:$AC$8</c:f>
              <c:numCache>
                <c:formatCode>0.0%</c:formatCode>
                <c:ptCount val="28"/>
                <c:pt idx="0">
                  <c:v>6.4532696616047464E-2</c:v>
                </c:pt>
                <c:pt idx="1">
                  <c:v>7.0448503548934047E-2</c:v>
                </c:pt>
                <c:pt idx="2">
                  <c:v>7.1152670573782204E-2</c:v>
                </c:pt>
                <c:pt idx="3">
                  <c:v>7.4854250988650492E-2</c:v>
                </c:pt>
                <c:pt idx="4">
                  <c:v>7.4345715133817353E-2</c:v>
                </c:pt>
                <c:pt idx="5">
                  <c:v>6.5879227443527588E-2</c:v>
                </c:pt>
                <c:pt idx="6">
                  <c:v>7.5167020509942062E-2</c:v>
                </c:pt>
                <c:pt idx="7">
                  <c:v>7.613742344319839E-2</c:v>
                </c:pt>
                <c:pt idx="8">
                  <c:v>8.9698030396903536E-2</c:v>
                </c:pt>
                <c:pt idx="9">
                  <c:v>9.0781747496284607E-2</c:v>
                </c:pt>
                <c:pt idx="10">
                  <c:v>0.10373817366213307</c:v>
                </c:pt>
                <c:pt idx="11">
                  <c:v>0.1035869107587845</c:v>
                </c:pt>
                <c:pt idx="12">
                  <c:v>0.11153891645912666</c:v>
                </c:pt>
                <c:pt idx="13">
                  <c:v>0.11638183888278836</c:v>
                </c:pt>
                <c:pt idx="14">
                  <c:v>0.11182607451849191</c:v>
                </c:pt>
                <c:pt idx="15">
                  <c:v>0.13272044182725257</c:v>
                </c:pt>
                <c:pt idx="16">
                  <c:v>0.1360312237019288</c:v>
                </c:pt>
                <c:pt idx="17">
                  <c:v>0.12289341260599759</c:v>
                </c:pt>
                <c:pt idx="18">
                  <c:v>0.14420925497780571</c:v>
                </c:pt>
                <c:pt idx="19">
                  <c:v>0.14300610864381333</c:v>
                </c:pt>
                <c:pt idx="20">
                  <c:v>0.14734589650399524</c:v>
                </c:pt>
                <c:pt idx="21">
                  <c:v>0.16512272255007587</c:v>
                </c:pt>
                <c:pt idx="22">
                  <c:v>0.16984202373445806</c:v>
                </c:pt>
                <c:pt idx="23">
                  <c:v>0.16045257817411412</c:v>
                </c:pt>
                <c:pt idx="24">
                  <c:v>0.170365006253064</c:v>
                </c:pt>
                <c:pt idx="25">
                  <c:v>0.17392680535595056</c:v>
                </c:pt>
                <c:pt idx="26">
                  <c:v>0.17986640066983942</c:v>
                </c:pt>
                <c:pt idx="27">
                  <c:v>0.18151179752903959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7089-4AD1-92AB-F08FB2F6EAE3}"/>
            </c:ext>
          </c:extLst>
        </c:ser>
        <c:ser>
          <c:idx val="6"/>
          <c:order val="6"/>
          <c:tx>
            <c:strRef>
              <c:f>ICV!$A$9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ICV!$B$9:$AC$9</c:f>
              <c:numCache>
                <c:formatCode>0.0%</c:formatCode>
                <c:ptCount val="28"/>
                <c:pt idx="0">
                  <c:v>6.258233966811512E-2</c:v>
                </c:pt>
                <c:pt idx="1">
                  <c:v>6.3233633743398465E-2</c:v>
                </c:pt>
                <c:pt idx="2">
                  <c:v>6.635919342193701E-2</c:v>
                </c:pt>
                <c:pt idx="3">
                  <c:v>6.7207790572480899E-2</c:v>
                </c:pt>
                <c:pt idx="4">
                  <c:v>7.1326758715712882E-2</c:v>
                </c:pt>
                <c:pt idx="5">
                  <c:v>6.8887714636590713E-2</c:v>
                </c:pt>
                <c:pt idx="6">
                  <c:v>7.4883181694778603E-2</c:v>
                </c:pt>
                <c:pt idx="7">
                  <c:v>7.9431244110515956E-2</c:v>
                </c:pt>
                <c:pt idx="8">
                  <c:v>8.0412885512991153E-2</c:v>
                </c:pt>
                <c:pt idx="9">
                  <c:v>9.0780195471364761E-2</c:v>
                </c:pt>
                <c:pt idx="10">
                  <c:v>8.9278855274077348E-2</c:v>
                </c:pt>
                <c:pt idx="11">
                  <c:v>8.9723423099556596E-2</c:v>
                </c:pt>
                <c:pt idx="12">
                  <c:v>8.935052346377792E-2</c:v>
                </c:pt>
                <c:pt idx="13">
                  <c:v>8.7730983587971531E-2</c:v>
                </c:pt>
                <c:pt idx="14">
                  <c:v>8.5749999478314937E-2</c:v>
                </c:pt>
                <c:pt idx="15">
                  <c:v>0.10039025854315591</c:v>
                </c:pt>
                <c:pt idx="16">
                  <c:v>9.9075869350393059E-2</c:v>
                </c:pt>
                <c:pt idx="17">
                  <c:v>8.7129630389503374E-2</c:v>
                </c:pt>
                <c:pt idx="18">
                  <c:v>9.1035888384580557E-2</c:v>
                </c:pt>
                <c:pt idx="19">
                  <c:v>8.7153228872990138E-2</c:v>
                </c:pt>
                <c:pt idx="20">
                  <c:v>8.7926272672060907E-2</c:v>
                </c:pt>
                <c:pt idx="21">
                  <c:v>8.9756326801958775E-2</c:v>
                </c:pt>
                <c:pt idx="22">
                  <c:v>7.991243955463917E-2</c:v>
                </c:pt>
                <c:pt idx="23">
                  <c:v>7.8537607520868802E-2</c:v>
                </c:pt>
                <c:pt idx="24">
                  <c:v>8.4242747759959311E-2</c:v>
                </c:pt>
                <c:pt idx="25">
                  <c:v>8.5036966095220629E-2</c:v>
                </c:pt>
                <c:pt idx="26">
                  <c:v>8.5409636817915566E-2</c:v>
                </c:pt>
                <c:pt idx="27">
                  <c:v>8.9476326244251461E-2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089-4AD1-92AB-F08FB2F6EAE3}"/>
            </c:ext>
          </c:extLst>
        </c:ser>
        <c:ser>
          <c:idx val="7"/>
          <c:order val="7"/>
          <c:tx>
            <c:strRef>
              <c:f>ICV!$A$10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ICV!$B$10:$AC$10</c:f>
              <c:numCache>
                <c:formatCode>0.0%</c:formatCode>
                <c:ptCount val="28"/>
                <c:pt idx="0">
                  <c:v>5.2724708473220812E-2</c:v>
                </c:pt>
                <c:pt idx="1">
                  <c:v>5.1326633881607853E-2</c:v>
                </c:pt>
                <c:pt idx="2">
                  <c:v>4.9333447425367244E-2</c:v>
                </c:pt>
                <c:pt idx="3">
                  <c:v>4.8874584051126803E-2</c:v>
                </c:pt>
                <c:pt idx="4">
                  <c:v>4.8154822485950093E-2</c:v>
                </c:pt>
                <c:pt idx="5">
                  <c:v>4.1700269773069142E-2</c:v>
                </c:pt>
                <c:pt idx="6">
                  <c:v>5.2178063099022162E-2</c:v>
                </c:pt>
                <c:pt idx="7">
                  <c:v>5.3082235253720342E-2</c:v>
                </c:pt>
                <c:pt idx="8">
                  <c:v>6.1138486623774829E-2</c:v>
                </c:pt>
                <c:pt idx="9">
                  <c:v>5.9096228890363749E-2</c:v>
                </c:pt>
                <c:pt idx="10">
                  <c:v>6.2914904107208403E-2</c:v>
                </c:pt>
                <c:pt idx="11">
                  <c:v>5.9631567283401722E-2</c:v>
                </c:pt>
                <c:pt idx="12">
                  <c:v>6.6779204080586005E-2</c:v>
                </c:pt>
                <c:pt idx="13">
                  <c:v>6.7209037431746763E-2</c:v>
                </c:pt>
                <c:pt idx="14">
                  <c:v>6.4179425738569634E-2</c:v>
                </c:pt>
                <c:pt idx="15">
                  <c:v>7.1408723854441691E-2</c:v>
                </c:pt>
                <c:pt idx="16">
                  <c:v>7.7647247998647945E-2</c:v>
                </c:pt>
                <c:pt idx="17">
                  <c:v>6.9157649397981441E-2</c:v>
                </c:pt>
                <c:pt idx="18">
                  <c:v>8.1045892509558418E-2</c:v>
                </c:pt>
                <c:pt idx="19">
                  <c:v>7.6555517695158504E-2</c:v>
                </c:pt>
                <c:pt idx="20">
                  <c:v>7.1887262520542658E-2</c:v>
                </c:pt>
                <c:pt idx="21">
                  <c:v>7.4403324103110527E-2</c:v>
                </c:pt>
                <c:pt idx="22">
                  <c:v>7.8147438885308201E-2</c:v>
                </c:pt>
                <c:pt idx="23">
                  <c:v>7.476394676332114E-2</c:v>
                </c:pt>
                <c:pt idx="24">
                  <c:v>7.7896844848947794E-2</c:v>
                </c:pt>
                <c:pt idx="25">
                  <c:v>8.1314737028771941E-2</c:v>
                </c:pt>
                <c:pt idx="26">
                  <c:v>9.092902790562854E-2</c:v>
                </c:pt>
                <c:pt idx="27">
                  <c:v>9.0780580528440222E-2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7089-4AD1-92AB-F08FB2F6EAE3}"/>
            </c:ext>
          </c:extLst>
        </c:ser>
        <c:ser>
          <c:idx val="8"/>
          <c:order val="8"/>
          <c:tx>
            <c:strRef>
              <c:f>ICV!$A$11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ICV!$B$2:$AC$2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ICV!$B$11:$AC$11</c:f>
              <c:numCache>
                <c:formatCode>0.0%</c:formatCode>
                <c:ptCount val="28"/>
                <c:pt idx="0">
                  <c:v>9.149216711845283E-2</c:v>
                </c:pt>
                <c:pt idx="1">
                  <c:v>9.1221598077593335E-2</c:v>
                </c:pt>
                <c:pt idx="2">
                  <c:v>9.2059067415897047E-2</c:v>
                </c:pt>
                <c:pt idx="3">
                  <c:v>9.4029872811150897E-2</c:v>
                </c:pt>
                <c:pt idx="4">
                  <c:v>0.10271486031145917</c:v>
                </c:pt>
                <c:pt idx="5">
                  <c:v>0.10285755284402877</c:v>
                </c:pt>
                <c:pt idx="6">
                  <c:v>0.10786007948460238</c:v>
                </c:pt>
                <c:pt idx="7">
                  <c:v>0.1163270498879225</c:v>
                </c:pt>
                <c:pt idx="8">
                  <c:v>0.1111169020929499</c:v>
                </c:pt>
                <c:pt idx="9">
                  <c:v>0.11954350071314174</c:v>
                </c:pt>
                <c:pt idx="10">
                  <c:v>0.11818713333323032</c:v>
                </c:pt>
                <c:pt idx="11">
                  <c:v>0.12526712148109054</c:v>
                </c:pt>
                <c:pt idx="12">
                  <c:v>0.12771874932791419</c:v>
                </c:pt>
                <c:pt idx="13">
                  <c:v>0.13245967372271333</c:v>
                </c:pt>
                <c:pt idx="14">
                  <c:v>0.13872328700470102</c:v>
                </c:pt>
                <c:pt idx="15">
                  <c:v>0.14502514982469347</c:v>
                </c:pt>
                <c:pt idx="16">
                  <c:v>0.15562363520698527</c:v>
                </c:pt>
                <c:pt idx="17">
                  <c:v>0.15123718523193369</c:v>
                </c:pt>
                <c:pt idx="18">
                  <c:v>0.1565089064436237</c:v>
                </c:pt>
                <c:pt idx="19">
                  <c:v>0.16023090228774292</c:v>
                </c:pt>
                <c:pt idx="20">
                  <c:v>0.16210426931411598</c:v>
                </c:pt>
                <c:pt idx="21">
                  <c:v>0.16953586768773823</c:v>
                </c:pt>
                <c:pt idx="22">
                  <c:v>0.17092686250875747</c:v>
                </c:pt>
                <c:pt idx="23">
                  <c:v>0.17426270803420871</c:v>
                </c:pt>
                <c:pt idx="24">
                  <c:v>0.16583236402496113</c:v>
                </c:pt>
                <c:pt idx="25">
                  <c:v>0.16467809869945457</c:v>
                </c:pt>
                <c:pt idx="26">
                  <c:v>0.16537192502048159</c:v>
                </c:pt>
                <c:pt idx="27">
                  <c:v>0.15583682590335907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7089-4AD1-92AB-F08FB2F6E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Tasa</a:t>
            </a:r>
            <a:r>
              <a:rPr lang="es-CO" baseline="0"/>
              <a:t> Vehículos 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'Tasa Vehículos'!$A$3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Vehículos'!$E$3:$AC$3</c:f>
              <c:numCache>
                <c:formatCode>0.0%</c:formatCode>
                <c:ptCount val="25"/>
                <c:pt idx="0">
                  <c:v>0.22414117647058651</c:v>
                </c:pt>
                <c:pt idx="1">
                  <c:v>0.23518750000000122</c:v>
                </c:pt>
                <c:pt idx="2">
                  <c:v>0.22472916666666687</c:v>
                </c:pt>
                <c:pt idx="3">
                  <c:v>0.33202142859999872</c:v>
                </c:pt>
                <c:pt idx="4">
                  <c:v>0.27621538459999884</c:v>
                </c:pt>
                <c:pt idx="5">
                  <c:v>0.32464615380000161</c:v>
                </c:pt>
                <c:pt idx="6">
                  <c:v>0.30248333330000077</c:v>
                </c:pt>
                <c:pt idx="7">
                  <c:v>0.32081428570000203</c:v>
                </c:pt>
                <c:pt idx="8">
                  <c:v>0.26206250000000053</c:v>
                </c:pt>
                <c:pt idx="9">
                  <c:v>0.26337999999999906</c:v>
                </c:pt>
                <c:pt idx="10">
                  <c:v>0.23887142860000066</c:v>
                </c:pt>
                <c:pt idx="11">
                  <c:v>0.22779999999999778</c:v>
                </c:pt>
                <c:pt idx="12">
                  <c:v>0.24140000000000095</c:v>
                </c:pt>
                <c:pt idx="13">
                  <c:v>0.22650000000000103</c:v>
                </c:pt>
                <c:pt idx="14">
                  <c:v>0.20769999999999866</c:v>
                </c:pt>
                <c:pt idx="15">
                  <c:v>0.2108999999999992</c:v>
                </c:pt>
                <c:pt idx="16">
                  <c:v>0.19120000000000092</c:v>
                </c:pt>
                <c:pt idx="17">
                  <c:v>0.18020000000000058</c:v>
                </c:pt>
                <c:pt idx="18">
                  <c:v>0.17499999999999849</c:v>
                </c:pt>
                <c:pt idx="19">
                  <c:v>0.17100000000000004</c:v>
                </c:pt>
                <c:pt idx="20">
                  <c:v>0.16709999999999914</c:v>
                </c:pt>
                <c:pt idx="21">
                  <c:v>0.17200000000000171</c:v>
                </c:pt>
                <c:pt idx="22">
                  <c:v>0.17410000000000081</c:v>
                </c:pt>
                <c:pt idx="23">
                  <c:v>0.17569999999999975</c:v>
                </c:pt>
                <c:pt idx="24">
                  <c:v>0.17289999999999894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D07-4DD7-9AA8-769E93F437CC}"/>
            </c:ext>
          </c:extLst>
        </c:ser>
        <c:ser>
          <c:idx val="1"/>
          <c:order val="1"/>
          <c:tx>
            <c:strRef>
              <c:f>'Tasa Vehículos'!$A$4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Vehículos'!$E$4:$AC$4</c:f>
              <c:numCache>
                <c:formatCode>0.0%</c:formatCode>
                <c:ptCount val="25"/>
                <c:pt idx="0">
                  <c:v>0.21497500000000014</c:v>
                </c:pt>
                <c:pt idx="1">
                  <c:v>0.2319999999999991</c:v>
                </c:pt>
                <c:pt idx="2">
                  <c:v>0.26697999999999888</c:v>
                </c:pt>
                <c:pt idx="3">
                  <c:v>0.28147499999999859</c:v>
                </c:pt>
                <c:pt idx="4">
                  <c:v>0.28613333330000068</c:v>
                </c:pt>
                <c:pt idx="5">
                  <c:v>0.27652857139999854</c:v>
                </c:pt>
                <c:pt idx="6">
                  <c:v>0.28072499999999923</c:v>
                </c:pt>
                <c:pt idx="7">
                  <c:v>0.25465000000000004</c:v>
                </c:pt>
                <c:pt idx="8">
                  <c:v>0.2456272726999984</c:v>
                </c:pt>
                <c:pt idx="9">
                  <c:v>0.24926666670000008</c:v>
                </c:pt>
                <c:pt idx="10">
                  <c:v>0.23636666670000017</c:v>
                </c:pt>
                <c:pt idx="11">
                  <c:v>0.25122448979591772</c:v>
                </c:pt>
                <c:pt idx="12">
                  <c:v>0.24630540540540347</c:v>
                </c:pt>
                <c:pt idx="13">
                  <c:v>0.23785251396648111</c:v>
                </c:pt>
                <c:pt idx="14">
                  <c:v>0.24593715170278707</c:v>
                </c:pt>
                <c:pt idx="15">
                  <c:v>0.25990000000000069</c:v>
                </c:pt>
                <c:pt idx="16">
                  <c:v>0.24669999999999925</c:v>
                </c:pt>
                <c:pt idx="17">
                  <c:v>0.21740000000000048</c:v>
                </c:pt>
                <c:pt idx="18">
                  <c:v>0.21859999999999924</c:v>
                </c:pt>
                <c:pt idx="19">
                  <c:v>0.21180000000000065</c:v>
                </c:pt>
                <c:pt idx="20">
                  <c:v>0.20800000000000174</c:v>
                </c:pt>
                <c:pt idx="21">
                  <c:v>0.19070000000000031</c:v>
                </c:pt>
                <c:pt idx="22">
                  <c:v>0.19150000000000111</c:v>
                </c:pt>
                <c:pt idx="23">
                  <c:v>0.18210000000000037</c:v>
                </c:pt>
                <c:pt idx="24">
                  <c:v>0.19090000000000051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D07-4DD7-9AA8-769E93F437CC}"/>
            </c:ext>
          </c:extLst>
        </c:ser>
        <c:ser>
          <c:idx val="2"/>
          <c:order val="2"/>
          <c:tx>
            <c:strRef>
              <c:f>'Tasa Vehículos'!$A$5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Vehículos'!$E$5:$AC$5</c:f>
              <c:numCache>
                <c:formatCode>0.0%</c:formatCode>
                <c:ptCount val="25"/>
                <c:pt idx="0">
                  <c:v>0.27626250000000119</c:v>
                </c:pt>
                <c:pt idx="1">
                  <c:v>0.2933250000000005</c:v>
                </c:pt>
                <c:pt idx="2">
                  <c:v>0.30474999999999963</c:v>
                </c:pt>
                <c:pt idx="3">
                  <c:v>0.28489999999999971</c:v>
                </c:pt>
                <c:pt idx="4">
                  <c:v>0.29073076919999896</c:v>
                </c:pt>
                <c:pt idx="5">
                  <c:v>0.28349999999999942</c:v>
                </c:pt>
                <c:pt idx="6">
                  <c:v>0.28349999999999942</c:v>
                </c:pt>
                <c:pt idx="7">
                  <c:v>0.28143333330000009</c:v>
                </c:pt>
                <c:pt idx="8">
                  <c:v>0.27137999999999907</c:v>
                </c:pt>
                <c:pt idx="9">
                  <c:v>0.29555000000000131</c:v>
                </c:pt>
                <c:pt idx="10">
                  <c:v>0.23379999999999912</c:v>
                </c:pt>
                <c:pt idx="11">
                  <c:v>0.26528186528497333</c:v>
                </c:pt>
                <c:pt idx="12">
                  <c:v>0.26192400000000049</c:v>
                </c:pt>
                <c:pt idx="13">
                  <c:v>0.26871323529411595</c:v>
                </c:pt>
                <c:pt idx="14">
                  <c:v>0.27083752808988737</c:v>
                </c:pt>
                <c:pt idx="15">
                  <c:v>0.27809999999999979</c:v>
                </c:pt>
                <c:pt idx="16">
                  <c:v>0.26829999999999909</c:v>
                </c:pt>
                <c:pt idx="17">
                  <c:v>0.26179999999999981</c:v>
                </c:pt>
                <c:pt idx="18">
                  <c:v>0.26199999999999846</c:v>
                </c:pt>
                <c:pt idx="19">
                  <c:v>0.25869999999999882</c:v>
                </c:pt>
                <c:pt idx="20">
                  <c:v>0.23940000000000028</c:v>
                </c:pt>
                <c:pt idx="21">
                  <c:v>0.23399999999999976</c:v>
                </c:pt>
                <c:pt idx="22">
                  <c:v>0.23740000000000072</c:v>
                </c:pt>
                <c:pt idx="23">
                  <c:v>0.21989999999999998</c:v>
                </c:pt>
                <c:pt idx="24">
                  <c:v>0.20330000000000092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D07-4DD7-9AA8-769E93F437CC}"/>
            </c:ext>
          </c:extLst>
        </c:ser>
        <c:ser>
          <c:idx val="3"/>
          <c:order val="3"/>
          <c:tx>
            <c:strRef>
              <c:f>'Tasa Vehículos'!$A$6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Vehículos'!$E$6:$AC$6</c:f>
              <c:numCache>
                <c:formatCode>0.0%</c:formatCode>
                <c:ptCount val="25"/>
                <c:pt idx="0">
                  <c:v>0.18168750000000133</c:v>
                </c:pt>
                <c:pt idx="1">
                  <c:v>0.18711250000000024</c:v>
                </c:pt>
                <c:pt idx="2">
                  <c:v>0.20093000000000094</c:v>
                </c:pt>
                <c:pt idx="3">
                  <c:v>0.20950000000000069</c:v>
                </c:pt>
                <c:pt idx="4">
                  <c:v>0.214766666700001</c:v>
                </c:pt>
                <c:pt idx="5">
                  <c:v>0.22790000000000199</c:v>
                </c:pt>
                <c:pt idx="6">
                  <c:v>0.23461666669999937</c:v>
                </c:pt>
                <c:pt idx="7">
                  <c:v>0.22647500000000109</c:v>
                </c:pt>
                <c:pt idx="8">
                  <c:v>0.22040000000000037</c:v>
                </c:pt>
                <c:pt idx="9">
                  <c:v>0.20492500000000091</c:v>
                </c:pt>
                <c:pt idx="10">
                  <c:v>0.19547142860000077</c:v>
                </c:pt>
                <c:pt idx="11">
                  <c:v>0.21186492146596869</c:v>
                </c:pt>
                <c:pt idx="12">
                  <c:v>0.21159334862385393</c:v>
                </c:pt>
                <c:pt idx="13">
                  <c:v>0.20891303317535459</c:v>
                </c:pt>
                <c:pt idx="14">
                  <c:v>0.21240405797101491</c:v>
                </c:pt>
                <c:pt idx="15">
                  <c:v>0.21780000000000221</c:v>
                </c:pt>
                <c:pt idx="16">
                  <c:v>0.21049999999999947</c:v>
                </c:pt>
                <c:pt idx="17">
                  <c:v>0.20579999999999932</c:v>
                </c:pt>
                <c:pt idx="18">
                  <c:v>0.19140000000000024</c:v>
                </c:pt>
                <c:pt idx="19">
                  <c:v>0.19510000000000027</c:v>
                </c:pt>
                <c:pt idx="20">
                  <c:v>0.18800000000000039</c:v>
                </c:pt>
                <c:pt idx="21">
                  <c:v>0.18049999999999966</c:v>
                </c:pt>
                <c:pt idx="22">
                  <c:v>0.18749999999999933</c:v>
                </c:pt>
                <c:pt idx="23">
                  <c:v>0.18389999999999973</c:v>
                </c:pt>
                <c:pt idx="24">
                  <c:v>0.17780000000000107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D07-4DD7-9AA8-769E93F437CC}"/>
            </c:ext>
          </c:extLst>
        </c:ser>
        <c:ser>
          <c:idx val="4"/>
          <c:order val="4"/>
          <c:tx>
            <c:strRef>
              <c:f>'Tasa Vehículos'!$A$7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Vehículos'!$E$7:$AC$7</c:f>
              <c:numCache>
                <c:formatCode>0.0%</c:formatCode>
                <c:ptCount val="25"/>
                <c:pt idx="0">
                  <c:v>0.20451250000000054</c:v>
                </c:pt>
                <c:pt idx="1">
                  <c:v>0.20685999999999849</c:v>
                </c:pt>
                <c:pt idx="2">
                  <c:v>0.22032105263157731</c:v>
                </c:pt>
                <c:pt idx="3">
                  <c:v>0.24660000000000015</c:v>
                </c:pt>
                <c:pt idx="4">
                  <c:v>0.23288888889999937</c:v>
                </c:pt>
                <c:pt idx="5">
                  <c:v>0.23620833330000091</c:v>
                </c:pt>
                <c:pt idx="6">
                  <c:v>0.24427500000000024</c:v>
                </c:pt>
                <c:pt idx="7">
                  <c:v>0.24249230770000096</c:v>
                </c:pt>
                <c:pt idx="8">
                  <c:v>0.23753333329999848</c:v>
                </c:pt>
                <c:pt idx="9">
                  <c:v>0.21733333329999938</c:v>
                </c:pt>
                <c:pt idx="10">
                  <c:v>0.21386666669999888</c:v>
                </c:pt>
                <c:pt idx="11">
                  <c:v>0.21957410714285741</c:v>
                </c:pt>
                <c:pt idx="12">
                  <c:v>0.21861428571428365</c:v>
                </c:pt>
                <c:pt idx="13">
                  <c:v>0.21781305418719232</c:v>
                </c:pt>
                <c:pt idx="14">
                  <c:v>0.21564290375203843</c:v>
                </c:pt>
                <c:pt idx="15">
                  <c:v>0.21359999999999957</c:v>
                </c:pt>
                <c:pt idx="16">
                  <c:v>0.21059999999999923</c:v>
                </c:pt>
                <c:pt idx="17">
                  <c:v>0.20780000000000021</c:v>
                </c:pt>
                <c:pt idx="18">
                  <c:v>0.20600000000000085</c:v>
                </c:pt>
                <c:pt idx="19">
                  <c:v>0.20479999999999898</c:v>
                </c:pt>
                <c:pt idx="20">
                  <c:v>0.20279999999999898</c:v>
                </c:pt>
                <c:pt idx="21">
                  <c:v>0.20009999999999795</c:v>
                </c:pt>
                <c:pt idx="22">
                  <c:v>0.19380000000000153</c:v>
                </c:pt>
                <c:pt idx="23">
                  <c:v>0.18989999999999951</c:v>
                </c:pt>
                <c:pt idx="24">
                  <c:v>0.18719999999999981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6D07-4DD7-9AA8-769E93F437CC}"/>
            </c:ext>
          </c:extLst>
        </c:ser>
        <c:ser>
          <c:idx val="5"/>
          <c:order val="5"/>
          <c:tx>
            <c:strRef>
              <c:f>'Tasa Vehículos'!$A$8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Vehículos'!$E$8:$AC$8</c:f>
              <c:numCache>
                <c:formatCode>0.0%</c:formatCode>
                <c:ptCount val="25"/>
                <c:pt idx="0">
                  <c:v>0.25628000000000029</c:v>
                </c:pt>
                <c:pt idx="1">
                  <c:v>0.26101333333333243</c:v>
                </c:pt>
                <c:pt idx="2">
                  <c:v>0.26954000000000189</c:v>
                </c:pt>
                <c:pt idx="3">
                  <c:v>0.2635538462</c:v>
                </c:pt>
                <c:pt idx="4">
                  <c:v>0.28023750000000014</c:v>
                </c:pt>
                <c:pt idx="5">
                  <c:v>0.27840000000000065</c:v>
                </c:pt>
                <c:pt idx="6">
                  <c:v>0.26622222219999836</c:v>
                </c:pt>
                <c:pt idx="7">
                  <c:v>0.2711111111000013</c:v>
                </c:pt>
                <c:pt idx="8">
                  <c:v>0.27586153850000028</c:v>
                </c:pt>
                <c:pt idx="9">
                  <c:v>0.27015000000000122</c:v>
                </c:pt>
                <c:pt idx="10">
                  <c:v>0.25747777780000036</c:v>
                </c:pt>
                <c:pt idx="11">
                  <c:v>0.26570810810810652</c:v>
                </c:pt>
                <c:pt idx="12">
                  <c:v>0.2718600877192987</c:v>
                </c:pt>
                <c:pt idx="13">
                  <c:v>0.27523168316831703</c:v>
                </c:pt>
                <c:pt idx="14">
                  <c:v>0.26712971114167683</c:v>
                </c:pt>
                <c:pt idx="15">
                  <c:v>0.26530000000000142</c:v>
                </c:pt>
                <c:pt idx="16">
                  <c:v>0.2629999999999979</c:v>
                </c:pt>
                <c:pt idx="17">
                  <c:v>0.26410000000000133</c:v>
                </c:pt>
                <c:pt idx="18">
                  <c:v>0.24340000000000006</c:v>
                </c:pt>
                <c:pt idx="19">
                  <c:v>0.23789999999999889</c:v>
                </c:pt>
                <c:pt idx="20">
                  <c:v>0.23489999999999833</c:v>
                </c:pt>
                <c:pt idx="21">
                  <c:v>0.22800000000000087</c:v>
                </c:pt>
                <c:pt idx="22">
                  <c:v>0.22150000000000136</c:v>
                </c:pt>
                <c:pt idx="23">
                  <c:v>0.22079999999999966</c:v>
                </c:pt>
                <c:pt idx="24">
                  <c:v>0.21010000000000018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D07-4DD7-9AA8-769E93F437CC}"/>
            </c:ext>
          </c:extLst>
        </c:ser>
        <c:ser>
          <c:idx val="6"/>
          <c:order val="6"/>
          <c:tx>
            <c:strRef>
              <c:f>'Tasa Vehículos'!$A$9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Vehículos'!$E$9:$AC$9</c:f>
              <c:numCache>
                <c:formatCode>0.0%</c:formatCode>
                <c:ptCount val="25"/>
                <c:pt idx="0">
                  <c:v>0.24038749999999909</c:v>
                </c:pt>
                <c:pt idx="1">
                  <c:v>0.25058750000000063</c:v>
                </c:pt>
                <c:pt idx="2">
                  <c:v>0.26011000000000184</c:v>
                </c:pt>
                <c:pt idx="3">
                  <c:v>0.24841249999999881</c:v>
                </c:pt>
                <c:pt idx="4">
                  <c:v>0.23280000000000212</c:v>
                </c:pt>
                <c:pt idx="5">
                  <c:v>0.27027499999999827</c:v>
                </c:pt>
                <c:pt idx="6">
                  <c:v>0.2097</c:v>
                </c:pt>
                <c:pt idx="7">
                  <c:v>0.28385999999999911</c:v>
                </c:pt>
                <c:pt idx="8">
                  <c:v>0.26640000000000019</c:v>
                </c:pt>
                <c:pt idx="9">
                  <c:v>0.25296666670000012</c:v>
                </c:pt>
                <c:pt idx="10">
                  <c:v>0.22875000000000112</c:v>
                </c:pt>
                <c:pt idx="11">
                  <c:v>0.24915850340135859</c:v>
                </c:pt>
                <c:pt idx="12">
                  <c:v>0.25036249999999804</c:v>
                </c:pt>
                <c:pt idx="13">
                  <c:v>0.24929629629629502</c:v>
                </c:pt>
                <c:pt idx="14">
                  <c:v>0.25054567307692266</c:v>
                </c:pt>
                <c:pt idx="15">
                  <c:v>0.24320000000000075</c:v>
                </c:pt>
                <c:pt idx="16">
                  <c:v>0.24950000000000117</c:v>
                </c:pt>
                <c:pt idx="17">
                  <c:v>0.25020000000000042</c:v>
                </c:pt>
                <c:pt idx="18">
                  <c:v>0.24669999999999925</c:v>
                </c:pt>
                <c:pt idx="19">
                  <c:v>0.24739999999999962</c:v>
                </c:pt>
                <c:pt idx="20">
                  <c:v>0.24959999999999871</c:v>
                </c:pt>
                <c:pt idx="21">
                  <c:v>0.24890000000000057</c:v>
                </c:pt>
                <c:pt idx="22">
                  <c:v>0.24709999999999965</c:v>
                </c:pt>
                <c:pt idx="23">
                  <c:v>0.24089999999999834</c:v>
                </c:pt>
                <c:pt idx="24">
                  <c:v>0.22909999999999919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6D07-4DD7-9AA8-769E93F437CC}"/>
            </c:ext>
          </c:extLst>
        </c:ser>
        <c:ser>
          <c:idx val="7"/>
          <c:order val="7"/>
          <c:tx>
            <c:strRef>
              <c:f>'Tasa Vehículos'!$A$10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Vehículos'!$E$10:$AC$10</c:f>
              <c:numCache>
                <c:formatCode>0.0%</c:formatCode>
                <c:ptCount val="25"/>
                <c:pt idx="0">
                  <c:v>0.18647500000000083</c:v>
                </c:pt>
                <c:pt idx="1">
                  <c:v>0.19811249999999903</c:v>
                </c:pt>
                <c:pt idx="2">
                  <c:v>0.21350999999999898</c:v>
                </c:pt>
                <c:pt idx="3">
                  <c:v>0.20350000000000001</c:v>
                </c:pt>
                <c:pt idx="4">
                  <c:v>0.22995000000000076</c:v>
                </c:pt>
                <c:pt idx="5">
                  <c:v>0.24669999999999925</c:v>
                </c:pt>
                <c:pt idx="6">
                  <c:v>0.22976666670000045</c:v>
                </c:pt>
                <c:pt idx="7">
                  <c:v>0.22092000000000045</c:v>
                </c:pt>
                <c:pt idx="8">
                  <c:v>0.18918333330000126</c:v>
                </c:pt>
                <c:pt idx="9">
                  <c:v>0.21265000000000045</c:v>
                </c:pt>
                <c:pt idx="10">
                  <c:v>0.24367499999999831</c:v>
                </c:pt>
                <c:pt idx="11">
                  <c:v>0.21798111888111871</c:v>
                </c:pt>
                <c:pt idx="12">
                  <c:v>0.21726071428571325</c:v>
                </c:pt>
                <c:pt idx="13">
                  <c:v>0.21614155124653722</c:v>
                </c:pt>
                <c:pt idx="14">
                  <c:v>0.21374054054053948</c:v>
                </c:pt>
                <c:pt idx="15">
                  <c:v>0.20859999999999945</c:v>
                </c:pt>
                <c:pt idx="16">
                  <c:v>0.20690000000000053</c:v>
                </c:pt>
                <c:pt idx="17">
                  <c:v>0.20800000000000174</c:v>
                </c:pt>
                <c:pt idx="18">
                  <c:v>0.20240000000000014</c:v>
                </c:pt>
                <c:pt idx="19">
                  <c:v>0.19740000000000135</c:v>
                </c:pt>
                <c:pt idx="20">
                  <c:v>0.1901999999999997</c:v>
                </c:pt>
                <c:pt idx="21">
                  <c:v>0.18859999999999855</c:v>
                </c:pt>
                <c:pt idx="22">
                  <c:v>0.18639999999999879</c:v>
                </c:pt>
                <c:pt idx="23">
                  <c:v>0.18379999999999885</c:v>
                </c:pt>
                <c:pt idx="24">
                  <c:v>0.18170000000000197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6D07-4DD7-9AA8-769E93F437CC}"/>
            </c:ext>
          </c:extLst>
        </c:ser>
        <c:ser>
          <c:idx val="8"/>
          <c:order val="8"/>
          <c:tx>
            <c:strRef>
              <c:f>'Tasa Vehículos'!$A$11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'Tasa Vehículos'!$E$2:$AC$2</c:f>
              <c:numCache>
                <c:formatCode>mmm\-yy</c:formatCode>
                <c:ptCount val="25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  <c:pt idx="12">
                  <c:v>45200</c:v>
                </c:pt>
                <c:pt idx="13">
                  <c:v>45231</c:v>
                </c:pt>
                <c:pt idx="14">
                  <c:v>45261</c:v>
                </c:pt>
                <c:pt idx="15">
                  <c:v>45292</c:v>
                </c:pt>
                <c:pt idx="16">
                  <c:v>45323</c:v>
                </c:pt>
                <c:pt idx="17">
                  <c:v>45352</c:v>
                </c:pt>
                <c:pt idx="18">
                  <c:v>45383</c:v>
                </c:pt>
                <c:pt idx="19">
                  <c:v>45413</c:v>
                </c:pt>
                <c:pt idx="20">
                  <c:v>45444</c:v>
                </c:pt>
                <c:pt idx="21">
                  <c:v>45474</c:v>
                </c:pt>
                <c:pt idx="22">
                  <c:v>45505</c:v>
                </c:pt>
                <c:pt idx="23">
                  <c:v>45536</c:v>
                </c:pt>
                <c:pt idx="24">
                  <c:v>45566</c:v>
                </c:pt>
              </c:numCache>
            </c:numRef>
          </c:cat>
          <c:val>
            <c:numRef>
              <c:f>'Tasa Vehículos'!$E$11:$AC$11</c:f>
              <c:numCache>
                <c:formatCode>0.0%</c:formatCode>
                <c:ptCount val="25"/>
                <c:pt idx="0">
                  <c:v>0.20603125000000033</c:v>
                </c:pt>
                <c:pt idx="1">
                  <c:v>0.22557499999999875</c:v>
                </c:pt>
                <c:pt idx="2">
                  <c:v>0.24919499999999917</c:v>
                </c:pt>
                <c:pt idx="3">
                  <c:v>0.25963636359999964</c:v>
                </c:pt>
                <c:pt idx="4">
                  <c:v>0.24979999999999958</c:v>
                </c:pt>
                <c:pt idx="5">
                  <c:v>0.26582857140000127</c:v>
                </c:pt>
                <c:pt idx="6">
                  <c:v>0.22184999999999877</c:v>
                </c:pt>
                <c:pt idx="7">
                  <c:v>0.21729999999999938</c:v>
                </c:pt>
                <c:pt idx="8">
                  <c:v>0.22146250000000101</c:v>
                </c:pt>
                <c:pt idx="9">
                  <c:v>0.23075999999999963</c:v>
                </c:pt>
                <c:pt idx="10">
                  <c:v>0.21945999999999866</c:v>
                </c:pt>
                <c:pt idx="11">
                  <c:v>0.21707288135593239</c:v>
                </c:pt>
                <c:pt idx="12">
                  <c:v>0.21034444444444311</c:v>
                </c:pt>
                <c:pt idx="13">
                  <c:v>0.23165411764705923</c:v>
                </c:pt>
                <c:pt idx="14">
                  <c:v>0.22845503875968842</c:v>
                </c:pt>
                <c:pt idx="15">
                  <c:v>0.24299999999999944</c:v>
                </c:pt>
                <c:pt idx="16">
                  <c:v>0.24600000000000222</c:v>
                </c:pt>
                <c:pt idx="17">
                  <c:v>0.22169999999999801</c:v>
                </c:pt>
                <c:pt idx="18">
                  <c:v>0.20650000000000079</c:v>
                </c:pt>
                <c:pt idx="19">
                  <c:v>0.19449999999999901</c:v>
                </c:pt>
                <c:pt idx="20">
                  <c:v>0.18620000000000103</c:v>
                </c:pt>
                <c:pt idx="21">
                  <c:v>0.18290000000000073</c:v>
                </c:pt>
                <c:pt idx="22">
                  <c:v>0.17249999999999988</c:v>
                </c:pt>
                <c:pt idx="23">
                  <c:v>0.17689999999999939</c:v>
                </c:pt>
                <c:pt idx="24">
                  <c:v>0.17559999999999976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6D07-4DD7-9AA8-769E93F4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BANCO</a:t>
            </a:r>
            <a:r>
              <a:rPr lang="es-CO" baseline="0"/>
              <a:t> DE OCCIDENTE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V2'!$A$43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V2'!$N$43:$AH$43</c:f>
              <c:numCache>
                <c:formatCode>0.0%</c:formatCode>
                <c:ptCount val="21"/>
                <c:pt idx="0">
                  <c:v>0.11552132186396566</c:v>
                </c:pt>
                <c:pt idx="1">
                  <c:v>0.11582550050248565</c:v>
                </c:pt>
                <c:pt idx="2">
                  <c:v>0.11608093245497006</c:v>
                </c:pt>
                <c:pt idx="3">
                  <c:v>0.11549887570325337</c:v>
                </c:pt>
                <c:pt idx="4">
                  <c:v>0.11503943400861293</c:v>
                </c:pt>
                <c:pt idx="5">
                  <c:v>0.11401762550811598</c:v>
                </c:pt>
                <c:pt idx="6">
                  <c:v>0.11320335401104424</c:v>
                </c:pt>
                <c:pt idx="7">
                  <c:v>0.11266896760626591</c:v>
                </c:pt>
                <c:pt idx="8">
                  <c:v>0.11185694977091616</c:v>
                </c:pt>
                <c:pt idx="9">
                  <c:v>0.11127978380219798</c:v>
                </c:pt>
                <c:pt idx="10">
                  <c:v>0.11212376715875313</c:v>
                </c:pt>
                <c:pt idx="11">
                  <c:v>0.11044131865834485</c:v>
                </c:pt>
                <c:pt idx="12">
                  <c:v>0.11071967738789874</c:v>
                </c:pt>
                <c:pt idx="13">
                  <c:v>0.11108375184337944</c:v>
                </c:pt>
                <c:pt idx="14">
                  <c:v>0.11166334186682518</c:v>
                </c:pt>
                <c:pt idx="15">
                  <c:v>0.11258280860374996</c:v>
                </c:pt>
                <c:pt idx="16">
                  <c:v>0.11302233473896442</c:v>
                </c:pt>
                <c:pt idx="17">
                  <c:v>0.1131555680254273</c:v>
                </c:pt>
                <c:pt idx="18">
                  <c:v>0.11621008028850081</c:v>
                </c:pt>
                <c:pt idx="19">
                  <c:v>0.11733659176199178</c:v>
                </c:pt>
                <c:pt idx="20">
                  <c:v>0.1175526544529511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1F6-4062-AFBA-74A983D1D7DE}"/>
            </c:ext>
          </c:extLst>
        </c:ser>
        <c:ser>
          <c:idx val="2"/>
          <c:order val="1"/>
          <c:tx>
            <c:strRef>
              <c:f>'Entidades V2'!$A$44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V2'!$N$44:$AH$44</c:f>
              <c:numCache>
                <c:formatCode>0.0%</c:formatCode>
                <c:ptCount val="21"/>
                <c:pt idx="0">
                  <c:v>4.0985649288235997E-2</c:v>
                </c:pt>
                <c:pt idx="1">
                  <c:v>4.3655663536603523E-2</c:v>
                </c:pt>
                <c:pt idx="2">
                  <c:v>4.7876002238466303E-2</c:v>
                </c:pt>
                <c:pt idx="3">
                  <c:v>4.9665719419770778E-2</c:v>
                </c:pt>
                <c:pt idx="4">
                  <c:v>4.8242291081566954E-2</c:v>
                </c:pt>
                <c:pt idx="5">
                  <c:v>5.056231325409026E-2</c:v>
                </c:pt>
                <c:pt idx="6">
                  <c:v>4.6441695773681527E-2</c:v>
                </c:pt>
                <c:pt idx="7">
                  <c:v>5.2038025932298795E-2</c:v>
                </c:pt>
                <c:pt idx="8">
                  <c:v>5.256414147484071E-2</c:v>
                </c:pt>
                <c:pt idx="9">
                  <c:v>5.8856882694003375E-2</c:v>
                </c:pt>
                <c:pt idx="10">
                  <c:v>6.2140273796334772E-2</c:v>
                </c:pt>
                <c:pt idx="11">
                  <c:v>6.1961890453062128E-2</c:v>
                </c:pt>
                <c:pt idx="12">
                  <c:v>6.2343423771047436E-2</c:v>
                </c:pt>
                <c:pt idx="13">
                  <c:v>5.8524512256203226E-2</c:v>
                </c:pt>
                <c:pt idx="14">
                  <c:v>5.544083010283294E-2</c:v>
                </c:pt>
                <c:pt idx="15">
                  <c:v>4.7290545106960416E-2</c:v>
                </c:pt>
                <c:pt idx="16">
                  <c:v>4.5978959015958089E-2</c:v>
                </c:pt>
                <c:pt idx="17">
                  <c:v>4.7338641206048512E-2</c:v>
                </c:pt>
                <c:pt idx="18">
                  <c:v>3.9852426920101658E-2</c:v>
                </c:pt>
                <c:pt idx="19">
                  <c:v>3.7883675995548698E-2</c:v>
                </c:pt>
                <c:pt idx="20">
                  <c:v>3.8901386660529676E-2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1F6-4062-AFBA-74A983D1D7DE}"/>
            </c:ext>
          </c:extLst>
        </c:ser>
        <c:ser>
          <c:idx val="3"/>
          <c:order val="2"/>
          <c:tx>
            <c:strRef>
              <c:f>'Entidades V2'!$A$45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V2'!$N$45:$AH$45</c:f>
              <c:numCache>
                <c:formatCode>0.00%</c:formatCode>
                <c:ptCount val="21"/>
                <c:pt idx="0">
                  <c:v>6.5000000000000002E-2</c:v>
                </c:pt>
                <c:pt idx="1">
                  <c:v>6.5000000000000002E-2</c:v>
                </c:pt>
                <c:pt idx="2">
                  <c:v>5.8999999999999997E-2</c:v>
                </c:pt>
                <c:pt idx="3">
                  <c:v>5.0999999999999997E-2</c:v>
                </c:pt>
                <c:pt idx="4">
                  <c:v>4.8000000000000001E-2</c:v>
                </c:pt>
                <c:pt idx="5">
                  <c:v>4.7E-2</c:v>
                </c:pt>
                <c:pt idx="6">
                  <c:v>4.7E-2</c:v>
                </c:pt>
                <c:pt idx="7">
                  <c:v>5.0999999999999997E-2</c:v>
                </c:pt>
                <c:pt idx="8">
                  <c:v>0.06</c:v>
                </c:pt>
                <c:pt idx="9">
                  <c:v>5.2999999999999999E-2</c:v>
                </c:pt>
                <c:pt idx="10">
                  <c:v>5.2999999999999999E-2</c:v>
                </c:pt>
                <c:pt idx="11">
                  <c:v>5.2999999999999999E-2</c:v>
                </c:pt>
                <c:pt idx="12" formatCode="0.0%">
                  <c:v>7.4542897327707455E-2</c:v>
                </c:pt>
                <c:pt idx="13" formatCode="0.0%">
                  <c:v>7.1795547358714268E-2</c:v>
                </c:pt>
                <c:pt idx="14" formatCode="0.0%">
                  <c:v>7.5554259043173866E-2</c:v>
                </c:pt>
                <c:pt idx="15" formatCode="0.0%">
                  <c:v>7.5163398692810454E-2</c:v>
                </c:pt>
                <c:pt idx="16" formatCode="0.0%">
                  <c:v>7.574166447886585E-2</c:v>
                </c:pt>
                <c:pt idx="17" formatCode="0.0%">
                  <c:v>6.7614185180074518E-2</c:v>
                </c:pt>
                <c:pt idx="18" formatCode="0.0%">
                  <c:v>6.6682571871645002E-2</c:v>
                </c:pt>
                <c:pt idx="19" formatCode="0.0%">
                  <c:v>7.8021718602455145E-2</c:v>
                </c:pt>
                <c:pt idx="20" formatCode="0.0%">
                  <c:v>7.4732682473268253E-2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1F6-4062-AFBA-74A983D1D7DE}"/>
            </c:ext>
          </c:extLst>
        </c:ser>
        <c:ser>
          <c:idx val="4"/>
          <c:order val="3"/>
          <c:tx>
            <c:strRef>
              <c:f>'Entidades V2'!$A$46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V2'!$N$46:$AH$46</c:f>
              <c:numCache>
                <c:formatCode>0.00%</c:formatCode>
                <c:ptCount val="21"/>
                <c:pt idx="0">
                  <c:v>8.1284984181065958E-2</c:v>
                </c:pt>
                <c:pt idx="1">
                  <c:v>8.6660036937064922E-2</c:v>
                </c:pt>
                <c:pt idx="2">
                  <c:v>8.1220338983050852E-2</c:v>
                </c:pt>
                <c:pt idx="3">
                  <c:v>7.5527134462495676E-2</c:v>
                </c:pt>
                <c:pt idx="4">
                  <c:v>7.0595015127503241E-2</c:v>
                </c:pt>
                <c:pt idx="5">
                  <c:v>5.9863945578231291E-2</c:v>
                </c:pt>
                <c:pt idx="6">
                  <c:v>6.4615384615384616E-2</c:v>
                </c:pt>
                <c:pt idx="7">
                  <c:v>5.7010562870785701E-2</c:v>
                </c:pt>
                <c:pt idx="8">
                  <c:v>5.9673726388093873E-2</c:v>
                </c:pt>
                <c:pt idx="9">
                  <c:v>5.3693311087517064E-2</c:v>
                </c:pt>
                <c:pt idx="10">
                  <c:v>5.5457605385478441E-2</c:v>
                </c:pt>
                <c:pt idx="11">
                  <c:v>5.288239815526518E-2</c:v>
                </c:pt>
                <c:pt idx="12" formatCode="0.0%">
                  <c:v>6.8399452804377564E-2</c:v>
                </c:pt>
                <c:pt idx="13" formatCode="0.0%">
                  <c:v>8.3910180651696781E-2</c:v>
                </c:pt>
                <c:pt idx="14" formatCode="0.0%">
                  <c:v>7.4786748660979965E-2</c:v>
                </c:pt>
                <c:pt idx="15" formatCode="0.0%">
                  <c:v>7.4331188621740596E-2</c:v>
                </c:pt>
                <c:pt idx="16" formatCode="0.0%">
                  <c:v>7.3131094257854815E-2</c:v>
                </c:pt>
                <c:pt idx="17" formatCode="0.0%">
                  <c:v>7.8088329421804992E-2</c:v>
                </c:pt>
                <c:pt idx="18" formatCode="0.0%">
                  <c:v>7.6486765211412858E-2</c:v>
                </c:pt>
                <c:pt idx="19" formatCode="0.0%">
                  <c:v>8.2489382554720686E-2</c:v>
                </c:pt>
                <c:pt idx="20" formatCode="0.0%">
                  <c:v>8.0289455547898E-2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1F6-4062-AFBA-74A983D1D7DE}"/>
            </c:ext>
          </c:extLst>
        </c:ser>
        <c:ser>
          <c:idx val="5"/>
          <c:order val="4"/>
          <c:tx>
            <c:strRef>
              <c:f>'Entidades V2'!$A$47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V2'!$N$47:$AH$47</c:f>
              <c:numCache>
                <c:formatCode>0.00%</c:formatCode>
                <c:ptCount val="21"/>
                <c:pt idx="0">
                  <c:v>0.20950000000000069</c:v>
                </c:pt>
                <c:pt idx="1">
                  <c:v>0.214766666700001</c:v>
                </c:pt>
                <c:pt idx="2">
                  <c:v>0.22790000000000199</c:v>
                </c:pt>
                <c:pt idx="3">
                  <c:v>0.23461666669999937</c:v>
                </c:pt>
                <c:pt idx="4">
                  <c:v>0.22647500000000109</c:v>
                </c:pt>
                <c:pt idx="5">
                  <c:v>0.22040000000000037</c:v>
                </c:pt>
                <c:pt idx="6">
                  <c:v>0.20492500000000091</c:v>
                </c:pt>
                <c:pt idx="7">
                  <c:v>0.19547142860000077</c:v>
                </c:pt>
                <c:pt idx="8">
                  <c:v>0.21186492146596869</c:v>
                </c:pt>
                <c:pt idx="9">
                  <c:v>0.21159334862385393</c:v>
                </c:pt>
                <c:pt idx="10">
                  <c:v>0.20891303317535459</c:v>
                </c:pt>
                <c:pt idx="11">
                  <c:v>0.21240405797101491</c:v>
                </c:pt>
                <c:pt idx="12">
                  <c:v>0.21780000000000221</c:v>
                </c:pt>
                <c:pt idx="13">
                  <c:v>0.21049999999999947</c:v>
                </c:pt>
                <c:pt idx="14">
                  <c:v>0.20579999999999932</c:v>
                </c:pt>
                <c:pt idx="15">
                  <c:v>0.19140000000000024</c:v>
                </c:pt>
                <c:pt idx="16">
                  <c:v>0.19510000000000027</c:v>
                </c:pt>
                <c:pt idx="17">
                  <c:v>0.18800000000000039</c:v>
                </c:pt>
                <c:pt idx="18">
                  <c:v>0.18049999999999966</c:v>
                </c:pt>
                <c:pt idx="19">
                  <c:v>0.18749999999999933</c:v>
                </c:pt>
                <c:pt idx="20">
                  <c:v>0.18389999999999973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1F6-4062-AFBA-74A983D1D7DE}"/>
            </c:ext>
          </c:extLst>
        </c:ser>
        <c:ser>
          <c:idx val="6"/>
          <c:order val="5"/>
          <c:tx>
            <c:strRef>
              <c:f>'Entidades V2'!$A$48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V2'!$N$48:$AH$48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1F6-4062-AFBA-74A983D1D7DE}"/>
            </c:ext>
          </c:extLst>
        </c:ser>
        <c:ser>
          <c:idx val="7"/>
          <c:order val="6"/>
          <c:tx>
            <c:strRef>
              <c:f>'Entidades V2'!$A$49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V2'!$N$41:$AH$41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V2'!$N$49:$AH$49</c:f>
              <c:numCache>
                <c:formatCode>0.0%</c:formatCode>
                <c:ptCount val="21"/>
                <c:pt idx="0">
                  <c:v>0.12537542623580156</c:v>
                </c:pt>
                <c:pt idx="1">
                  <c:v>0.14447220222720922</c:v>
                </c:pt>
                <c:pt idx="2">
                  <c:v>0.13735655490645243</c:v>
                </c:pt>
                <c:pt idx="3">
                  <c:v>0.13262173183017512</c:v>
                </c:pt>
                <c:pt idx="4">
                  <c:v>0.10400300027634124</c:v>
                </c:pt>
                <c:pt idx="5">
                  <c:v>0.12308526011560694</c:v>
                </c:pt>
                <c:pt idx="6">
                  <c:v>0.10224159402241594</c:v>
                </c:pt>
                <c:pt idx="7">
                  <c:v>0.11328201448235371</c:v>
                </c:pt>
                <c:pt idx="8">
                  <c:v>0.12500364626379504</c:v>
                </c:pt>
                <c:pt idx="9">
                  <c:v>0.11527998768156855</c:v>
                </c:pt>
                <c:pt idx="10">
                  <c:v>0.10843938683171163</c:v>
                </c:pt>
                <c:pt idx="11">
                  <c:v>0.10403205487690895</c:v>
                </c:pt>
                <c:pt idx="12">
                  <c:v>0.11578307594552034</c:v>
                </c:pt>
                <c:pt idx="13">
                  <c:v>0.14805790224587614</c:v>
                </c:pt>
                <c:pt idx="14">
                  <c:v>0.15849680982763548</c:v>
                </c:pt>
                <c:pt idx="15">
                  <c:v>0.14488545975182945</c:v>
                </c:pt>
                <c:pt idx="16">
                  <c:v>0.1606085623304635</c:v>
                </c:pt>
                <c:pt idx="17">
                  <c:v>0.14754523639665348</c:v>
                </c:pt>
                <c:pt idx="18">
                  <c:v>0.14979481618506943</c:v>
                </c:pt>
                <c:pt idx="19">
                  <c:v>0.15799921403452202</c:v>
                </c:pt>
                <c:pt idx="20">
                  <c:v>0.15534647000719895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31F6-4062-AFBA-74A983D1D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7027279"/>
        <c:axId val="929483071"/>
      </c:lineChart>
      <c:dateAx>
        <c:axId val="120702727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9483071"/>
        <c:crosses val="autoZero"/>
        <c:auto val="1"/>
        <c:lblOffset val="100"/>
        <c:baseTimeUnit val="months"/>
      </c:dateAx>
      <c:valAx>
        <c:axId val="92948307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07027279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% Participación Nuevos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'PART NUEVOS Y USADOS'!$A$4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USADOS'!$B$4:$AC$4</c:f>
              <c:numCache>
                <c:formatCode>0.0%</c:formatCode>
                <c:ptCount val="28"/>
                <c:pt idx="0">
                  <c:v>7.0470081863448386E-2</c:v>
                </c:pt>
                <c:pt idx="1">
                  <c:v>7.8264896573016357E-2</c:v>
                </c:pt>
                <c:pt idx="2">
                  <c:v>6.5000000000000002E-2</c:v>
                </c:pt>
                <c:pt idx="3">
                  <c:v>7.0999999999999994E-2</c:v>
                </c:pt>
                <c:pt idx="4">
                  <c:v>7.2999999999999995E-2</c:v>
                </c:pt>
                <c:pt idx="5">
                  <c:v>7.8097200112370077E-2</c:v>
                </c:pt>
                <c:pt idx="6">
                  <c:v>7.4909200968523007E-2</c:v>
                </c:pt>
                <c:pt idx="7">
                  <c:v>6.2E-2</c:v>
                </c:pt>
                <c:pt idx="8">
                  <c:v>5.4199999999999998E-2</c:v>
                </c:pt>
                <c:pt idx="9">
                  <c:v>6.0159422469544289E-2</c:v>
                </c:pt>
                <c:pt idx="10">
                  <c:v>8.4000000000000005E-2</c:v>
                </c:pt>
                <c:pt idx="11">
                  <c:v>0.104</c:v>
                </c:pt>
                <c:pt idx="12">
                  <c:v>0.112</c:v>
                </c:pt>
                <c:pt idx="13">
                  <c:v>0.10100000000000001</c:v>
                </c:pt>
                <c:pt idx="14">
                  <c:v>0.10299999999999999</c:v>
                </c:pt>
                <c:pt idx="15">
                  <c:v>0.11899999999999999</c:v>
                </c:pt>
                <c:pt idx="16">
                  <c:v>0.14099999999999999</c:v>
                </c:pt>
                <c:pt idx="17">
                  <c:v>0.12</c:v>
                </c:pt>
                <c:pt idx="18">
                  <c:v>0.13502109704641349</c:v>
                </c:pt>
                <c:pt idx="19">
                  <c:v>0.13687261230404427</c:v>
                </c:pt>
                <c:pt idx="20">
                  <c:v>0.10778879813302217</c:v>
                </c:pt>
                <c:pt idx="21">
                  <c:v>0.11189542483660131</c:v>
                </c:pt>
                <c:pt idx="22">
                  <c:v>0.11079023365712785</c:v>
                </c:pt>
                <c:pt idx="23">
                  <c:v>0.10390506416448185</c:v>
                </c:pt>
                <c:pt idx="24">
                  <c:v>8.7796731480376949E-2</c:v>
                </c:pt>
                <c:pt idx="25">
                  <c:v>9.4900849858356937E-2</c:v>
                </c:pt>
                <c:pt idx="26">
                  <c:v>8.9609483960948394E-2</c:v>
                </c:pt>
                <c:pt idx="27">
                  <c:v>7.6209981675110491E-2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555-4EF2-832E-5C341D121D1F}"/>
            </c:ext>
          </c:extLst>
        </c:ser>
        <c:ser>
          <c:idx val="1"/>
          <c:order val="1"/>
          <c:tx>
            <c:strRef>
              <c:f>'PART NUEVOS Y USADOS'!$A$5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USADOS'!$B$5:$AC$5</c:f>
              <c:numCache>
                <c:formatCode>0.0%</c:formatCode>
                <c:ptCount val="28"/>
                <c:pt idx="0">
                  <c:v>5.11E-2</c:v>
                </c:pt>
                <c:pt idx="1">
                  <c:v>4.993825254708243E-2</c:v>
                </c:pt>
                <c:pt idx="2">
                  <c:v>6.1558938524249228E-2</c:v>
                </c:pt>
                <c:pt idx="3">
                  <c:v>6.399122406070025E-2</c:v>
                </c:pt>
                <c:pt idx="4">
                  <c:v>5.7763401109057304E-2</c:v>
                </c:pt>
                <c:pt idx="5">
                  <c:v>5.0191965539844556E-2</c:v>
                </c:pt>
                <c:pt idx="6">
                  <c:v>4.1313559322033899E-2</c:v>
                </c:pt>
                <c:pt idx="7">
                  <c:v>4.9714209756745981E-2</c:v>
                </c:pt>
                <c:pt idx="8">
                  <c:v>4.832942917026261E-2</c:v>
                </c:pt>
                <c:pt idx="9">
                  <c:v>5.8805835463979543E-2</c:v>
                </c:pt>
                <c:pt idx="10">
                  <c:v>5.4411581180581557E-2</c:v>
                </c:pt>
                <c:pt idx="11">
                  <c:v>7.4151985274783061E-2</c:v>
                </c:pt>
                <c:pt idx="12">
                  <c:v>7.3062625107234769E-2</c:v>
                </c:pt>
                <c:pt idx="13">
                  <c:v>8.4815835630167882E-2</c:v>
                </c:pt>
                <c:pt idx="14">
                  <c:v>8.5773046213404314E-2</c:v>
                </c:pt>
                <c:pt idx="15">
                  <c:v>9.8719316969050161E-2</c:v>
                </c:pt>
                <c:pt idx="16">
                  <c:v>9.719329564613706E-2</c:v>
                </c:pt>
                <c:pt idx="17">
                  <c:v>9.3514174994901084E-2</c:v>
                </c:pt>
                <c:pt idx="18">
                  <c:v>8.6322081575246137E-2</c:v>
                </c:pt>
                <c:pt idx="19">
                  <c:v>8.3388222895534186E-2</c:v>
                </c:pt>
                <c:pt idx="20">
                  <c:v>0.10166277712952158</c:v>
                </c:pt>
                <c:pt idx="21">
                  <c:v>9.9738562091503266E-2</c:v>
                </c:pt>
                <c:pt idx="22">
                  <c:v>0.11590968758204254</c:v>
                </c:pt>
                <c:pt idx="23">
                  <c:v>0.13026079757140885</c:v>
                </c:pt>
                <c:pt idx="24">
                  <c:v>0.11821543600143147</c:v>
                </c:pt>
                <c:pt idx="25">
                  <c:v>0.15309254013220019</c:v>
                </c:pt>
                <c:pt idx="26">
                  <c:v>0.14760576476057646</c:v>
                </c:pt>
                <c:pt idx="27">
                  <c:v>0.12601056375983616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555-4EF2-832E-5C341D121D1F}"/>
            </c:ext>
          </c:extLst>
        </c:ser>
        <c:ser>
          <c:idx val="2"/>
          <c:order val="2"/>
          <c:tx>
            <c:strRef>
              <c:f>'PART NUEVOS Y USADOS'!$A$6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USADOS'!$B$6:$AC$6</c:f>
              <c:numCache>
                <c:formatCode>0.0%</c:formatCode>
                <c:ptCount val="28"/>
                <c:pt idx="0">
                  <c:v>7.3499999999999996E-2</c:v>
                </c:pt>
                <c:pt idx="1">
                  <c:v>8.1969743748070395E-2</c:v>
                </c:pt>
                <c:pt idx="2">
                  <c:v>7.1957407869561604E-2</c:v>
                </c:pt>
                <c:pt idx="3">
                  <c:v>7.560106042599872E-2</c:v>
                </c:pt>
                <c:pt idx="4">
                  <c:v>7.0794824399260631E-2</c:v>
                </c:pt>
                <c:pt idx="5">
                  <c:v>7.9501826013671686E-2</c:v>
                </c:pt>
                <c:pt idx="6">
                  <c:v>7.1731234866828086E-2</c:v>
                </c:pt>
                <c:pt idx="7">
                  <c:v>7.5103017413265985E-2</c:v>
                </c:pt>
                <c:pt idx="8">
                  <c:v>6.8302305511034403E-2</c:v>
                </c:pt>
                <c:pt idx="9">
                  <c:v>7.0085727177019094E-2</c:v>
                </c:pt>
                <c:pt idx="10">
                  <c:v>5.8155497316860101E-2</c:v>
                </c:pt>
                <c:pt idx="11">
                  <c:v>6.3896923481462004E-2</c:v>
                </c:pt>
                <c:pt idx="12">
                  <c:v>6.7057477838146987E-2</c:v>
                </c:pt>
                <c:pt idx="13">
                  <c:v>7.3916311701327994E-2</c:v>
                </c:pt>
                <c:pt idx="14">
                  <c:v>9.7144931042826038E-2</c:v>
                </c:pt>
                <c:pt idx="15">
                  <c:v>7.7241195304162222E-2</c:v>
                </c:pt>
                <c:pt idx="16">
                  <c:v>7.904393533670534E-2</c:v>
                </c:pt>
                <c:pt idx="17">
                  <c:v>9.3106261472567814E-2</c:v>
                </c:pt>
                <c:pt idx="18">
                  <c:v>8.5794655414908577E-2</c:v>
                </c:pt>
                <c:pt idx="19">
                  <c:v>8.5627717033328943E-2</c:v>
                </c:pt>
                <c:pt idx="20">
                  <c:v>7.4533255542590438E-2</c:v>
                </c:pt>
                <c:pt idx="21">
                  <c:v>7.6732026143790849E-2</c:v>
                </c:pt>
                <c:pt idx="22">
                  <c:v>7.2985035442373322E-2</c:v>
                </c:pt>
                <c:pt idx="23">
                  <c:v>8.4034773009521183E-2</c:v>
                </c:pt>
                <c:pt idx="24">
                  <c:v>7.8969342717404273E-2</c:v>
                </c:pt>
                <c:pt idx="25">
                  <c:v>7.2946175637393765E-2</c:v>
                </c:pt>
                <c:pt idx="26">
                  <c:v>7.96141329614133E-2</c:v>
                </c:pt>
                <c:pt idx="27">
                  <c:v>9.8846609895440335E-2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555-4EF2-832E-5C341D121D1F}"/>
            </c:ext>
          </c:extLst>
        </c:ser>
        <c:ser>
          <c:idx val="3"/>
          <c:order val="3"/>
          <c:tx>
            <c:strRef>
              <c:f>'PART NUEVOS Y USADOS'!$A$7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USADOS'!$B$7:$AC$7</c:f>
              <c:numCache>
                <c:formatCode>0.0%</c:formatCode>
                <c:ptCount val="28"/>
                <c:pt idx="0">
                  <c:v>6.1400000000000003E-2</c:v>
                </c:pt>
                <c:pt idx="1">
                  <c:v>6.8153751157764744E-2</c:v>
                </c:pt>
                <c:pt idx="2">
                  <c:v>7.3870726229099071E-2</c:v>
                </c:pt>
                <c:pt idx="3">
                  <c:v>7.0938842673004848E-2</c:v>
                </c:pt>
                <c:pt idx="4">
                  <c:v>7.4491682070240289E-2</c:v>
                </c:pt>
                <c:pt idx="5">
                  <c:v>6.5174641820395174E-2</c:v>
                </c:pt>
                <c:pt idx="6">
                  <c:v>6.5000000000000002E-2</c:v>
                </c:pt>
                <c:pt idx="7">
                  <c:v>6.5000000000000002E-2</c:v>
                </c:pt>
                <c:pt idx="8">
                  <c:v>5.8999999999999997E-2</c:v>
                </c:pt>
                <c:pt idx="9">
                  <c:v>5.0999999999999997E-2</c:v>
                </c:pt>
                <c:pt idx="10">
                  <c:v>4.8000000000000001E-2</c:v>
                </c:pt>
                <c:pt idx="11">
                  <c:v>4.7E-2</c:v>
                </c:pt>
                <c:pt idx="12">
                  <c:v>4.7E-2</c:v>
                </c:pt>
                <c:pt idx="13">
                  <c:v>5.0999999999999997E-2</c:v>
                </c:pt>
                <c:pt idx="14">
                  <c:v>0.06</c:v>
                </c:pt>
                <c:pt idx="15">
                  <c:v>5.2999999999999999E-2</c:v>
                </c:pt>
                <c:pt idx="16">
                  <c:v>5.2999999999999999E-2</c:v>
                </c:pt>
                <c:pt idx="17">
                  <c:v>5.2999999999999999E-2</c:v>
                </c:pt>
                <c:pt idx="18">
                  <c:v>7.4542897327707455E-2</c:v>
                </c:pt>
                <c:pt idx="19">
                  <c:v>7.1795547358714268E-2</c:v>
                </c:pt>
                <c:pt idx="20">
                  <c:v>7.5554259043173866E-2</c:v>
                </c:pt>
                <c:pt idx="21">
                  <c:v>7.5163398692810454E-2</c:v>
                </c:pt>
                <c:pt idx="22">
                  <c:v>7.574166447886585E-2</c:v>
                </c:pt>
                <c:pt idx="23">
                  <c:v>6.7614185180074518E-2</c:v>
                </c:pt>
                <c:pt idx="24">
                  <c:v>6.6682571871645002E-2</c:v>
                </c:pt>
                <c:pt idx="25">
                  <c:v>7.8021718602455145E-2</c:v>
                </c:pt>
                <c:pt idx="26">
                  <c:v>7.4732682473268253E-2</c:v>
                </c:pt>
                <c:pt idx="27">
                  <c:v>7.3083971111350648E-2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555-4EF2-832E-5C341D121D1F}"/>
            </c:ext>
          </c:extLst>
        </c:ser>
        <c:ser>
          <c:idx val="4"/>
          <c:order val="4"/>
          <c:tx>
            <c:strRef>
              <c:f>'PART NUEVOS Y USADOS'!$A$8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USADOS'!$B$8:$AC$8</c:f>
              <c:numCache>
                <c:formatCode>0.0%</c:formatCode>
                <c:ptCount val="28"/>
                <c:pt idx="0">
                  <c:v>5.1499999999999997E-2</c:v>
                </c:pt>
                <c:pt idx="1">
                  <c:v>5.5572707625810437E-2</c:v>
                </c:pt>
                <c:pt idx="2">
                  <c:v>5.764911405041178E-2</c:v>
                </c:pt>
                <c:pt idx="3">
                  <c:v>6.0060334582685802E-2</c:v>
                </c:pt>
                <c:pt idx="4">
                  <c:v>5.4713493530499077E-2</c:v>
                </c:pt>
                <c:pt idx="5">
                  <c:v>5.3469425976214999E-2</c:v>
                </c:pt>
                <c:pt idx="6">
                  <c:v>5.8000000000000003E-2</c:v>
                </c:pt>
                <c:pt idx="7">
                  <c:v>0.06</c:v>
                </c:pt>
                <c:pt idx="8">
                  <c:v>5.3999999999999999E-2</c:v>
                </c:pt>
                <c:pt idx="9">
                  <c:v>4.3999999999999997E-2</c:v>
                </c:pt>
                <c:pt idx="10">
                  <c:v>4.2000000000000003E-2</c:v>
                </c:pt>
                <c:pt idx="11">
                  <c:v>4.3999999999999997E-2</c:v>
                </c:pt>
                <c:pt idx="12">
                  <c:v>6.4000000000000001E-2</c:v>
                </c:pt>
                <c:pt idx="13">
                  <c:v>5.8999999999999997E-2</c:v>
                </c:pt>
                <c:pt idx="14">
                  <c:v>0.06</c:v>
                </c:pt>
                <c:pt idx="15">
                  <c:v>5.8999999999999997E-2</c:v>
                </c:pt>
                <c:pt idx="16">
                  <c:v>4.5999999999999999E-2</c:v>
                </c:pt>
                <c:pt idx="17">
                  <c:v>5.2999999999999999E-2</c:v>
                </c:pt>
                <c:pt idx="18">
                  <c:v>7.0323488045007029E-2</c:v>
                </c:pt>
                <c:pt idx="19">
                  <c:v>6.5472269793176135E-2</c:v>
                </c:pt>
                <c:pt idx="20">
                  <c:v>5.3821470245040838E-2</c:v>
                </c:pt>
                <c:pt idx="21">
                  <c:v>5.3333333333333337E-2</c:v>
                </c:pt>
                <c:pt idx="22">
                  <c:v>4.9881858755578892E-2</c:v>
                </c:pt>
                <c:pt idx="23">
                  <c:v>4.6088036428867114E-2</c:v>
                </c:pt>
                <c:pt idx="24">
                  <c:v>5.3918644876535846E-2</c:v>
                </c:pt>
                <c:pt idx="25">
                  <c:v>4.9457034938621344E-2</c:v>
                </c:pt>
                <c:pt idx="26">
                  <c:v>5.4160855416085542E-2</c:v>
                </c:pt>
                <c:pt idx="27">
                  <c:v>5.8208472566562468E-2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6555-4EF2-832E-5C341D121D1F}"/>
            </c:ext>
          </c:extLst>
        </c:ser>
        <c:ser>
          <c:idx val="5"/>
          <c:order val="5"/>
          <c:tx>
            <c:strRef>
              <c:f>'PART NUEVOS Y USADOS'!$A$9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USADOS'!$B$9:$AC$9</c:f>
              <c:numCache>
                <c:formatCode>0.0%</c:formatCode>
                <c:ptCount val="28"/>
                <c:pt idx="0">
                  <c:v>0.22750000000000001</c:v>
                </c:pt>
                <c:pt idx="1">
                  <c:v>0.20268601420191418</c:v>
                </c:pt>
                <c:pt idx="2">
                  <c:v>0.20397637467764745</c:v>
                </c:pt>
                <c:pt idx="3">
                  <c:v>0.20120669165371607</c:v>
                </c:pt>
                <c:pt idx="4">
                  <c:v>0.19593345656192238</c:v>
                </c:pt>
                <c:pt idx="5">
                  <c:v>0.20788463339263977</c:v>
                </c:pt>
                <c:pt idx="6">
                  <c:v>0.19500000000000001</c:v>
                </c:pt>
                <c:pt idx="7">
                  <c:v>0.189</c:v>
                </c:pt>
                <c:pt idx="8">
                  <c:v>0.187</c:v>
                </c:pt>
                <c:pt idx="9">
                  <c:v>0.214</c:v>
                </c:pt>
                <c:pt idx="10">
                  <c:v>0.21099999999999999</c:v>
                </c:pt>
                <c:pt idx="11">
                  <c:v>0.191</c:v>
                </c:pt>
                <c:pt idx="12">
                  <c:v>0.161</c:v>
                </c:pt>
                <c:pt idx="13">
                  <c:v>0.17</c:v>
                </c:pt>
                <c:pt idx="14">
                  <c:v>0.14699999999999999</c:v>
                </c:pt>
                <c:pt idx="15">
                  <c:v>0.128</c:v>
                </c:pt>
                <c:pt idx="16">
                  <c:v>0.109</c:v>
                </c:pt>
                <c:pt idx="17">
                  <c:v>0.114</c:v>
                </c:pt>
                <c:pt idx="18">
                  <c:v>7.3839662447257384E-2</c:v>
                </c:pt>
                <c:pt idx="19">
                  <c:v>7.5747595837175608E-2</c:v>
                </c:pt>
                <c:pt idx="20">
                  <c:v>0.10166277712952158</c:v>
                </c:pt>
                <c:pt idx="21">
                  <c:v>9.8562091503267973E-2</c:v>
                </c:pt>
                <c:pt idx="22">
                  <c:v>0.10763980047256498</c:v>
                </c:pt>
                <c:pt idx="23">
                  <c:v>0.11342624534290051</c:v>
                </c:pt>
                <c:pt idx="24">
                  <c:v>0.121913396158893</c:v>
                </c:pt>
                <c:pt idx="25">
                  <c:v>0.11496694995278564</c:v>
                </c:pt>
                <c:pt idx="26">
                  <c:v>0.11215713621571362</c:v>
                </c:pt>
                <c:pt idx="27">
                  <c:v>0.11188961948905897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555-4EF2-832E-5C341D121D1F}"/>
            </c:ext>
          </c:extLst>
        </c:ser>
        <c:ser>
          <c:idx val="6"/>
          <c:order val="6"/>
          <c:tx>
            <c:strRef>
              <c:f>'PART NUEVOS Y USADOS'!$A$10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USADOS'!$B$10:$AC$10</c:f>
              <c:numCache>
                <c:formatCode>0.0%</c:formatCode>
                <c:ptCount val="28"/>
                <c:pt idx="0">
                  <c:v>0.10050000000000001</c:v>
                </c:pt>
                <c:pt idx="1">
                  <c:v>9.3933312750849027E-2</c:v>
                </c:pt>
                <c:pt idx="2">
                  <c:v>9.6414607769736288E-2</c:v>
                </c:pt>
                <c:pt idx="3">
                  <c:v>9.9186397294085377E-2</c:v>
                </c:pt>
                <c:pt idx="4">
                  <c:v>0.10018484288354898</c:v>
                </c:pt>
                <c:pt idx="5">
                  <c:v>0.10899896994100572</c:v>
                </c:pt>
                <c:pt idx="6">
                  <c:v>0.105</c:v>
                </c:pt>
                <c:pt idx="7">
                  <c:v>7.2999999999999995E-2</c:v>
                </c:pt>
                <c:pt idx="8">
                  <c:v>7.9000000000000001E-2</c:v>
                </c:pt>
                <c:pt idx="9">
                  <c:v>7.0999999999999994E-2</c:v>
                </c:pt>
                <c:pt idx="10">
                  <c:v>7.0000000000000007E-2</c:v>
                </c:pt>
                <c:pt idx="11">
                  <c:v>0.06</c:v>
                </c:pt>
                <c:pt idx="12">
                  <c:v>8.6999999999999994E-2</c:v>
                </c:pt>
                <c:pt idx="13">
                  <c:v>0.09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0.08</c:v>
                </c:pt>
                <c:pt idx="17">
                  <c:v>0.10372714486638537</c:v>
                </c:pt>
                <c:pt idx="18">
                  <c:v>0.10372714486638537</c:v>
                </c:pt>
                <c:pt idx="19">
                  <c:v>7.0346462916611771E-2</c:v>
                </c:pt>
                <c:pt idx="20">
                  <c:v>8.0950991831971991E-2</c:v>
                </c:pt>
                <c:pt idx="21">
                  <c:v>6.9150326797385628E-2</c:v>
                </c:pt>
                <c:pt idx="22">
                  <c:v>7.088474665266474E-2</c:v>
                </c:pt>
                <c:pt idx="23">
                  <c:v>6.995998344142404E-2</c:v>
                </c:pt>
                <c:pt idx="24">
                  <c:v>7.0857688178456404E-2</c:v>
                </c:pt>
                <c:pt idx="25">
                  <c:v>6.1614730878186967E-2</c:v>
                </c:pt>
                <c:pt idx="26">
                  <c:v>5.7066480706648069E-2</c:v>
                </c:pt>
                <c:pt idx="27">
                  <c:v>6.0687722324027166E-2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6555-4EF2-832E-5C341D121D1F}"/>
            </c:ext>
          </c:extLst>
        </c:ser>
        <c:ser>
          <c:idx val="7"/>
          <c:order val="7"/>
          <c:tx>
            <c:strRef>
              <c:f>'PART NUEVOS Y USADOS'!$A$11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USADOS'!$B$11:$AC$11</c:f>
              <c:numCache>
                <c:formatCode>0.0%</c:formatCode>
                <c:ptCount val="28"/>
                <c:pt idx="0">
                  <c:v>3.3300000000000003E-2</c:v>
                </c:pt>
                <c:pt idx="1">
                  <c:v>2.6782957702994752E-2</c:v>
                </c:pt>
                <c:pt idx="2">
                  <c:v>1.904999584061226E-2</c:v>
                </c:pt>
                <c:pt idx="3">
                  <c:v>1.7460462565133925E-2</c:v>
                </c:pt>
                <c:pt idx="4">
                  <c:v>1.6081330868761554E-2</c:v>
                </c:pt>
                <c:pt idx="5">
                  <c:v>1.0675156849892313E-2</c:v>
                </c:pt>
                <c:pt idx="6">
                  <c:v>1.4E-2</c:v>
                </c:pt>
                <c:pt idx="7">
                  <c:v>2.1999999999999999E-2</c:v>
                </c:pt>
                <c:pt idx="8">
                  <c:v>2.4E-2</c:v>
                </c:pt>
                <c:pt idx="9">
                  <c:v>2.9000000000000001E-2</c:v>
                </c:pt>
                <c:pt idx="10">
                  <c:v>2.8000000000000001E-2</c:v>
                </c:pt>
                <c:pt idx="11">
                  <c:v>2.9000000000000001E-2</c:v>
                </c:pt>
                <c:pt idx="12">
                  <c:v>2.8000000000000001E-2</c:v>
                </c:pt>
                <c:pt idx="13">
                  <c:v>2.4E-2</c:v>
                </c:pt>
                <c:pt idx="14">
                  <c:v>2.5999999999999999E-2</c:v>
                </c:pt>
                <c:pt idx="15">
                  <c:v>2.7E-2</c:v>
                </c:pt>
                <c:pt idx="16">
                  <c:v>4.2000000000000003E-2</c:v>
                </c:pt>
                <c:pt idx="17">
                  <c:v>3.4000000000000002E-2</c:v>
                </c:pt>
                <c:pt idx="18">
                  <c:v>4.1315049226441629E-2</c:v>
                </c:pt>
                <c:pt idx="19">
                  <c:v>4.8214991437228294E-2</c:v>
                </c:pt>
                <c:pt idx="20">
                  <c:v>3.7339556592765458E-2</c:v>
                </c:pt>
                <c:pt idx="21">
                  <c:v>4.6013071895424834E-2</c:v>
                </c:pt>
                <c:pt idx="22">
                  <c:v>3.9642950905749541E-2</c:v>
                </c:pt>
                <c:pt idx="23">
                  <c:v>4.5536083896784874E-2</c:v>
                </c:pt>
                <c:pt idx="24">
                  <c:v>4.521054515090063E-2</c:v>
                </c:pt>
                <c:pt idx="25">
                  <c:v>4.2610953729933898E-2</c:v>
                </c:pt>
                <c:pt idx="26">
                  <c:v>4.288702928870293E-2</c:v>
                </c:pt>
                <c:pt idx="27">
                  <c:v>4.0745930796593728E-2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6555-4EF2-832E-5C341D121D1F}"/>
            </c:ext>
          </c:extLst>
        </c:ser>
        <c:ser>
          <c:idx val="8"/>
          <c:order val="8"/>
          <c:tx>
            <c:strRef>
              <c:f>'PART NUEVOS Y USADOS'!$A$12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USADOS'!$B$3:$AC$3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USADOS'!$B$12:$AC$12</c:f>
              <c:numCache>
                <c:formatCode>0.0%</c:formatCode>
                <c:ptCount val="28"/>
                <c:pt idx="0">
                  <c:v>4.7100000000000003E-2</c:v>
                </c:pt>
                <c:pt idx="1">
                  <c:v>4.5924668107440565E-2</c:v>
                </c:pt>
                <c:pt idx="2">
                  <c:v>4.5836452874136929E-2</c:v>
                </c:pt>
                <c:pt idx="3">
                  <c:v>4.1959959776944875E-2</c:v>
                </c:pt>
                <c:pt idx="4">
                  <c:v>4.7412199630314233E-2</c:v>
                </c:pt>
                <c:pt idx="5">
                  <c:v>4.0359584230733214E-2</c:v>
                </c:pt>
                <c:pt idx="6">
                  <c:v>4.8000000000000001E-2</c:v>
                </c:pt>
                <c:pt idx="7">
                  <c:v>0.05</c:v>
                </c:pt>
                <c:pt idx="8">
                  <c:v>4.7E-2</c:v>
                </c:pt>
                <c:pt idx="9">
                  <c:v>5.1999999999999998E-2</c:v>
                </c:pt>
                <c:pt idx="10">
                  <c:v>3.5000000000000003E-2</c:v>
                </c:pt>
                <c:pt idx="11">
                  <c:v>3.2000000000000001E-2</c:v>
                </c:pt>
                <c:pt idx="12">
                  <c:v>3.1E-2</c:v>
                </c:pt>
                <c:pt idx="13">
                  <c:v>3.2000000000000001E-2</c:v>
                </c:pt>
                <c:pt idx="14">
                  <c:v>3.9E-2</c:v>
                </c:pt>
                <c:pt idx="15">
                  <c:v>2.9000000000000001E-2</c:v>
                </c:pt>
                <c:pt idx="16">
                  <c:v>3.1E-2</c:v>
                </c:pt>
                <c:pt idx="17">
                  <c:v>3.2000000000000001E-2</c:v>
                </c:pt>
                <c:pt idx="18">
                  <c:v>2.2855133614627286E-2</c:v>
                </c:pt>
                <c:pt idx="19">
                  <c:v>2.8454749044921616E-2</c:v>
                </c:pt>
                <c:pt idx="20">
                  <c:v>2.5816802800466745E-2</c:v>
                </c:pt>
                <c:pt idx="21">
                  <c:v>2.627450980392157E-2</c:v>
                </c:pt>
                <c:pt idx="22">
                  <c:v>3.1110527697558413E-2</c:v>
                </c:pt>
                <c:pt idx="23">
                  <c:v>2.7183662205050366E-2</c:v>
                </c:pt>
                <c:pt idx="24">
                  <c:v>3.4355242753190983E-2</c:v>
                </c:pt>
                <c:pt idx="25">
                  <c:v>3.4348441926345612E-2</c:v>
                </c:pt>
                <c:pt idx="26">
                  <c:v>3.7192003719200374E-2</c:v>
                </c:pt>
                <c:pt idx="27">
                  <c:v>3.8374474506844884E-2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6555-4EF2-832E-5C341D121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% Participación Usados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'PART NUEVOS Y USADOS'!$A$43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USADOS'!$B$43:$AC$43</c:f>
              <c:numCache>
                <c:formatCode>0.0%</c:formatCode>
                <c:ptCount val="28"/>
                <c:pt idx="0">
                  <c:v>0.21088739746457869</c:v>
                </c:pt>
                <c:pt idx="1">
                  <c:v>0.20175334675986256</c:v>
                </c:pt>
                <c:pt idx="2">
                  <c:v>0.1870975730559683</c:v>
                </c:pt>
                <c:pt idx="3">
                  <c:v>0.18539245228870713</c:v>
                </c:pt>
                <c:pt idx="4">
                  <c:v>0.18529999999999999</c:v>
                </c:pt>
                <c:pt idx="5">
                  <c:v>0.21142064501213734</c:v>
                </c:pt>
                <c:pt idx="6">
                  <c:v>0.18720000000000001</c:v>
                </c:pt>
                <c:pt idx="7">
                  <c:v>0.17119999999999999</c:v>
                </c:pt>
                <c:pt idx="8">
                  <c:v>0.15090000000000001</c:v>
                </c:pt>
                <c:pt idx="9">
                  <c:v>0.15</c:v>
                </c:pt>
                <c:pt idx="10">
                  <c:v>0.16092782019881863</c:v>
                </c:pt>
                <c:pt idx="11">
                  <c:v>0.19800000000000001</c:v>
                </c:pt>
                <c:pt idx="12">
                  <c:v>0.188</c:v>
                </c:pt>
                <c:pt idx="13">
                  <c:v>0.2</c:v>
                </c:pt>
                <c:pt idx="14">
                  <c:v>0.16900000000000001</c:v>
                </c:pt>
                <c:pt idx="15">
                  <c:v>0.19</c:v>
                </c:pt>
                <c:pt idx="16">
                  <c:v>0.22500000000000001</c:v>
                </c:pt>
                <c:pt idx="17">
                  <c:v>0.22800000000000001</c:v>
                </c:pt>
                <c:pt idx="18">
                  <c:v>0.21450068399452804</c:v>
                </c:pt>
                <c:pt idx="19">
                  <c:v>0.18824919804153301</c:v>
                </c:pt>
                <c:pt idx="20">
                  <c:v>0.16881571116841895</c:v>
                </c:pt>
                <c:pt idx="21">
                  <c:v>0.1659329495428378</c:v>
                </c:pt>
                <c:pt idx="22">
                  <c:v>0.1733477789815818</c:v>
                </c:pt>
                <c:pt idx="23">
                  <c:v>0.16940473650522722</c:v>
                </c:pt>
                <c:pt idx="24">
                  <c:v>0.1438638707459608</c:v>
                </c:pt>
                <c:pt idx="25">
                  <c:v>0.13982358706305129</c:v>
                </c:pt>
                <c:pt idx="26">
                  <c:v>0.14300482425913164</c:v>
                </c:pt>
                <c:pt idx="27">
                  <c:v>0.14257028112449799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319-4620-876A-6654ACFC3737}"/>
            </c:ext>
          </c:extLst>
        </c:ser>
        <c:ser>
          <c:idx val="1"/>
          <c:order val="1"/>
          <c:tx>
            <c:strRef>
              <c:f>'PART NUEVOS Y USADOS'!$A$44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USADOS'!$B$44:$AC$44</c:f>
              <c:numCache>
                <c:formatCode>0.0%</c:formatCode>
                <c:ptCount val="28"/>
                <c:pt idx="0">
                  <c:v>2.8038777032065622E-2</c:v>
                </c:pt>
                <c:pt idx="1">
                  <c:v>3.8028669588911268E-2</c:v>
                </c:pt>
                <c:pt idx="2">
                  <c:v>3.3432392273402674E-2</c:v>
                </c:pt>
                <c:pt idx="3">
                  <c:v>3.2142344669249534E-2</c:v>
                </c:pt>
                <c:pt idx="4">
                  <c:v>3.8037634408602153E-2</c:v>
                </c:pt>
                <c:pt idx="5">
                  <c:v>3.8030285516125306E-2</c:v>
                </c:pt>
                <c:pt idx="6">
                  <c:v>3.3828182039425649E-2</c:v>
                </c:pt>
                <c:pt idx="7">
                  <c:v>3.7079130558317942E-2</c:v>
                </c:pt>
                <c:pt idx="8">
                  <c:v>4.6779661016949151E-2</c:v>
                </c:pt>
                <c:pt idx="9">
                  <c:v>4.6837193225025928E-2</c:v>
                </c:pt>
                <c:pt idx="10">
                  <c:v>5.6764155020890363E-2</c:v>
                </c:pt>
                <c:pt idx="11">
                  <c:v>6.0317460317460318E-2</c:v>
                </c:pt>
                <c:pt idx="12">
                  <c:v>6.1538461538461542E-2</c:v>
                </c:pt>
                <c:pt idx="13">
                  <c:v>5.8168137751410796E-2</c:v>
                </c:pt>
                <c:pt idx="14">
                  <c:v>6.7973669147109325E-2</c:v>
                </c:pt>
                <c:pt idx="15">
                  <c:v>6.3248900348854845E-2</c:v>
                </c:pt>
                <c:pt idx="16">
                  <c:v>5.7861836832825773E-2</c:v>
                </c:pt>
                <c:pt idx="17">
                  <c:v>6.502690238278247E-2</c:v>
                </c:pt>
                <c:pt idx="18">
                  <c:v>5.7455540355677154E-2</c:v>
                </c:pt>
                <c:pt idx="19">
                  <c:v>6.7533344588890765E-2</c:v>
                </c:pt>
                <c:pt idx="20">
                  <c:v>7.3001388613370369E-2</c:v>
                </c:pt>
                <c:pt idx="21">
                  <c:v>6.5526583135794111E-2</c:v>
                </c:pt>
                <c:pt idx="22">
                  <c:v>5.6879739978331526E-2</c:v>
                </c:pt>
                <c:pt idx="23">
                  <c:v>6.8487305312566679E-2</c:v>
                </c:pt>
                <c:pt idx="24">
                  <c:v>7.2533516672396006E-2</c:v>
                </c:pt>
                <c:pt idx="25">
                  <c:v>7.3995426331264297E-2</c:v>
                </c:pt>
                <c:pt idx="26">
                  <c:v>7.2363886974500344E-2</c:v>
                </c:pt>
                <c:pt idx="27">
                  <c:v>7.2958500669344048E-2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319-4620-876A-6654ACFC3737}"/>
            </c:ext>
          </c:extLst>
        </c:ser>
        <c:ser>
          <c:idx val="2"/>
          <c:order val="2"/>
          <c:tx>
            <c:strRef>
              <c:f>'PART NUEVOS Y USADOS'!$A$45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USADOS'!$B$45:$AC$45</c:f>
              <c:numCache>
                <c:formatCode>0.0%</c:formatCode>
                <c:ptCount val="28"/>
                <c:pt idx="0">
                  <c:v>0.14451901565995526</c:v>
                </c:pt>
                <c:pt idx="1">
                  <c:v>0.14334794455633218</c:v>
                </c:pt>
                <c:pt idx="2">
                  <c:v>0.14784546805349183</c:v>
                </c:pt>
                <c:pt idx="3">
                  <c:v>0.13990529487731382</c:v>
                </c:pt>
                <c:pt idx="4">
                  <c:v>0.14811827956989249</c:v>
                </c:pt>
                <c:pt idx="5">
                  <c:v>0.15004045775054908</c:v>
                </c:pt>
                <c:pt idx="6">
                  <c:v>0.16549038695546361</c:v>
                </c:pt>
                <c:pt idx="7">
                  <c:v>0.15144196618837902</c:v>
                </c:pt>
                <c:pt idx="8">
                  <c:v>0.13884745762711864</c:v>
                </c:pt>
                <c:pt idx="9">
                  <c:v>0.15295540960940202</c:v>
                </c:pt>
                <c:pt idx="10">
                  <c:v>0.16193632041492581</c:v>
                </c:pt>
                <c:pt idx="11">
                  <c:v>0.13590325018896449</c:v>
                </c:pt>
                <c:pt idx="12">
                  <c:v>0.13635627530364372</c:v>
                </c:pt>
                <c:pt idx="13">
                  <c:v>0.13963246997540155</c:v>
                </c:pt>
                <c:pt idx="14">
                  <c:v>0.16056096164854036</c:v>
                </c:pt>
                <c:pt idx="15">
                  <c:v>0.13757015015925983</c:v>
                </c:pt>
                <c:pt idx="16">
                  <c:v>0.1190895976919378</c:v>
                </c:pt>
                <c:pt idx="17">
                  <c:v>0.13066871637202152</c:v>
                </c:pt>
                <c:pt idx="18">
                  <c:v>0.14473324213406294</c:v>
                </c:pt>
                <c:pt idx="19">
                  <c:v>0.13557318926219822</c:v>
                </c:pt>
                <c:pt idx="20">
                  <c:v>0.12933941678238445</c:v>
                </c:pt>
                <c:pt idx="21">
                  <c:v>0.13714866237724349</c:v>
                </c:pt>
                <c:pt idx="22">
                  <c:v>0.12892741061755147</c:v>
                </c:pt>
                <c:pt idx="23">
                  <c:v>0.11798591849797312</c:v>
                </c:pt>
                <c:pt idx="24">
                  <c:v>0.12667583361980062</c:v>
                </c:pt>
                <c:pt idx="25">
                  <c:v>0.1195687683763476</c:v>
                </c:pt>
                <c:pt idx="26">
                  <c:v>0.11578221915920055</c:v>
                </c:pt>
                <c:pt idx="27">
                  <c:v>0.12299196787148595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319-4620-876A-6654ACFC3737}"/>
            </c:ext>
          </c:extLst>
        </c:ser>
        <c:ser>
          <c:idx val="3"/>
          <c:order val="3"/>
          <c:tx>
            <c:strRef>
              <c:f>'PART NUEVOS Y USADOS'!$A$46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USADOS'!$B$46:$AC$46</c:f>
              <c:numCache>
                <c:formatCode>0.0%</c:formatCode>
                <c:ptCount val="28"/>
                <c:pt idx="0">
                  <c:v>8.5607755406413119E-2</c:v>
                </c:pt>
                <c:pt idx="1">
                  <c:v>8.3165501717805942E-2</c:v>
                </c:pt>
                <c:pt idx="2">
                  <c:v>9.4353640416047546E-2</c:v>
                </c:pt>
                <c:pt idx="3">
                  <c:v>9.2409240924092403E-2</c:v>
                </c:pt>
                <c:pt idx="4">
                  <c:v>8.3064516129032262E-2</c:v>
                </c:pt>
                <c:pt idx="5">
                  <c:v>8.1493468963125648E-2</c:v>
                </c:pt>
                <c:pt idx="6">
                  <c:v>8.1284984181065958E-2</c:v>
                </c:pt>
                <c:pt idx="7">
                  <c:v>8.6660036937064922E-2</c:v>
                </c:pt>
                <c:pt idx="8">
                  <c:v>8.1220338983050852E-2</c:v>
                </c:pt>
                <c:pt idx="9">
                  <c:v>7.5527134462495676E-2</c:v>
                </c:pt>
                <c:pt idx="10">
                  <c:v>7.0595015127503241E-2</c:v>
                </c:pt>
                <c:pt idx="11">
                  <c:v>5.9863945578231291E-2</c:v>
                </c:pt>
                <c:pt idx="12">
                  <c:v>6.4615384615384616E-2</c:v>
                </c:pt>
                <c:pt idx="13">
                  <c:v>5.7010562870785701E-2</c:v>
                </c:pt>
                <c:pt idx="14">
                  <c:v>5.9673726388093873E-2</c:v>
                </c:pt>
                <c:pt idx="15">
                  <c:v>5.3693311087517064E-2</c:v>
                </c:pt>
                <c:pt idx="16">
                  <c:v>5.5457605385478441E-2</c:v>
                </c:pt>
                <c:pt idx="17">
                  <c:v>5.288239815526518E-2</c:v>
                </c:pt>
                <c:pt idx="18">
                  <c:v>6.8399452804377564E-2</c:v>
                </c:pt>
                <c:pt idx="19">
                  <c:v>8.3910180651696781E-2</c:v>
                </c:pt>
                <c:pt idx="20">
                  <c:v>7.4786748660979965E-2</c:v>
                </c:pt>
                <c:pt idx="21">
                  <c:v>7.4331188621740596E-2</c:v>
                </c:pt>
                <c:pt idx="22">
                  <c:v>7.3131094257854815E-2</c:v>
                </c:pt>
                <c:pt idx="23">
                  <c:v>7.8088329421804992E-2</c:v>
                </c:pt>
                <c:pt idx="24">
                  <c:v>7.6486765211412858E-2</c:v>
                </c:pt>
                <c:pt idx="25">
                  <c:v>8.2489382554720686E-2</c:v>
                </c:pt>
                <c:pt idx="26">
                  <c:v>8.0289455547898E-2</c:v>
                </c:pt>
                <c:pt idx="27">
                  <c:v>6.9277108433734941E-2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319-4620-876A-6654ACFC3737}"/>
            </c:ext>
          </c:extLst>
        </c:ser>
        <c:ser>
          <c:idx val="4"/>
          <c:order val="4"/>
          <c:tx>
            <c:strRef>
              <c:f>'PART NUEVOS Y USADOS'!$A$47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USADOS'!$B$47:$AC$47</c:f>
              <c:numCache>
                <c:formatCode>0.0%</c:formatCode>
                <c:ptCount val="28"/>
                <c:pt idx="0">
                  <c:v>7.3378076062639824E-2</c:v>
                </c:pt>
                <c:pt idx="1">
                  <c:v>8.0203767326146189E-2</c:v>
                </c:pt>
                <c:pt idx="2">
                  <c:v>8.1352154531946511E-2</c:v>
                </c:pt>
                <c:pt idx="3">
                  <c:v>7.9207920792079209E-2</c:v>
                </c:pt>
                <c:pt idx="4">
                  <c:v>8.1048387096774199E-2</c:v>
                </c:pt>
                <c:pt idx="5">
                  <c:v>6.8084614495434057E-2</c:v>
                </c:pt>
                <c:pt idx="6">
                  <c:v>8.7125821367729381E-2</c:v>
                </c:pt>
                <c:pt idx="7">
                  <c:v>7.7283705071743147E-2</c:v>
                </c:pt>
                <c:pt idx="8">
                  <c:v>8.5423728813559321E-2</c:v>
                </c:pt>
                <c:pt idx="9">
                  <c:v>7.656412029035603E-2</c:v>
                </c:pt>
                <c:pt idx="10">
                  <c:v>6.2815156317533496E-2</c:v>
                </c:pt>
                <c:pt idx="11">
                  <c:v>7.2411186696900984E-2</c:v>
                </c:pt>
                <c:pt idx="12">
                  <c:v>8.9716599190283394E-2</c:v>
                </c:pt>
                <c:pt idx="13">
                  <c:v>0.10418173925625814</c:v>
                </c:pt>
                <c:pt idx="14">
                  <c:v>0.10675443617630223</c:v>
                </c:pt>
                <c:pt idx="15">
                  <c:v>0.10344304565448202</c:v>
                </c:pt>
                <c:pt idx="16">
                  <c:v>0.10626702997275204</c:v>
                </c:pt>
                <c:pt idx="17">
                  <c:v>9.51575710991545E-2</c:v>
                </c:pt>
                <c:pt idx="18">
                  <c:v>0.10725034199726402</c:v>
                </c:pt>
                <c:pt idx="19">
                  <c:v>0.10315718385953064</c:v>
                </c:pt>
                <c:pt idx="20">
                  <c:v>9.7798055941281492E-2</c:v>
                </c:pt>
                <c:pt idx="21">
                  <c:v>9.7697257026752457E-2</c:v>
                </c:pt>
                <c:pt idx="22">
                  <c:v>0.10689779703864211</c:v>
                </c:pt>
                <c:pt idx="23">
                  <c:v>0.1053979091103051</c:v>
                </c:pt>
                <c:pt idx="24">
                  <c:v>0.10433138535579237</c:v>
                </c:pt>
                <c:pt idx="25">
                  <c:v>0.11679189807252532</c:v>
                </c:pt>
                <c:pt idx="26">
                  <c:v>0.11836664369400414</c:v>
                </c:pt>
                <c:pt idx="27">
                  <c:v>0.1214859437751004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319-4620-876A-6654ACFC3737}"/>
            </c:ext>
          </c:extLst>
        </c:ser>
        <c:ser>
          <c:idx val="5"/>
          <c:order val="5"/>
          <c:tx>
            <c:strRef>
              <c:f>'PART NUEVOS Y USADOS'!$A$48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USADOS'!$B$48:$AC$48</c:f>
              <c:numCache>
                <c:formatCode>0.0%</c:formatCode>
                <c:ptCount val="28"/>
                <c:pt idx="0">
                  <c:v>8.0835197613721099E-2</c:v>
                </c:pt>
                <c:pt idx="1">
                  <c:v>7.4872645421158637E-2</c:v>
                </c:pt>
                <c:pt idx="2">
                  <c:v>7.9990094105993059E-2</c:v>
                </c:pt>
                <c:pt idx="3">
                  <c:v>8.0355861673123835E-2</c:v>
                </c:pt>
                <c:pt idx="4">
                  <c:v>8.1048387096774199E-2</c:v>
                </c:pt>
                <c:pt idx="5">
                  <c:v>8.2996185412091084E-2</c:v>
                </c:pt>
                <c:pt idx="6">
                  <c:v>8.7125821367729381E-2</c:v>
                </c:pt>
                <c:pt idx="7">
                  <c:v>7.9130558317942884E-2</c:v>
                </c:pt>
                <c:pt idx="8">
                  <c:v>8.5152542372881362E-2</c:v>
                </c:pt>
                <c:pt idx="9">
                  <c:v>9.7649498790183198E-2</c:v>
                </c:pt>
                <c:pt idx="10">
                  <c:v>9.2061662584641976E-2</c:v>
                </c:pt>
                <c:pt idx="11">
                  <c:v>8.9795918367346933E-2</c:v>
                </c:pt>
                <c:pt idx="12">
                  <c:v>7.9028340080971662E-2</c:v>
                </c:pt>
                <c:pt idx="13">
                  <c:v>5.6431775430473161E-2</c:v>
                </c:pt>
                <c:pt idx="14">
                  <c:v>4.9370349170005726E-2</c:v>
                </c:pt>
                <c:pt idx="15">
                  <c:v>4.6716214166540267E-2</c:v>
                </c:pt>
                <c:pt idx="16">
                  <c:v>4.1032216701394453E-2</c:v>
                </c:pt>
                <c:pt idx="17">
                  <c:v>4.4888547271329744E-2</c:v>
                </c:pt>
                <c:pt idx="18">
                  <c:v>2.5718194254445964E-2</c:v>
                </c:pt>
                <c:pt idx="19">
                  <c:v>1.8740503123417188E-2</c:v>
                </c:pt>
                <c:pt idx="20">
                  <c:v>3.6897440983931759E-2</c:v>
                </c:pt>
                <c:pt idx="21">
                  <c:v>4.063664070436844E-2</c:v>
                </c:pt>
                <c:pt idx="22">
                  <c:v>5.2184904297580353E-2</c:v>
                </c:pt>
                <c:pt idx="23">
                  <c:v>4.8218476637508001E-2</c:v>
                </c:pt>
                <c:pt idx="24">
                  <c:v>5.34547954623582E-2</c:v>
                </c:pt>
                <c:pt idx="25">
                  <c:v>4.459327017314603E-2</c:v>
                </c:pt>
                <c:pt idx="26">
                  <c:v>4.3073742246726394E-2</c:v>
                </c:pt>
                <c:pt idx="27">
                  <c:v>4.6184738955823292E-2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319-4620-876A-6654ACFC3737}"/>
            </c:ext>
          </c:extLst>
        </c:ser>
        <c:ser>
          <c:idx val="6"/>
          <c:order val="6"/>
          <c:tx>
            <c:strRef>
              <c:f>'PART NUEVOS Y USADOS'!$A$49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USADOS'!$B$49:$AC$49</c:f>
              <c:numCache>
                <c:formatCode>0.0%</c:formatCode>
                <c:ptCount val="28"/>
                <c:pt idx="0">
                  <c:v>2.8933631618195378E-2</c:v>
                </c:pt>
                <c:pt idx="1">
                  <c:v>2.8077242032934487E-2</c:v>
                </c:pt>
                <c:pt idx="2">
                  <c:v>3.6527984150569591E-2</c:v>
                </c:pt>
                <c:pt idx="3">
                  <c:v>4.5630650021523889E-2</c:v>
                </c:pt>
                <c:pt idx="4">
                  <c:v>3.870967741935484E-2</c:v>
                </c:pt>
                <c:pt idx="5">
                  <c:v>4.1151311987053518E-2</c:v>
                </c:pt>
                <c:pt idx="6">
                  <c:v>4.4536383548308592E-2</c:v>
                </c:pt>
                <c:pt idx="7">
                  <c:v>3.8215655632902398E-2</c:v>
                </c:pt>
                <c:pt idx="8">
                  <c:v>3.4440677966101695E-2</c:v>
                </c:pt>
                <c:pt idx="9">
                  <c:v>2.7652955409609402E-2</c:v>
                </c:pt>
                <c:pt idx="10">
                  <c:v>2.8958363348220717E-2</c:v>
                </c:pt>
                <c:pt idx="11">
                  <c:v>2.4640967498110355E-2</c:v>
                </c:pt>
                <c:pt idx="12">
                  <c:v>2.1052631578947368E-2</c:v>
                </c:pt>
                <c:pt idx="13">
                  <c:v>2.6768919114455215E-2</c:v>
                </c:pt>
                <c:pt idx="14">
                  <c:v>2.8334287349742415E-2</c:v>
                </c:pt>
                <c:pt idx="15">
                  <c:v>2.4571515243440013E-2</c:v>
                </c:pt>
                <c:pt idx="16">
                  <c:v>2.9171341561147621E-2</c:v>
                </c:pt>
                <c:pt idx="17">
                  <c:v>0</c:v>
                </c:pt>
                <c:pt idx="18">
                  <c:v>5.5266757865937072E-2</c:v>
                </c:pt>
                <c:pt idx="19">
                  <c:v>3.5623839270639876E-2</c:v>
                </c:pt>
                <c:pt idx="20">
                  <c:v>3.7294187661178341E-2</c:v>
                </c:pt>
                <c:pt idx="21">
                  <c:v>3.5726379952590585E-2</c:v>
                </c:pt>
                <c:pt idx="22">
                  <c:v>3.7378114842903577E-2</c:v>
                </c:pt>
                <c:pt idx="23">
                  <c:v>4.0751013441433753E-2</c:v>
                </c:pt>
                <c:pt idx="24">
                  <c:v>4.4345135785493296E-2</c:v>
                </c:pt>
                <c:pt idx="25">
                  <c:v>3.8549493629532833E-2</c:v>
                </c:pt>
                <c:pt idx="26">
                  <c:v>4.8759476223294282E-2</c:v>
                </c:pt>
                <c:pt idx="27">
                  <c:v>4.3340026773761711E-2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319-4620-876A-6654ACFC3737}"/>
            </c:ext>
          </c:extLst>
        </c:ser>
        <c:ser>
          <c:idx val="7"/>
          <c:order val="7"/>
          <c:tx>
            <c:strRef>
              <c:f>'PART NUEVOS Y USADOS'!$A$50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USADOS'!$B$50:$AC$50</c:f>
              <c:numCache>
                <c:formatCode>0.0%</c:formatCode>
                <c:ptCount val="28"/>
                <c:pt idx="0">
                  <c:v>1.2527964205816556E-2</c:v>
                </c:pt>
                <c:pt idx="1">
                  <c:v>1.4334794455633218E-2</c:v>
                </c:pt>
                <c:pt idx="2">
                  <c:v>1.5601783060921248E-2</c:v>
                </c:pt>
                <c:pt idx="3">
                  <c:v>1.248385708136031E-2</c:v>
                </c:pt>
                <c:pt idx="4">
                  <c:v>1.1827956989247311E-2</c:v>
                </c:pt>
                <c:pt idx="5">
                  <c:v>1.1790544445728817E-2</c:v>
                </c:pt>
                <c:pt idx="6">
                  <c:v>1.1438306157215868E-2</c:v>
                </c:pt>
                <c:pt idx="7">
                  <c:v>1.392243216365961E-2</c:v>
                </c:pt>
                <c:pt idx="8">
                  <c:v>1.3966101694915254E-2</c:v>
                </c:pt>
                <c:pt idx="9">
                  <c:v>1.7110266159695818E-2</c:v>
                </c:pt>
                <c:pt idx="10">
                  <c:v>1.6856360754934449E-2</c:v>
                </c:pt>
                <c:pt idx="11">
                  <c:v>1.5268329554043839E-2</c:v>
                </c:pt>
                <c:pt idx="12">
                  <c:v>1.2307692307692308E-2</c:v>
                </c:pt>
                <c:pt idx="13">
                  <c:v>1.4469686007813631E-2</c:v>
                </c:pt>
                <c:pt idx="14">
                  <c:v>1.2449914138523182E-2</c:v>
                </c:pt>
                <c:pt idx="15">
                  <c:v>1.3499165781889883E-2</c:v>
                </c:pt>
                <c:pt idx="16">
                  <c:v>2.1638083026125982E-2</c:v>
                </c:pt>
                <c:pt idx="17">
                  <c:v>2.2136817832436588E-2</c:v>
                </c:pt>
                <c:pt idx="18">
                  <c:v>2.5444596443228454E-2</c:v>
                </c:pt>
                <c:pt idx="19">
                  <c:v>2.6338004389667397E-2</c:v>
                </c:pt>
                <c:pt idx="20">
                  <c:v>2.3804800634794683E-2</c:v>
                </c:pt>
                <c:pt idx="21">
                  <c:v>2.8614967829326109E-2</c:v>
                </c:pt>
                <c:pt idx="22">
                  <c:v>2.473817262549657E-2</c:v>
                </c:pt>
                <c:pt idx="23">
                  <c:v>3.3283550245359506E-2</c:v>
                </c:pt>
                <c:pt idx="24">
                  <c:v>2.7844620144379512E-2</c:v>
                </c:pt>
                <c:pt idx="25">
                  <c:v>2.7442012414243711E-2</c:v>
                </c:pt>
                <c:pt idx="26">
                  <c:v>3.1013094417643005E-2</c:v>
                </c:pt>
                <c:pt idx="27">
                  <c:v>2.3427041499330656E-2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3319-4620-876A-6654ACFC3737}"/>
            </c:ext>
          </c:extLst>
        </c:ser>
        <c:ser>
          <c:idx val="8"/>
          <c:order val="8"/>
          <c:tx>
            <c:strRef>
              <c:f>'PART NUEVOS Y USADOS'!$A$51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'PART NUEVOS Y USADOS'!$B$42:$AC$42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'PART NUEVOS Y USADOS'!$B$51:$AC$51</c:f>
              <c:numCache>
                <c:formatCode>0.0%</c:formatCode>
                <c:ptCount val="28"/>
                <c:pt idx="0">
                  <c:v>4.6234153616703952E-2</c:v>
                </c:pt>
                <c:pt idx="1">
                  <c:v>4.1345812107570191E-2</c:v>
                </c:pt>
                <c:pt idx="2">
                  <c:v>3.5537394749876175E-2</c:v>
                </c:pt>
                <c:pt idx="3">
                  <c:v>3.4007748600947053E-2</c:v>
                </c:pt>
                <c:pt idx="4">
                  <c:v>3.3467741935483873E-2</c:v>
                </c:pt>
                <c:pt idx="5">
                  <c:v>3.1325858282279503E-2</c:v>
                </c:pt>
                <c:pt idx="6">
                  <c:v>3.8938914577756147E-2</c:v>
                </c:pt>
                <c:pt idx="7">
                  <c:v>3.4521949140502911E-2</c:v>
                </c:pt>
                <c:pt idx="8">
                  <c:v>3.5389830508474579E-2</c:v>
                </c:pt>
                <c:pt idx="9">
                  <c:v>3.3874870376771518E-2</c:v>
                </c:pt>
                <c:pt idx="10">
                  <c:v>2.9102434807664602E-2</c:v>
                </c:pt>
                <c:pt idx="11">
                  <c:v>2.4792139077853364E-2</c:v>
                </c:pt>
                <c:pt idx="12">
                  <c:v>2.4129554655870446E-2</c:v>
                </c:pt>
                <c:pt idx="13">
                  <c:v>2.1849225871798581E-2</c:v>
                </c:pt>
                <c:pt idx="14">
                  <c:v>3.820835718374356E-2</c:v>
                </c:pt>
                <c:pt idx="15">
                  <c:v>2.7605035643864705E-2</c:v>
                </c:pt>
                <c:pt idx="16">
                  <c:v>2.2920339798044559E-2</c:v>
                </c:pt>
                <c:pt idx="17">
                  <c:v>2.644119907763259E-2</c:v>
                </c:pt>
                <c:pt idx="18">
                  <c:v>2.6538987688098495E-2</c:v>
                </c:pt>
                <c:pt idx="19">
                  <c:v>2.3299003883167312E-2</c:v>
                </c:pt>
                <c:pt idx="20">
                  <c:v>2.043245387819877E-2</c:v>
                </c:pt>
                <c:pt idx="21">
                  <c:v>2.3366068405011851E-2</c:v>
                </c:pt>
                <c:pt idx="22">
                  <c:v>2.5279884434814014E-2</c:v>
                </c:pt>
                <c:pt idx="23">
                  <c:v>3.0083208875613398E-2</c:v>
                </c:pt>
                <c:pt idx="24">
                  <c:v>3.2141629425919561E-2</c:v>
                </c:pt>
                <c:pt idx="25">
                  <c:v>4.9656974844821955E-2</c:v>
                </c:pt>
                <c:pt idx="26">
                  <c:v>4.2556857339765677E-2</c:v>
                </c:pt>
                <c:pt idx="27">
                  <c:v>4.2503346720214191E-2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3319-4620-876A-6654ACFC3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Comisión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1516930713497678E-2"/>
          <c:y val="0.11015012020700721"/>
          <c:w val="0.94088776261874429"/>
          <c:h val="0.75853439351525231"/>
        </c:manualLayout>
      </c:layout>
      <c:lineChart>
        <c:grouping val="standard"/>
        <c:varyColors val="0"/>
        <c:ser>
          <c:idx val="0"/>
          <c:order val="0"/>
          <c:tx>
            <c:strRef>
              <c:f>Comisión!$A$3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Comisión!$B$3:$AC$3</c:f>
              <c:numCache>
                <c:formatCode>0.0%</c:formatCode>
                <c:ptCount val="28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3.3000000000000002E-2</c:v>
                </c:pt>
                <c:pt idx="7">
                  <c:v>3.3000000000000002E-2</c:v>
                </c:pt>
                <c:pt idx="8">
                  <c:v>3.3000000000000002E-2</c:v>
                </c:pt>
                <c:pt idx="9">
                  <c:v>3.3000000000000002E-2</c:v>
                </c:pt>
                <c:pt idx="10">
                  <c:v>3.3000000000000002E-2</c:v>
                </c:pt>
                <c:pt idx="11">
                  <c:v>3.3000000000000002E-2</c:v>
                </c:pt>
                <c:pt idx="12">
                  <c:v>3.3000000000000002E-2</c:v>
                </c:pt>
                <c:pt idx="13">
                  <c:v>3.3000000000000002E-2</c:v>
                </c:pt>
                <c:pt idx="14">
                  <c:v>3.3000000000000002E-2</c:v>
                </c:pt>
                <c:pt idx="15">
                  <c:v>3.3000000000000002E-2</c:v>
                </c:pt>
                <c:pt idx="16">
                  <c:v>3.3000000000000002E-2</c:v>
                </c:pt>
                <c:pt idx="17">
                  <c:v>3.3000000000000002E-2</c:v>
                </c:pt>
                <c:pt idx="18">
                  <c:v>3.5999999999999997E-2</c:v>
                </c:pt>
                <c:pt idx="19">
                  <c:v>3.5999999999999997E-2</c:v>
                </c:pt>
                <c:pt idx="20">
                  <c:v>3.5999999999999997E-2</c:v>
                </c:pt>
                <c:pt idx="21">
                  <c:v>3.5999999999999997E-2</c:v>
                </c:pt>
                <c:pt idx="22">
                  <c:v>3.5999999999999997E-2</c:v>
                </c:pt>
                <c:pt idx="23">
                  <c:v>3.5999999999999997E-2</c:v>
                </c:pt>
                <c:pt idx="24">
                  <c:v>3.5999999999999997E-2</c:v>
                </c:pt>
                <c:pt idx="25">
                  <c:v>3.5999999999999997E-2</c:v>
                </c:pt>
                <c:pt idx="26">
                  <c:v>3.5999999999999997E-2</c:v>
                </c:pt>
                <c:pt idx="27">
                  <c:v>3.5999999999999997E-2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4E7-4B42-BE4F-A666E4C54EE2}"/>
            </c:ext>
          </c:extLst>
        </c:ser>
        <c:ser>
          <c:idx val="1"/>
          <c:order val="1"/>
          <c:tx>
            <c:strRef>
              <c:f>Comisión!$A$4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Comisión!$B$4:$AC$4</c:f>
              <c:numCache>
                <c:formatCode>0.0%</c:formatCode>
                <c:ptCount val="28"/>
                <c:pt idx="0">
                  <c:v>4.4999999999999998E-2</c:v>
                </c:pt>
                <c:pt idx="1">
                  <c:v>4.4999999999999998E-2</c:v>
                </c:pt>
                <c:pt idx="2">
                  <c:v>4.4999999999999998E-2</c:v>
                </c:pt>
                <c:pt idx="3">
                  <c:v>4.4999999999999998E-2</c:v>
                </c:pt>
                <c:pt idx="4">
                  <c:v>4.4999999999999998E-2</c:v>
                </c:pt>
                <c:pt idx="5">
                  <c:v>4.4999999999999998E-2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5.5E-2</c:v>
                </c:pt>
                <c:pt idx="19">
                  <c:v>5.5E-2</c:v>
                </c:pt>
                <c:pt idx="20">
                  <c:v>5.5E-2</c:v>
                </c:pt>
                <c:pt idx="21">
                  <c:v>5.5E-2</c:v>
                </c:pt>
                <c:pt idx="22">
                  <c:v>5.5E-2</c:v>
                </c:pt>
                <c:pt idx="23">
                  <c:v>5.5E-2</c:v>
                </c:pt>
                <c:pt idx="24">
                  <c:v>5.5E-2</c:v>
                </c:pt>
                <c:pt idx="25">
                  <c:v>5.5E-2</c:v>
                </c:pt>
                <c:pt idx="26">
                  <c:v>5.5E-2</c:v>
                </c:pt>
                <c:pt idx="27">
                  <c:v>5.5E-2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4E7-4B42-BE4F-A666E4C54EE2}"/>
            </c:ext>
          </c:extLst>
        </c:ser>
        <c:ser>
          <c:idx val="2"/>
          <c:order val="2"/>
          <c:tx>
            <c:strRef>
              <c:f>Comisión!$A$5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Comisión!$B$5:$AC$5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4E7-4B42-BE4F-A666E4C54EE2}"/>
            </c:ext>
          </c:extLst>
        </c:ser>
        <c:ser>
          <c:idx val="3"/>
          <c:order val="3"/>
          <c:tx>
            <c:strRef>
              <c:f>Comisión!$A$6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Comisión!$B$6:$AC$6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4E7-4B42-BE4F-A666E4C54EE2}"/>
            </c:ext>
          </c:extLst>
        </c:ser>
        <c:ser>
          <c:idx val="4"/>
          <c:order val="4"/>
          <c:tx>
            <c:strRef>
              <c:f>Comisión!$A$7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Comisión!$B$7:$AC$7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4E7-4B42-BE4F-A666E4C54EE2}"/>
            </c:ext>
          </c:extLst>
        </c:ser>
        <c:ser>
          <c:idx val="5"/>
          <c:order val="5"/>
          <c:tx>
            <c:strRef>
              <c:f>Comisión!$A$8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Comisión!$B$8:$AC$8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4E7-4B42-BE4F-A666E4C54EE2}"/>
            </c:ext>
          </c:extLst>
        </c:ser>
        <c:ser>
          <c:idx val="6"/>
          <c:order val="6"/>
          <c:tx>
            <c:strRef>
              <c:f>Comisión!$A$9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Comisión!$B$9:$AC$9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4E7-4B42-BE4F-A666E4C54EE2}"/>
            </c:ext>
          </c:extLst>
        </c:ser>
        <c:ser>
          <c:idx val="7"/>
          <c:order val="7"/>
          <c:tx>
            <c:strRef>
              <c:f>Comisión!$A$10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Comisión!$B$10:$AC$10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44E7-4B42-BE4F-A666E4C54EE2}"/>
            </c:ext>
          </c:extLst>
        </c:ser>
        <c:ser>
          <c:idx val="8"/>
          <c:order val="8"/>
          <c:tx>
            <c:strRef>
              <c:f>Comisión!$A$11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Comisión!$B$2:$AC$2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Comisión!$B$11:$AC$11</c:f>
              <c:numCache>
                <c:formatCode>0.0%</c:formatCode>
                <c:ptCount val="2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44E7-4B42-BE4F-A666E4C54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Desembolso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Desembolso2!$A$3</c:f>
              <c:strCache>
                <c:ptCount val="1"/>
                <c:pt idx="0">
                  <c:v>Sufi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Desembolso2!$B$3:$AC$3</c:f>
              <c:numCache>
                <c:formatCode>0.0%</c:formatCode>
                <c:ptCount val="28"/>
                <c:pt idx="0">
                  <c:v>0.17676300058429592</c:v>
                </c:pt>
                <c:pt idx="1">
                  <c:v>0.20531870753591619</c:v>
                </c:pt>
                <c:pt idx="2">
                  <c:v>0.14706351230710368</c:v>
                </c:pt>
                <c:pt idx="3">
                  <c:v>0.19349394708516604</c:v>
                </c:pt>
                <c:pt idx="4">
                  <c:v>0.18083745417866018</c:v>
                </c:pt>
                <c:pt idx="5">
                  <c:v>0.18703985783193705</c:v>
                </c:pt>
                <c:pt idx="6">
                  <c:v>0.21030643813653094</c:v>
                </c:pt>
                <c:pt idx="7">
                  <c:v>0.169595347983797</c:v>
                </c:pt>
                <c:pt idx="8">
                  <c:v>0.16259850718458521</c:v>
                </c:pt>
                <c:pt idx="9">
                  <c:v>0.16936915327416646</c:v>
                </c:pt>
                <c:pt idx="10">
                  <c:v>0.22958035608542893</c:v>
                </c:pt>
                <c:pt idx="11">
                  <c:v>0.28471820809248555</c:v>
                </c:pt>
                <c:pt idx="12">
                  <c:v>0.28541184842554707</c:v>
                </c:pt>
                <c:pt idx="13">
                  <c:v>0.25859482027529518</c:v>
                </c:pt>
                <c:pt idx="14">
                  <c:v>0.19487578394671592</c:v>
                </c:pt>
                <c:pt idx="15">
                  <c:v>0.28700234392376262</c:v>
                </c:pt>
                <c:pt idx="16">
                  <c:v>0.29603680220328982</c:v>
                </c:pt>
                <c:pt idx="17">
                  <c:v>0.26449337202025375</c:v>
                </c:pt>
                <c:pt idx="18">
                  <c:v>0.30582644970577672</c:v>
                </c:pt>
                <c:pt idx="19">
                  <c:v>0.26791811609304117</c:v>
                </c:pt>
                <c:pt idx="20">
                  <c:v>0.22501428435387105</c:v>
                </c:pt>
                <c:pt idx="21">
                  <c:v>0.25507079223671653</c:v>
                </c:pt>
                <c:pt idx="22">
                  <c:v>0.22010850336124543</c:v>
                </c:pt>
                <c:pt idx="23">
                  <c:v>0.22175562617549777</c:v>
                </c:pt>
                <c:pt idx="24">
                  <c:v>0.20722502179413579</c:v>
                </c:pt>
                <c:pt idx="25">
                  <c:v>0.17559274896464164</c:v>
                </c:pt>
                <c:pt idx="26">
                  <c:v>0.22089032495689007</c:v>
                </c:pt>
                <c:pt idx="27">
                  <c:v>0.18103015446410112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2B5-401F-A9B0-FF3E62F9FAC9}"/>
            </c:ext>
          </c:extLst>
        </c:ser>
        <c:ser>
          <c:idx val="1"/>
          <c:order val="1"/>
          <c:tx>
            <c:strRef>
              <c:f>Desembolso2!$A$4</c:f>
              <c:strCache>
                <c:ptCount val="1"/>
                <c:pt idx="0">
                  <c:v>Santander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Desembolso2!$B$4:$AC$4</c:f>
              <c:numCache>
                <c:formatCode>0.0%</c:formatCode>
                <c:ptCount val="28"/>
                <c:pt idx="0">
                  <c:v>6.6160276866376017E-2</c:v>
                </c:pt>
                <c:pt idx="1">
                  <c:v>6.4636170323116027E-2</c:v>
                </c:pt>
                <c:pt idx="2">
                  <c:v>8.3702652722866977E-2</c:v>
                </c:pt>
                <c:pt idx="3">
                  <c:v>7.4707985063718396E-2</c:v>
                </c:pt>
                <c:pt idx="4">
                  <c:v>8.5147735380224868E-2</c:v>
                </c:pt>
                <c:pt idx="5">
                  <c:v>7.8343170855547095E-2</c:v>
                </c:pt>
                <c:pt idx="6">
                  <c:v>5.8464873653546509E-2</c:v>
                </c:pt>
                <c:pt idx="7">
                  <c:v>7.1826791435547835E-2</c:v>
                </c:pt>
                <c:pt idx="8">
                  <c:v>8.5524513081315701E-2</c:v>
                </c:pt>
                <c:pt idx="9">
                  <c:v>0.1017510194291197</c:v>
                </c:pt>
                <c:pt idx="10">
                  <c:v>7.4572658007974413E-2</c:v>
                </c:pt>
                <c:pt idx="11">
                  <c:v>0.12752890173410406</c:v>
                </c:pt>
                <c:pt idx="12">
                  <c:v>8.957480875289095E-2</c:v>
                </c:pt>
                <c:pt idx="13">
                  <c:v>0.10744340791962946</c:v>
                </c:pt>
                <c:pt idx="14">
                  <c:v>0.12557732510087996</c:v>
                </c:pt>
                <c:pt idx="15">
                  <c:v>0.10337217061027562</c:v>
                </c:pt>
                <c:pt idx="16">
                  <c:v>0.12882284399921312</c:v>
                </c:pt>
                <c:pt idx="17">
                  <c:v>0.13331545282390136</c:v>
                </c:pt>
                <c:pt idx="18">
                  <c:v>9.4565847998452912E-2</c:v>
                </c:pt>
                <c:pt idx="19">
                  <c:v>9.9164809797855122E-2</c:v>
                </c:pt>
                <c:pt idx="20">
                  <c:v>0.14047471669364822</c:v>
                </c:pt>
                <c:pt idx="21">
                  <c:v>0.12018771874005726</c:v>
                </c:pt>
                <c:pt idx="22">
                  <c:v>0.14313008609505837</c:v>
                </c:pt>
                <c:pt idx="23">
                  <c:v>0.13775212400285361</c:v>
                </c:pt>
                <c:pt idx="24">
                  <c:v>0.15547192277434033</c:v>
                </c:pt>
                <c:pt idx="25">
                  <c:v>0.1772049858425449</c:v>
                </c:pt>
                <c:pt idx="26">
                  <c:v>0.13443605497982622</c:v>
                </c:pt>
                <c:pt idx="27">
                  <c:v>0.15825925160223278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2B5-401F-A9B0-FF3E62F9FAC9}"/>
            </c:ext>
          </c:extLst>
        </c:ser>
        <c:ser>
          <c:idx val="2"/>
          <c:order val="2"/>
          <c:tx>
            <c:strRef>
              <c:f>Desembolso2!$A$5</c:f>
              <c:strCache>
                <c:ptCount val="1"/>
                <c:pt idx="0">
                  <c:v>Finandina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Desembolso2!$B$5:$AC$5</c:f>
              <c:numCache>
                <c:formatCode>0.0%</c:formatCode>
                <c:ptCount val="28"/>
                <c:pt idx="0">
                  <c:v>0.13852307968897479</c:v>
                </c:pt>
                <c:pt idx="1">
                  <c:v>0.12372283595249209</c:v>
                </c:pt>
                <c:pt idx="2">
                  <c:v>0.13699623772478001</c:v>
                </c:pt>
                <c:pt idx="3">
                  <c:v>0.12948320997169549</c:v>
                </c:pt>
                <c:pt idx="4">
                  <c:v>0.1252982999975398</c:v>
                </c:pt>
                <c:pt idx="5">
                  <c:v>0.1396531480071084</c:v>
                </c:pt>
                <c:pt idx="6">
                  <c:v>0.14755097893096675</c:v>
                </c:pt>
                <c:pt idx="7">
                  <c:v>0.14934157598340178</c:v>
                </c:pt>
                <c:pt idx="8">
                  <c:v>0.14699080416936111</c:v>
                </c:pt>
                <c:pt idx="9">
                  <c:v>0.15070760374190453</c:v>
                </c:pt>
                <c:pt idx="10">
                  <c:v>0.14006553235166397</c:v>
                </c:pt>
                <c:pt idx="11">
                  <c:v>0.15126445086705204</c:v>
                </c:pt>
                <c:pt idx="12">
                  <c:v>0.12150862835794343</c:v>
                </c:pt>
                <c:pt idx="13">
                  <c:v>0.12888968621566965</c:v>
                </c:pt>
                <c:pt idx="14">
                  <c:v>0.17286207399484663</c:v>
                </c:pt>
                <c:pt idx="15">
                  <c:v>0.13144792896371196</c:v>
                </c:pt>
                <c:pt idx="16">
                  <c:v>0.12519104762193001</c:v>
                </c:pt>
                <c:pt idx="17">
                  <c:v>0.14487276392038298</c:v>
                </c:pt>
                <c:pt idx="18">
                  <c:v>0.12415393540901179</c:v>
                </c:pt>
                <c:pt idx="19">
                  <c:v>0.13952966448117216</c:v>
                </c:pt>
                <c:pt idx="20">
                  <c:v>0.1407723073992953</c:v>
                </c:pt>
                <c:pt idx="21">
                  <c:v>0.1331729239580019</c:v>
                </c:pt>
                <c:pt idx="22">
                  <c:v>0.13240948225026536</c:v>
                </c:pt>
                <c:pt idx="23">
                  <c:v>0.13009922822491732</c:v>
                </c:pt>
                <c:pt idx="24">
                  <c:v>0.12219599838404456</c:v>
                </c:pt>
                <c:pt idx="25">
                  <c:v>0.13124615834181438</c:v>
                </c:pt>
                <c:pt idx="26">
                  <c:v>0.11282248748556026</c:v>
                </c:pt>
                <c:pt idx="27">
                  <c:v>0.14337399214389085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2B5-401F-A9B0-FF3E62F9FAC9}"/>
            </c:ext>
          </c:extLst>
        </c:ser>
        <c:ser>
          <c:idx val="3"/>
          <c:order val="3"/>
          <c:tx>
            <c:strRef>
              <c:f>Desembolso2!$A$6</c:f>
              <c:strCache>
                <c:ptCount val="1"/>
                <c:pt idx="0">
                  <c:v>Banco Occidente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Desembolso2!$B$6:$AC$6</c:f>
              <c:numCache>
                <c:formatCode>0.0%</c:formatCode>
                <c:ptCount val="28"/>
                <c:pt idx="0">
                  <c:v>0.13226661872443704</c:v>
                </c:pt>
                <c:pt idx="1">
                  <c:v>0.12172605155334267</c:v>
                </c:pt>
                <c:pt idx="2">
                  <c:v>0.14741423287845937</c:v>
                </c:pt>
                <c:pt idx="3">
                  <c:v>0.15386761989555234</c:v>
                </c:pt>
                <c:pt idx="4">
                  <c:v>0.13973971018771372</c:v>
                </c:pt>
                <c:pt idx="5">
                  <c:v>0.13145785732419396</c:v>
                </c:pt>
                <c:pt idx="6">
                  <c:v>0.12537542623580156</c:v>
                </c:pt>
                <c:pt idx="7">
                  <c:v>0.14447220222720922</c:v>
                </c:pt>
                <c:pt idx="8">
                  <c:v>0.13735655490645243</c:v>
                </c:pt>
                <c:pt idx="9">
                  <c:v>0.13262173183017512</c:v>
                </c:pt>
                <c:pt idx="10">
                  <c:v>0.10400300027634124</c:v>
                </c:pt>
                <c:pt idx="11">
                  <c:v>0.12308526011560694</c:v>
                </c:pt>
                <c:pt idx="12">
                  <c:v>0.10224159402241594</c:v>
                </c:pt>
                <c:pt idx="13">
                  <c:v>0.11328201448235371</c:v>
                </c:pt>
                <c:pt idx="14">
                  <c:v>0.12500364626379504</c:v>
                </c:pt>
                <c:pt idx="15">
                  <c:v>0.11527998768156855</c:v>
                </c:pt>
                <c:pt idx="16">
                  <c:v>0.10843938683171163</c:v>
                </c:pt>
                <c:pt idx="17">
                  <c:v>0.10403205487690895</c:v>
                </c:pt>
                <c:pt idx="18">
                  <c:v>0.11578307594552034</c:v>
                </c:pt>
                <c:pt idx="19">
                  <c:v>0.14805790224587614</c:v>
                </c:pt>
                <c:pt idx="20">
                  <c:v>0.15849680982763548</c:v>
                </c:pt>
                <c:pt idx="21">
                  <c:v>0.14488545975182945</c:v>
                </c:pt>
                <c:pt idx="22">
                  <c:v>0.1606085623304635</c:v>
                </c:pt>
                <c:pt idx="23">
                  <c:v>0.14754523639665348</c:v>
                </c:pt>
                <c:pt idx="24">
                  <c:v>0.14979481618506943</c:v>
                </c:pt>
                <c:pt idx="25">
                  <c:v>0.15799921403452202</c:v>
                </c:pt>
                <c:pt idx="26">
                  <c:v>0.15534647000719895</c:v>
                </c:pt>
                <c:pt idx="27">
                  <c:v>0.15094952597536843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2B5-401F-A9B0-FF3E62F9FAC9}"/>
            </c:ext>
          </c:extLst>
        </c:ser>
        <c:ser>
          <c:idx val="4"/>
          <c:order val="4"/>
          <c:tx>
            <c:strRef>
              <c:f>Desembolso2!$A$7</c:f>
              <c:strCache>
                <c:ptCount val="1"/>
                <c:pt idx="0">
                  <c:v>Banco de Bogotá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Desembolso2!$B$7:$AC$7</c:f>
              <c:numCache>
                <c:formatCode>0.0%</c:formatCode>
                <c:ptCount val="28"/>
                <c:pt idx="0">
                  <c:v>6.0937570227875409E-2</c:v>
                </c:pt>
                <c:pt idx="1">
                  <c:v>6.9705928115761637E-2</c:v>
                </c:pt>
                <c:pt idx="2">
                  <c:v>7.4145517153424309E-2</c:v>
                </c:pt>
                <c:pt idx="3">
                  <c:v>7.0203181268520862E-2</c:v>
                </c:pt>
                <c:pt idx="4">
                  <c:v>8.7177405466578095E-2</c:v>
                </c:pt>
                <c:pt idx="5">
                  <c:v>7.1528306676821529E-2</c:v>
                </c:pt>
                <c:pt idx="6">
                  <c:v>0.10062552220942574</c:v>
                </c:pt>
                <c:pt idx="7">
                  <c:v>8.7973352528545823E-2</c:v>
                </c:pt>
                <c:pt idx="8">
                  <c:v>9.8720913664412463E-2</c:v>
                </c:pt>
                <c:pt idx="9">
                  <c:v>8.934996402014872E-2</c:v>
                </c:pt>
                <c:pt idx="10">
                  <c:v>9.0501756740752434E-2</c:v>
                </c:pt>
                <c:pt idx="11">
                  <c:v>8.8595857418111754E-2</c:v>
                </c:pt>
                <c:pt idx="12">
                  <c:v>0.11416118128446895</c:v>
                </c:pt>
                <c:pt idx="13">
                  <c:v>0.11140648444125514</c:v>
                </c:pt>
                <c:pt idx="14">
                  <c:v>9.2109485147552142E-2</c:v>
                </c:pt>
                <c:pt idx="15">
                  <c:v>0.111362042122192</c:v>
                </c:pt>
                <c:pt idx="16">
                  <c:v>8.4212278498252205E-2</c:v>
                </c:pt>
                <c:pt idx="17">
                  <c:v>8.3079348824356511E-2</c:v>
                </c:pt>
                <c:pt idx="18">
                  <c:v>0.10498107577976075</c:v>
                </c:pt>
                <c:pt idx="19">
                  <c:v>0.1033808371138648</c:v>
                </c:pt>
                <c:pt idx="20">
                  <c:v>8.7551185601371304E-2</c:v>
                </c:pt>
                <c:pt idx="21">
                  <c:v>9.7975660197263767E-2</c:v>
                </c:pt>
                <c:pt idx="22">
                  <c:v>8.8430239415025355E-2</c:v>
                </c:pt>
                <c:pt idx="23">
                  <c:v>9.7120435825929052E-2</c:v>
                </c:pt>
                <c:pt idx="24">
                  <c:v>0.10040186260126299</c:v>
                </c:pt>
                <c:pt idx="25">
                  <c:v>9.5525035015769685E-2</c:v>
                </c:pt>
                <c:pt idx="26">
                  <c:v>0.10888818201603857</c:v>
                </c:pt>
                <c:pt idx="27">
                  <c:v>8.7908680114592866E-2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02B5-401F-A9B0-FF3E62F9FAC9}"/>
            </c:ext>
          </c:extLst>
        </c:ser>
        <c:ser>
          <c:idx val="5"/>
          <c:order val="5"/>
          <c:tx>
            <c:strRef>
              <c:f>Desembolso2!$A$8</c:f>
              <c:strCache>
                <c:ptCount val="1"/>
                <c:pt idx="0">
                  <c:v>RCI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Desembolso2!$B$8:$AC$8</c:f>
              <c:numCache>
                <c:formatCode>0.0%</c:formatCode>
                <c:ptCount val="28"/>
                <c:pt idx="0">
                  <c:v>0.16824126927052901</c:v>
                </c:pt>
                <c:pt idx="1">
                  <c:v>0.16157097660909703</c:v>
                </c:pt>
                <c:pt idx="2">
                  <c:v>0.14842653998214514</c:v>
                </c:pt>
                <c:pt idx="3">
                  <c:v>0.14617357447543619</c:v>
                </c:pt>
                <c:pt idx="4">
                  <c:v>0.15044160700666717</c:v>
                </c:pt>
                <c:pt idx="5">
                  <c:v>0.15521864686468648</c:v>
                </c:pt>
                <c:pt idx="6">
                  <c:v>0.13133708195018404</c:v>
                </c:pt>
                <c:pt idx="7">
                  <c:v>0.13905237752466443</c:v>
                </c:pt>
                <c:pt idx="8">
                  <c:v>0.15002685314072142</c:v>
                </c:pt>
                <c:pt idx="9">
                  <c:v>0.13470856320460542</c:v>
                </c:pt>
                <c:pt idx="10">
                  <c:v>0.17638466700880345</c:v>
                </c:pt>
                <c:pt idx="11">
                  <c:v>1.7353082851637766E-2</c:v>
                </c:pt>
                <c:pt idx="12">
                  <c:v>0.12729051770147662</c:v>
                </c:pt>
                <c:pt idx="13">
                  <c:v>0.11726139996085851</c:v>
                </c:pt>
                <c:pt idx="14">
                  <c:v>9.6980893577714042E-2</c:v>
                </c:pt>
                <c:pt idx="15">
                  <c:v>9.1378808876114215E-2</c:v>
                </c:pt>
                <c:pt idx="16">
                  <c:v>7.6540108651241626E-2</c:v>
                </c:pt>
                <c:pt idx="17">
                  <c:v>8.0982452718243808E-2</c:v>
                </c:pt>
                <c:pt idx="18">
                  <c:v>5.4010000828797963E-2</c:v>
                </c:pt>
                <c:pt idx="19">
                  <c:v>4.5863323768455137E-2</c:v>
                </c:pt>
                <c:pt idx="20">
                  <c:v>6.2732120750404727E-2</c:v>
                </c:pt>
                <c:pt idx="21">
                  <c:v>6.7888959592745782E-2</c:v>
                </c:pt>
                <c:pt idx="22">
                  <c:v>7.127019695718835E-2</c:v>
                </c:pt>
                <c:pt idx="23">
                  <c:v>7.7096439457811791E-2</c:v>
                </c:pt>
                <c:pt idx="24">
                  <c:v>8.6326040271310411E-2</c:v>
                </c:pt>
                <c:pt idx="25">
                  <c:v>7.2228212130067207E-2</c:v>
                </c:pt>
                <c:pt idx="26">
                  <c:v>8.34072759538598E-2</c:v>
                </c:pt>
                <c:pt idx="27">
                  <c:v>8.2548214654892343E-2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02B5-401F-A9B0-FF3E62F9FAC9}"/>
            </c:ext>
          </c:extLst>
        </c:ser>
        <c:ser>
          <c:idx val="6"/>
          <c:order val="6"/>
          <c:tx>
            <c:strRef>
              <c:f>Desembolso2!$A$9</c:f>
              <c:strCache>
                <c:ptCount val="1"/>
                <c:pt idx="0">
                  <c:v>GMAC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Desembolso2!$B$9:$AC$9</c:f>
              <c:numCache>
                <c:formatCode>0.0%</c:formatCode>
                <c:ptCount val="28"/>
                <c:pt idx="0">
                  <c:v>6.1189266933345317E-2</c:v>
                </c:pt>
                <c:pt idx="1">
                  <c:v>5.1929360510346974E-2</c:v>
                </c:pt>
                <c:pt idx="2">
                  <c:v>8.806274709858436E-2</c:v>
                </c:pt>
                <c:pt idx="3">
                  <c:v>7.85749405339322E-2</c:v>
                </c:pt>
                <c:pt idx="4">
                  <c:v>7.96122715083524E-2</c:v>
                </c:pt>
                <c:pt idx="5">
                  <c:v>9.7343869002284839E-2</c:v>
                </c:pt>
                <c:pt idx="6">
                  <c:v>9.0576519206015851E-2</c:v>
                </c:pt>
                <c:pt idx="7">
                  <c:v>7.8065235494206145E-2</c:v>
                </c:pt>
                <c:pt idx="8">
                  <c:v>7.0936133366945431E-2</c:v>
                </c:pt>
                <c:pt idx="9">
                  <c:v>5.7603741904533462E-2</c:v>
                </c:pt>
                <c:pt idx="10">
                  <c:v>6.0933243851407366E-2</c:v>
                </c:pt>
                <c:pt idx="11">
                  <c:v>6.6594412331406547E-2</c:v>
                </c:pt>
                <c:pt idx="12">
                  <c:v>5.4598825831702544E-2</c:v>
                </c:pt>
                <c:pt idx="13">
                  <c:v>6.2593776502054929E-2</c:v>
                </c:pt>
                <c:pt idx="14">
                  <c:v>7.1427876902134285E-2</c:v>
                </c:pt>
                <c:pt idx="15">
                  <c:v>5.2490205136101559E-2</c:v>
                </c:pt>
                <c:pt idx="16">
                  <c:v>6.2890607266619256E-2</c:v>
                </c:pt>
                <c:pt idx="17">
                  <c:v>7.071741480343631E-2</c:v>
                </c:pt>
                <c:pt idx="18">
                  <c:v>8.0476282564853438E-2</c:v>
                </c:pt>
                <c:pt idx="19">
                  <c:v>7.0854907744345233E-2</c:v>
                </c:pt>
                <c:pt idx="20">
                  <c:v>6.3636796495571857E-2</c:v>
                </c:pt>
                <c:pt idx="21">
                  <c:v>5.5659401845370667E-2</c:v>
                </c:pt>
                <c:pt idx="22">
                  <c:v>5.9134331878759286E-2</c:v>
                </c:pt>
                <c:pt idx="23">
                  <c:v>6.2617549776250087E-2</c:v>
                </c:pt>
                <c:pt idx="24">
                  <c:v>5.668601560672748E-2</c:v>
                </c:pt>
                <c:pt idx="25">
                  <c:v>5.8846646043469938E-2</c:v>
                </c:pt>
                <c:pt idx="26">
                  <c:v>4.9337864760342201E-2</c:v>
                </c:pt>
                <c:pt idx="27">
                  <c:v>6.2464928084113532E-2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02B5-401F-A9B0-FF3E62F9FAC9}"/>
            </c:ext>
          </c:extLst>
        </c:ser>
        <c:ser>
          <c:idx val="7"/>
          <c:order val="7"/>
          <c:tx>
            <c:strRef>
              <c:f>Desembolso2!$A$10</c:f>
              <c:strCache>
                <c:ptCount val="1"/>
                <c:pt idx="0">
                  <c:v>BBVA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Desembolso2!$B$10:$AC$10</c:f>
              <c:numCache>
                <c:formatCode>0.0%</c:formatCode>
                <c:ptCount val="28"/>
                <c:pt idx="0">
                  <c:v>7.3099914602903507E-2</c:v>
                </c:pt>
                <c:pt idx="1">
                  <c:v>6.8240755147554594E-2</c:v>
                </c:pt>
                <c:pt idx="2">
                  <c:v>6.7983994388470859E-2</c:v>
                </c:pt>
                <c:pt idx="3">
                  <c:v>6.7917558103995856E-2</c:v>
                </c:pt>
                <c:pt idx="4">
                  <c:v>5.989371909366005E-2</c:v>
                </c:pt>
                <c:pt idx="5">
                  <c:v>5.9850215790809853E-2</c:v>
                </c:pt>
                <c:pt idx="6">
                  <c:v>4.7377097305963914E-2</c:v>
                </c:pt>
                <c:pt idx="7">
                  <c:v>6.2186842810969499E-2</c:v>
                </c:pt>
                <c:pt idx="8">
                  <c:v>6.8930368162039526E-2</c:v>
                </c:pt>
                <c:pt idx="9">
                  <c:v>0.10693211801391221</c:v>
                </c:pt>
                <c:pt idx="10">
                  <c:v>7.0940744542260473E-2</c:v>
                </c:pt>
                <c:pt idx="11">
                  <c:v>8.7223025048169561E-2</c:v>
                </c:pt>
                <c:pt idx="12">
                  <c:v>6.2906956057640989E-2</c:v>
                </c:pt>
                <c:pt idx="13">
                  <c:v>6.2642703372692288E-2</c:v>
                </c:pt>
                <c:pt idx="14">
                  <c:v>7.064028392240751E-2</c:v>
                </c:pt>
                <c:pt idx="15">
                  <c:v>6.5527211757258466E-2</c:v>
                </c:pt>
                <c:pt idx="16">
                  <c:v>8.5286684926531783E-2</c:v>
                </c:pt>
                <c:pt idx="17">
                  <c:v>8.4404132023179645E-2</c:v>
                </c:pt>
                <c:pt idx="18">
                  <c:v>9.3598917037323537E-2</c:v>
                </c:pt>
                <c:pt idx="19">
                  <c:v>9.8154886904666491E-2</c:v>
                </c:pt>
                <c:pt idx="20">
                  <c:v>9.7002666412722593E-2</c:v>
                </c:pt>
                <c:pt idx="21">
                  <c:v>0.10008351893095768</c:v>
                </c:pt>
                <c:pt idx="22">
                  <c:v>9.8455006486613983E-2</c:v>
                </c:pt>
                <c:pt idx="23">
                  <c:v>9.8531033140930022E-2</c:v>
                </c:pt>
                <c:pt idx="24">
                  <c:v>8.821840913440071E-2</c:v>
                </c:pt>
                <c:pt idx="25">
                  <c:v>9.1433983938090102E-2</c:v>
                </c:pt>
                <c:pt idx="26">
                  <c:v>8.9919807135323368E-2</c:v>
                </c:pt>
                <c:pt idx="27">
                  <c:v>8.5796981600165398E-2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02B5-401F-A9B0-FF3E62F9FAC9}"/>
            </c:ext>
          </c:extLst>
        </c:ser>
        <c:ser>
          <c:idx val="8"/>
          <c:order val="8"/>
          <c:tx>
            <c:strRef>
              <c:f>Desembolso2!$A$11</c:f>
              <c:strCache>
                <c:ptCount val="1"/>
                <c:pt idx="0">
                  <c:v>Davivienda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Desembolso2!$B$2:$AC$2</c:f>
              <c:numCache>
                <c:formatCode>mmm\-yy</c:formatCode>
                <c:ptCount val="28"/>
                <c:pt idx="0">
                  <c:v>44743</c:v>
                </c:pt>
                <c:pt idx="1">
                  <c:v>44774</c:v>
                </c:pt>
                <c:pt idx="2">
                  <c:v>44805</c:v>
                </c:pt>
                <c:pt idx="3">
                  <c:v>44835</c:v>
                </c:pt>
                <c:pt idx="4">
                  <c:v>44866</c:v>
                </c:pt>
                <c:pt idx="5">
                  <c:v>44896</c:v>
                </c:pt>
                <c:pt idx="6">
                  <c:v>44927</c:v>
                </c:pt>
                <c:pt idx="7">
                  <c:v>44958</c:v>
                </c:pt>
                <c:pt idx="8">
                  <c:v>44986</c:v>
                </c:pt>
                <c:pt idx="9">
                  <c:v>45017</c:v>
                </c:pt>
                <c:pt idx="10">
                  <c:v>45047</c:v>
                </c:pt>
                <c:pt idx="11">
                  <c:v>45078</c:v>
                </c:pt>
                <c:pt idx="12">
                  <c:v>45108</c:v>
                </c:pt>
                <c:pt idx="13">
                  <c:v>45139</c:v>
                </c:pt>
                <c:pt idx="14">
                  <c:v>45170</c:v>
                </c:pt>
                <c:pt idx="15">
                  <c:v>45200</c:v>
                </c:pt>
                <c:pt idx="16">
                  <c:v>45231</c:v>
                </c:pt>
                <c:pt idx="17">
                  <c:v>45261</c:v>
                </c:pt>
                <c:pt idx="18">
                  <c:v>45292</c:v>
                </c:pt>
                <c:pt idx="19">
                  <c:v>45323</c:v>
                </c:pt>
                <c:pt idx="20">
                  <c:v>45352</c:v>
                </c:pt>
                <c:pt idx="21">
                  <c:v>45383</c:v>
                </c:pt>
                <c:pt idx="22">
                  <c:v>45413</c:v>
                </c:pt>
                <c:pt idx="23">
                  <c:v>45444</c:v>
                </c:pt>
                <c:pt idx="24">
                  <c:v>45474</c:v>
                </c:pt>
                <c:pt idx="25">
                  <c:v>45505</c:v>
                </c:pt>
                <c:pt idx="26">
                  <c:v>45536</c:v>
                </c:pt>
                <c:pt idx="27">
                  <c:v>45566</c:v>
                </c:pt>
              </c:numCache>
            </c:numRef>
          </c:cat>
          <c:val>
            <c:numRef>
              <c:f>Desembolso2!$B$11:$AC$11</c:f>
              <c:numCache>
                <c:formatCode>0.0%</c:formatCode>
                <c:ptCount val="28"/>
                <c:pt idx="0">
                  <c:v>0.12281900310126298</c:v>
                </c:pt>
                <c:pt idx="1">
                  <c:v>0.13314921425237281</c:v>
                </c:pt>
                <c:pt idx="2">
                  <c:v>0.10620456574416529</c:v>
                </c:pt>
                <c:pt idx="3">
                  <c:v>8.5577983601982641E-2</c:v>
                </c:pt>
                <c:pt idx="4">
                  <c:v>9.1851797180603739E-2</c:v>
                </c:pt>
                <c:pt idx="5">
                  <c:v>7.9564927646610814E-2</c:v>
                </c:pt>
                <c:pt idx="6">
                  <c:v>8.8386062371564711E-2</c:v>
                </c:pt>
                <c:pt idx="7">
                  <c:v>9.7486274011658269E-2</c:v>
                </c:pt>
                <c:pt idx="8">
                  <c:v>7.8915352324166729E-2</c:v>
                </c:pt>
                <c:pt idx="9">
                  <c:v>5.6956104581434394E-2</c:v>
                </c:pt>
                <c:pt idx="10">
                  <c:v>5.3018041135367733E-2</c:v>
                </c:pt>
                <c:pt idx="11">
                  <c:v>5.3636801541425819E-2</c:v>
                </c:pt>
                <c:pt idx="12">
                  <c:v>4.2305639565913537E-2</c:v>
                </c:pt>
                <c:pt idx="13">
                  <c:v>3.7885706830191143E-2</c:v>
                </c:pt>
                <c:pt idx="14">
                  <c:v>5.0522631143954493E-2</c:v>
                </c:pt>
                <c:pt idx="15">
                  <c:v>4.2139300929015036E-2</c:v>
                </c:pt>
                <c:pt idx="16">
                  <c:v>3.2580240001210597E-2</c:v>
                </c:pt>
                <c:pt idx="17">
                  <c:v>3.4103007989336714E-2</c:v>
                </c:pt>
                <c:pt idx="18">
                  <c:v>2.6604414730502526E-2</c:v>
                </c:pt>
                <c:pt idx="19">
                  <c:v>2.7075551850723779E-2</c:v>
                </c:pt>
                <c:pt idx="20">
                  <c:v>2.4319112465479478E-2</c:v>
                </c:pt>
                <c:pt idx="21">
                  <c:v>2.5075564747056953E-2</c:v>
                </c:pt>
                <c:pt idx="22">
                  <c:v>2.6453591225380352E-2</c:v>
                </c:pt>
                <c:pt idx="23">
                  <c:v>2.7482326999156884E-2</c:v>
                </c:pt>
                <c:pt idx="24">
                  <c:v>3.3679913248708296E-2</c:v>
                </c:pt>
                <c:pt idx="25">
                  <c:v>3.9923015689080119E-2</c:v>
                </c:pt>
                <c:pt idx="26">
                  <c:v>4.4951532704960571E-2</c:v>
                </c:pt>
                <c:pt idx="27">
                  <c:v>4.7668271360642667E-2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2B5-401F-A9B0-FF3E62F9F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901008"/>
        <c:axId val="508264176"/>
      </c:lineChart>
      <c:dateAx>
        <c:axId val="1762901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8264176"/>
        <c:crosses val="autoZero"/>
        <c:auto val="1"/>
        <c:lblOffset val="100"/>
        <c:baseTimeUnit val="months"/>
      </c:dateAx>
      <c:valAx>
        <c:axId val="50826417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29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SUFI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V2'!$A$4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V2'!$N$4:$AH$4</c:f>
              <c:numCache>
                <c:formatCode>0.0%</c:formatCode>
                <c:ptCount val="21"/>
                <c:pt idx="0">
                  <c:v>0.1990275266371557</c:v>
                </c:pt>
                <c:pt idx="1">
                  <c:v>0.19768885658504326</c:v>
                </c:pt>
                <c:pt idx="2">
                  <c:v>0.196382372271867</c:v>
                </c:pt>
                <c:pt idx="3">
                  <c:v>0.19547903420426205</c:v>
                </c:pt>
                <c:pt idx="4">
                  <c:v>0.19624466673409416</c:v>
                </c:pt>
                <c:pt idx="5">
                  <c:v>0.19812320298738947</c:v>
                </c:pt>
                <c:pt idx="6">
                  <c:v>0.20006760410942043</c:v>
                </c:pt>
                <c:pt idx="7">
                  <c:v>0.20072275685457966</c:v>
                </c:pt>
                <c:pt idx="8">
                  <c:v>0.20210051282192526</c:v>
                </c:pt>
                <c:pt idx="9">
                  <c:v>0.20443555737227012</c:v>
                </c:pt>
                <c:pt idx="10">
                  <c:v>0.20827808337069809</c:v>
                </c:pt>
                <c:pt idx="11">
                  <c:v>0.20855145503702016</c:v>
                </c:pt>
                <c:pt idx="12">
                  <c:v>0.21046896677520527</c:v>
                </c:pt>
                <c:pt idx="13">
                  <c:v>0.21206397215974213</c:v>
                </c:pt>
                <c:pt idx="14">
                  <c:v>0.2129059531189374</c:v>
                </c:pt>
                <c:pt idx="15">
                  <c:v>0.21367202059523888</c:v>
                </c:pt>
                <c:pt idx="16">
                  <c:v>0.21512845747957013</c:v>
                </c:pt>
                <c:pt idx="17">
                  <c:v>0.21586084630096211</c:v>
                </c:pt>
                <c:pt idx="18">
                  <c:v>0.21829567417812798</c:v>
                </c:pt>
                <c:pt idx="19">
                  <c:v>0.21701739501848463</c:v>
                </c:pt>
                <c:pt idx="20">
                  <c:v>0.2138726419546178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D38-4D90-A673-64980C5A7416}"/>
            </c:ext>
          </c:extLst>
        </c:ser>
        <c:ser>
          <c:idx val="2"/>
          <c:order val="1"/>
          <c:tx>
            <c:strRef>
              <c:f>'Entidades V2'!$A$5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V2'!$N$5:$AH$5</c:f>
              <c:numCache>
                <c:formatCode>0.0%</c:formatCode>
                <c:ptCount val="21"/>
                <c:pt idx="0">
                  <c:v>4.9006139348881317E-2</c:v>
                </c:pt>
                <c:pt idx="1">
                  <c:v>5.4474161071066854E-2</c:v>
                </c:pt>
                <c:pt idx="2">
                  <c:v>5.6059373904875184E-2</c:v>
                </c:pt>
                <c:pt idx="3">
                  <c:v>6.4991335549393528E-2</c:v>
                </c:pt>
                <c:pt idx="4">
                  <c:v>6.6172980284016927E-2</c:v>
                </c:pt>
                <c:pt idx="5">
                  <c:v>6.5715621569990001E-2</c:v>
                </c:pt>
                <c:pt idx="6">
                  <c:v>6.8125005124451007E-2</c:v>
                </c:pt>
                <c:pt idx="7">
                  <c:v>7.4180735277232443E-2</c:v>
                </c:pt>
                <c:pt idx="8">
                  <c:v>7.9603881490532893E-2</c:v>
                </c:pt>
                <c:pt idx="9">
                  <c:v>8.6534161301778351E-2</c:v>
                </c:pt>
                <c:pt idx="10">
                  <c:v>8.6058321183289974E-2</c:v>
                </c:pt>
                <c:pt idx="11">
                  <c:v>7.5411298183631945E-2</c:v>
                </c:pt>
                <c:pt idx="12">
                  <c:v>8.1592061216837083E-2</c:v>
                </c:pt>
                <c:pt idx="13">
                  <c:v>8.2279393885238236E-2</c:v>
                </c:pt>
                <c:pt idx="14">
                  <c:v>8.0356661626267381E-2</c:v>
                </c:pt>
                <c:pt idx="15">
                  <c:v>8.1047012194931226E-2</c:v>
                </c:pt>
                <c:pt idx="16">
                  <c:v>7.9387767787815797E-2</c:v>
                </c:pt>
                <c:pt idx="17">
                  <c:v>8.5905678626907095E-2</c:v>
                </c:pt>
                <c:pt idx="18">
                  <c:v>8.490209737250215E-2</c:v>
                </c:pt>
                <c:pt idx="19">
                  <c:v>8.8320400779694927E-2</c:v>
                </c:pt>
                <c:pt idx="20">
                  <c:v>8.2984440149758559E-2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D38-4D90-A673-64980C5A7416}"/>
            </c:ext>
          </c:extLst>
        </c:ser>
        <c:ser>
          <c:idx val="3"/>
          <c:order val="2"/>
          <c:tx>
            <c:strRef>
              <c:f>'Entidades V2'!$A$6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V2'!$N$6:$AH$6</c:f>
              <c:numCache>
                <c:formatCode>0.0%</c:formatCode>
                <c:ptCount val="21"/>
                <c:pt idx="0">
                  <c:v>7.4909200968523007E-2</c:v>
                </c:pt>
                <c:pt idx="1">
                  <c:v>6.2E-2</c:v>
                </c:pt>
                <c:pt idx="2">
                  <c:v>5.4199999999999998E-2</c:v>
                </c:pt>
                <c:pt idx="3">
                  <c:v>6.0159422469544289E-2</c:v>
                </c:pt>
                <c:pt idx="4">
                  <c:v>8.4000000000000005E-2</c:v>
                </c:pt>
                <c:pt idx="5">
                  <c:v>0.104</c:v>
                </c:pt>
                <c:pt idx="6">
                  <c:v>0.112</c:v>
                </c:pt>
                <c:pt idx="7">
                  <c:v>0.10100000000000001</c:v>
                </c:pt>
                <c:pt idx="8">
                  <c:v>0.10299999999999999</c:v>
                </c:pt>
                <c:pt idx="9">
                  <c:v>0.11899999999999999</c:v>
                </c:pt>
                <c:pt idx="10">
                  <c:v>0.14099999999999999</c:v>
                </c:pt>
                <c:pt idx="11">
                  <c:v>0.12</c:v>
                </c:pt>
                <c:pt idx="12">
                  <c:v>0.13502109704641349</c:v>
                </c:pt>
                <c:pt idx="13">
                  <c:v>0.13687261230404427</c:v>
                </c:pt>
                <c:pt idx="14">
                  <c:v>0.10778879813302217</c:v>
                </c:pt>
                <c:pt idx="15">
                  <c:v>0.11189542483660131</c:v>
                </c:pt>
                <c:pt idx="16">
                  <c:v>0.11079023365712785</c:v>
                </c:pt>
                <c:pt idx="17">
                  <c:v>0.10390506416448185</c:v>
                </c:pt>
                <c:pt idx="18">
                  <c:v>8.7796731480376949E-2</c:v>
                </c:pt>
                <c:pt idx="19">
                  <c:v>9.4900849858356937E-2</c:v>
                </c:pt>
                <c:pt idx="20">
                  <c:v>8.9609483960948394E-2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D38-4D90-A673-64980C5A7416}"/>
            </c:ext>
          </c:extLst>
        </c:ser>
        <c:ser>
          <c:idx val="4"/>
          <c:order val="3"/>
          <c:tx>
            <c:strRef>
              <c:f>'Entidades V2'!$A$7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V2'!$N$7:$AH$7</c:f>
              <c:numCache>
                <c:formatCode>0.0%</c:formatCode>
                <c:ptCount val="21"/>
                <c:pt idx="0">
                  <c:v>0.18720000000000001</c:v>
                </c:pt>
                <c:pt idx="1">
                  <c:v>0.17119999999999999</c:v>
                </c:pt>
                <c:pt idx="2">
                  <c:v>0.15090000000000001</c:v>
                </c:pt>
                <c:pt idx="3">
                  <c:v>0.15</c:v>
                </c:pt>
                <c:pt idx="4">
                  <c:v>0.16092782019881863</c:v>
                </c:pt>
                <c:pt idx="5">
                  <c:v>0.19800000000000001</c:v>
                </c:pt>
                <c:pt idx="6">
                  <c:v>0.188</c:v>
                </c:pt>
                <c:pt idx="7">
                  <c:v>0.2</c:v>
                </c:pt>
                <c:pt idx="8">
                  <c:v>0.16900000000000001</c:v>
                </c:pt>
                <c:pt idx="9">
                  <c:v>0.19</c:v>
                </c:pt>
                <c:pt idx="10">
                  <c:v>0.22500000000000001</c:v>
                </c:pt>
                <c:pt idx="11">
                  <c:v>0.22800000000000001</c:v>
                </c:pt>
                <c:pt idx="12">
                  <c:v>0.21450068399452804</c:v>
                </c:pt>
                <c:pt idx="13">
                  <c:v>0.18824919804153301</c:v>
                </c:pt>
                <c:pt idx="14">
                  <c:v>0.16881571116841895</c:v>
                </c:pt>
                <c:pt idx="15">
                  <c:v>0.1659329495428378</c:v>
                </c:pt>
                <c:pt idx="16">
                  <c:v>0.1733477789815818</c:v>
                </c:pt>
                <c:pt idx="17">
                  <c:v>0.16940473650522722</c:v>
                </c:pt>
                <c:pt idx="18">
                  <c:v>0.1438638707459608</c:v>
                </c:pt>
                <c:pt idx="19">
                  <c:v>0.13982358706305129</c:v>
                </c:pt>
                <c:pt idx="20">
                  <c:v>0.14300482425913164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9D38-4D90-A673-64980C5A7416}"/>
            </c:ext>
          </c:extLst>
        </c:ser>
        <c:ser>
          <c:idx val="5"/>
          <c:order val="4"/>
          <c:tx>
            <c:strRef>
              <c:f>'Entidades V2'!$A$8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V2'!$N$8:$AH$8</c:f>
              <c:numCache>
                <c:formatCode>0.00%</c:formatCode>
                <c:ptCount val="21"/>
                <c:pt idx="0">
                  <c:v>0.33202142859999872</c:v>
                </c:pt>
                <c:pt idx="1">
                  <c:v>0.27621538459999884</c:v>
                </c:pt>
                <c:pt idx="2">
                  <c:v>0.32464615380000161</c:v>
                </c:pt>
                <c:pt idx="3">
                  <c:v>0.30248333330000077</c:v>
                </c:pt>
                <c:pt idx="4">
                  <c:v>0.32081428570000203</c:v>
                </c:pt>
                <c:pt idx="5">
                  <c:v>0.26206250000000053</c:v>
                </c:pt>
                <c:pt idx="6">
                  <c:v>0.26337999999999906</c:v>
                </c:pt>
                <c:pt idx="7">
                  <c:v>0.23887142860000066</c:v>
                </c:pt>
                <c:pt idx="8">
                  <c:v>0.22779999999999778</c:v>
                </c:pt>
                <c:pt idx="9">
                  <c:v>0.24140000000000095</c:v>
                </c:pt>
                <c:pt idx="10">
                  <c:v>0.22650000000000103</c:v>
                </c:pt>
                <c:pt idx="11">
                  <c:v>0.20769999999999866</c:v>
                </c:pt>
                <c:pt idx="12">
                  <c:v>0.2108999999999992</c:v>
                </c:pt>
                <c:pt idx="13">
                  <c:v>0.19120000000000092</c:v>
                </c:pt>
                <c:pt idx="14">
                  <c:v>0.18020000000000058</c:v>
                </c:pt>
                <c:pt idx="15">
                  <c:v>0.17499999999999849</c:v>
                </c:pt>
                <c:pt idx="16">
                  <c:v>0.17100000000000004</c:v>
                </c:pt>
                <c:pt idx="17">
                  <c:v>0.16709999999999914</c:v>
                </c:pt>
                <c:pt idx="18">
                  <c:v>0.17200000000000171</c:v>
                </c:pt>
                <c:pt idx="19">
                  <c:v>0.17410000000000081</c:v>
                </c:pt>
                <c:pt idx="20">
                  <c:v>0.17569999999999975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9D38-4D90-A673-64980C5A7416}"/>
            </c:ext>
          </c:extLst>
        </c:ser>
        <c:ser>
          <c:idx val="6"/>
          <c:order val="5"/>
          <c:tx>
            <c:strRef>
              <c:f>'Entidades V2'!$A$9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V2'!$N$9:$AH$9</c:f>
              <c:numCache>
                <c:formatCode>0.0%</c:formatCode>
                <c:ptCount val="21"/>
                <c:pt idx="0">
                  <c:v>3.3000000000000002E-2</c:v>
                </c:pt>
                <c:pt idx="1">
                  <c:v>3.3000000000000002E-2</c:v>
                </c:pt>
                <c:pt idx="2">
                  <c:v>3.3000000000000002E-2</c:v>
                </c:pt>
                <c:pt idx="3">
                  <c:v>3.3000000000000002E-2</c:v>
                </c:pt>
                <c:pt idx="4">
                  <c:v>3.3000000000000002E-2</c:v>
                </c:pt>
                <c:pt idx="5">
                  <c:v>3.3000000000000002E-2</c:v>
                </c:pt>
                <c:pt idx="6">
                  <c:v>3.3000000000000002E-2</c:v>
                </c:pt>
                <c:pt idx="7">
                  <c:v>3.3000000000000002E-2</c:v>
                </c:pt>
                <c:pt idx="8">
                  <c:v>3.3000000000000002E-2</c:v>
                </c:pt>
                <c:pt idx="9">
                  <c:v>3.3000000000000002E-2</c:v>
                </c:pt>
                <c:pt idx="10">
                  <c:v>3.3000000000000002E-2</c:v>
                </c:pt>
                <c:pt idx="11">
                  <c:v>3.3000000000000002E-2</c:v>
                </c:pt>
                <c:pt idx="12">
                  <c:v>3.5999999999999997E-2</c:v>
                </c:pt>
                <c:pt idx="13">
                  <c:v>3.5999999999999997E-2</c:v>
                </c:pt>
                <c:pt idx="14">
                  <c:v>3.5999999999999997E-2</c:v>
                </c:pt>
                <c:pt idx="15">
                  <c:v>3.5999999999999997E-2</c:v>
                </c:pt>
                <c:pt idx="16">
                  <c:v>3.5999999999999997E-2</c:v>
                </c:pt>
                <c:pt idx="17">
                  <c:v>3.5999999999999997E-2</c:v>
                </c:pt>
                <c:pt idx="18">
                  <c:v>3.5999999999999997E-2</c:v>
                </c:pt>
                <c:pt idx="19">
                  <c:v>3.5999999999999997E-2</c:v>
                </c:pt>
                <c:pt idx="20">
                  <c:v>3.5999999999999997E-2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9D38-4D90-A673-64980C5A7416}"/>
            </c:ext>
          </c:extLst>
        </c:ser>
        <c:ser>
          <c:idx val="7"/>
          <c:order val="6"/>
          <c:tx>
            <c:strRef>
              <c:f>'Entidades V2'!$A$10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V2'!$N$2:$AH$2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V2'!$N$10:$AH$10</c:f>
              <c:numCache>
                <c:formatCode>0.0%</c:formatCode>
                <c:ptCount val="21"/>
                <c:pt idx="0">
                  <c:v>0.21030643813653094</c:v>
                </c:pt>
                <c:pt idx="1">
                  <c:v>0.169595347983797</c:v>
                </c:pt>
                <c:pt idx="2">
                  <c:v>0.16259850718458521</c:v>
                </c:pt>
                <c:pt idx="3">
                  <c:v>0.16936915327416646</c:v>
                </c:pt>
                <c:pt idx="4">
                  <c:v>0.22958035608542893</c:v>
                </c:pt>
                <c:pt idx="5">
                  <c:v>0.28471820809248555</c:v>
                </c:pt>
                <c:pt idx="6">
                  <c:v>0.28541184842554707</c:v>
                </c:pt>
                <c:pt idx="7">
                  <c:v>0.25859482027529518</c:v>
                </c:pt>
                <c:pt idx="8">
                  <c:v>0.19487578394671592</c:v>
                </c:pt>
                <c:pt idx="9">
                  <c:v>0.28700234392376262</c:v>
                </c:pt>
                <c:pt idx="10">
                  <c:v>0.29603680220328982</c:v>
                </c:pt>
                <c:pt idx="11">
                  <c:v>0.26449337202025375</c:v>
                </c:pt>
                <c:pt idx="12">
                  <c:v>0.30582644970577672</c:v>
                </c:pt>
                <c:pt idx="13">
                  <c:v>0.26791811609304117</c:v>
                </c:pt>
                <c:pt idx="14">
                  <c:v>0.22501428435387105</c:v>
                </c:pt>
                <c:pt idx="15">
                  <c:v>0.25507079223671653</c:v>
                </c:pt>
                <c:pt idx="16">
                  <c:v>0.22010850336124543</c:v>
                </c:pt>
                <c:pt idx="17">
                  <c:v>0.22175562617549777</c:v>
                </c:pt>
                <c:pt idx="18">
                  <c:v>0.20722502179413579</c:v>
                </c:pt>
                <c:pt idx="19">
                  <c:v>0.17559274896464164</c:v>
                </c:pt>
                <c:pt idx="20">
                  <c:v>0.22089032495689007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9D38-4D90-A673-64980C5A7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4206831"/>
        <c:axId val="946112159"/>
      </c:lineChart>
      <c:dateAx>
        <c:axId val="924206831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46112159"/>
        <c:crosses val="autoZero"/>
        <c:auto val="1"/>
        <c:lblOffset val="100"/>
        <c:baseTimeUnit val="months"/>
      </c:dateAx>
      <c:valAx>
        <c:axId val="946112159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4206831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SANTANDER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V2'!$A$17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V2'!$N$17:$AH$17</c:f>
              <c:numCache>
                <c:formatCode>0.0%</c:formatCode>
                <c:ptCount val="21"/>
                <c:pt idx="0">
                  <c:v>5.4733157980493913E-2</c:v>
                </c:pt>
                <c:pt idx="1">
                  <c:v>5.5424641223033783E-2</c:v>
                </c:pt>
                <c:pt idx="2">
                  <c:v>5.6702847002483139E-2</c:v>
                </c:pt>
                <c:pt idx="3">
                  <c:v>5.8081092396607713E-2</c:v>
                </c:pt>
                <c:pt idx="4">
                  <c:v>5.9517843783751613E-2</c:v>
                </c:pt>
                <c:pt idx="5">
                  <c:v>6.1298021596768872E-2</c:v>
                </c:pt>
                <c:pt idx="6">
                  <c:v>6.3110481482015049E-2</c:v>
                </c:pt>
                <c:pt idx="7">
                  <c:v>6.538864712482606E-2</c:v>
                </c:pt>
                <c:pt idx="8">
                  <c:v>6.7306611752991144E-2</c:v>
                </c:pt>
                <c:pt idx="9">
                  <c:v>6.9384869344993799E-2</c:v>
                </c:pt>
                <c:pt idx="10">
                  <c:v>7.319717081182267E-2</c:v>
                </c:pt>
                <c:pt idx="11">
                  <c:v>7.5396013343536725E-2</c:v>
                </c:pt>
                <c:pt idx="12">
                  <c:v>7.6546730836474827E-2</c:v>
                </c:pt>
                <c:pt idx="13">
                  <c:v>7.8209928385262598E-2</c:v>
                </c:pt>
                <c:pt idx="14">
                  <c:v>7.9682355769471663E-2</c:v>
                </c:pt>
                <c:pt idx="15">
                  <c:v>8.1271795839970781E-2</c:v>
                </c:pt>
                <c:pt idx="16">
                  <c:v>8.2814126963890039E-2</c:v>
                </c:pt>
                <c:pt idx="17">
                  <c:v>8.4176945643838763E-2</c:v>
                </c:pt>
                <c:pt idx="18">
                  <c:v>8.8273407645790128E-2</c:v>
                </c:pt>
                <c:pt idx="19">
                  <c:v>9.0967258786809585E-2</c:v>
                </c:pt>
                <c:pt idx="20">
                  <c:v>9.2769035025386443E-2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760-45E8-8847-04D5ADF47EEA}"/>
            </c:ext>
          </c:extLst>
        </c:ser>
        <c:ser>
          <c:idx val="2"/>
          <c:order val="1"/>
          <c:tx>
            <c:strRef>
              <c:f>'Entidades V2'!$A$18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V2'!$N$18:$AH$18</c:f>
              <c:numCache>
                <c:formatCode>0.0%</c:formatCode>
                <c:ptCount val="21"/>
                <c:pt idx="0">
                  <c:v>5.7929996991938647E-2</c:v>
                </c:pt>
                <c:pt idx="1">
                  <c:v>6.3444438691506663E-2</c:v>
                </c:pt>
                <c:pt idx="2">
                  <c:v>6.4710255615048728E-2</c:v>
                </c:pt>
                <c:pt idx="3">
                  <c:v>8.2226332898770446E-2</c:v>
                </c:pt>
                <c:pt idx="4">
                  <c:v>8.607383985767024E-2</c:v>
                </c:pt>
                <c:pt idx="5">
                  <c:v>8.1258469759304994E-2</c:v>
                </c:pt>
                <c:pt idx="6">
                  <c:v>8.897899030436264E-2</c:v>
                </c:pt>
                <c:pt idx="7">
                  <c:v>8.9512623400853572E-2</c:v>
                </c:pt>
                <c:pt idx="8">
                  <c:v>9.3788929525034842E-2</c:v>
                </c:pt>
                <c:pt idx="9">
                  <c:v>9.5563402521376295E-2</c:v>
                </c:pt>
                <c:pt idx="10">
                  <c:v>9.8018578764028891E-2</c:v>
                </c:pt>
                <c:pt idx="11">
                  <c:v>9.9463718390254072E-2</c:v>
                </c:pt>
                <c:pt idx="12">
                  <c:v>9.8966720527261368E-2</c:v>
                </c:pt>
                <c:pt idx="13">
                  <c:v>0.1046864275469519</c:v>
                </c:pt>
                <c:pt idx="14">
                  <c:v>0.10759181136490129</c:v>
                </c:pt>
                <c:pt idx="15">
                  <c:v>0.10777846812473157</c:v>
                </c:pt>
                <c:pt idx="16">
                  <c:v>0.10973534859036427</c:v>
                </c:pt>
                <c:pt idx="17">
                  <c:v>0.11159275777761236</c:v>
                </c:pt>
                <c:pt idx="18">
                  <c:v>0.10888674087972477</c:v>
                </c:pt>
                <c:pt idx="19">
                  <c:v>0.1018184456617351</c:v>
                </c:pt>
                <c:pt idx="20">
                  <c:v>9.6279370414397603E-2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760-45E8-8847-04D5ADF47EEA}"/>
            </c:ext>
          </c:extLst>
        </c:ser>
        <c:ser>
          <c:idx val="3"/>
          <c:order val="2"/>
          <c:tx>
            <c:strRef>
              <c:f>'Entidades V2'!$A$19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V2'!$N$19:$AH$19</c:f>
              <c:numCache>
                <c:formatCode>0.0%</c:formatCode>
                <c:ptCount val="21"/>
                <c:pt idx="0">
                  <c:v>4.1313559322033899E-2</c:v>
                </c:pt>
                <c:pt idx="1">
                  <c:v>4.9714209756745981E-2</c:v>
                </c:pt>
                <c:pt idx="2">
                  <c:v>4.832942917026261E-2</c:v>
                </c:pt>
                <c:pt idx="3">
                  <c:v>5.8805835463979543E-2</c:v>
                </c:pt>
                <c:pt idx="4">
                  <c:v>5.4411581180581557E-2</c:v>
                </c:pt>
                <c:pt idx="5">
                  <c:v>7.4151985274783061E-2</c:v>
                </c:pt>
                <c:pt idx="6">
                  <c:v>7.3062625107234769E-2</c:v>
                </c:pt>
                <c:pt idx="7">
                  <c:v>8.4815835630167882E-2</c:v>
                </c:pt>
                <c:pt idx="8">
                  <c:v>8.5773046213404314E-2</c:v>
                </c:pt>
                <c:pt idx="9">
                  <c:v>9.8719316969050161E-2</c:v>
                </c:pt>
                <c:pt idx="10">
                  <c:v>9.719329564613706E-2</c:v>
                </c:pt>
                <c:pt idx="11">
                  <c:v>9.3514174994901084E-2</c:v>
                </c:pt>
                <c:pt idx="12">
                  <c:v>8.6322081575246137E-2</c:v>
                </c:pt>
                <c:pt idx="13">
                  <c:v>8.3388222895534186E-2</c:v>
                </c:pt>
                <c:pt idx="14">
                  <c:v>0.10166277712952158</c:v>
                </c:pt>
                <c:pt idx="15">
                  <c:v>9.9738562091503266E-2</c:v>
                </c:pt>
                <c:pt idx="16">
                  <c:v>0.11590968758204254</c:v>
                </c:pt>
                <c:pt idx="17">
                  <c:v>0.13026079757140885</c:v>
                </c:pt>
                <c:pt idx="18">
                  <c:v>0.11821543600143147</c:v>
                </c:pt>
                <c:pt idx="19">
                  <c:v>0.15309254013220019</c:v>
                </c:pt>
                <c:pt idx="20">
                  <c:v>0.14760576476057646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760-45E8-8847-04D5ADF47EEA}"/>
            </c:ext>
          </c:extLst>
        </c:ser>
        <c:ser>
          <c:idx val="4"/>
          <c:order val="3"/>
          <c:tx>
            <c:strRef>
              <c:f>'Entidades V2'!$A$20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V2'!$N$20:$AH$20</c:f>
              <c:numCache>
                <c:formatCode>0.0%</c:formatCode>
                <c:ptCount val="21"/>
                <c:pt idx="0">
                  <c:v>3.3828182039425649E-2</c:v>
                </c:pt>
                <c:pt idx="1">
                  <c:v>3.7079130558317942E-2</c:v>
                </c:pt>
                <c:pt idx="2">
                  <c:v>4.6779661016949151E-2</c:v>
                </c:pt>
                <c:pt idx="3">
                  <c:v>4.6837193225025928E-2</c:v>
                </c:pt>
                <c:pt idx="4">
                  <c:v>5.6764155020890363E-2</c:v>
                </c:pt>
                <c:pt idx="5">
                  <c:v>6.0317460317460318E-2</c:v>
                </c:pt>
                <c:pt idx="6">
                  <c:v>6.1538461538461542E-2</c:v>
                </c:pt>
                <c:pt idx="7">
                  <c:v>5.8168137751410796E-2</c:v>
                </c:pt>
                <c:pt idx="8">
                  <c:v>6.7973669147109325E-2</c:v>
                </c:pt>
                <c:pt idx="9">
                  <c:v>6.3248900348854845E-2</c:v>
                </c:pt>
                <c:pt idx="10">
                  <c:v>5.7861836832825773E-2</c:v>
                </c:pt>
                <c:pt idx="11">
                  <c:v>6.502690238278247E-2</c:v>
                </c:pt>
                <c:pt idx="12">
                  <c:v>5.7455540355677154E-2</c:v>
                </c:pt>
                <c:pt idx="13">
                  <c:v>6.7533344588890765E-2</c:v>
                </c:pt>
                <c:pt idx="14">
                  <c:v>7.3001388613370369E-2</c:v>
                </c:pt>
                <c:pt idx="15">
                  <c:v>6.5526583135794111E-2</c:v>
                </c:pt>
                <c:pt idx="16">
                  <c:v>5.6879739978331526E-2</c:v>
                </c:pt>
                <c:pt idx="17">
                  <c:v>6.8487305312566679E-2</c:v>
                </c:pt>
                <c:pt idx="18">
                  <c:v>7.2533516672396006E-2</c:v>
                </c:pt>
                <c:pt idx="19">
                  <c:v>7.3995426331264297E-2</c:v>
                </c:pt>
                <c:pt idx="20">
                  <c:v>7.2363886974500344E-2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760-45E8-8847-04D5ADF47EEA}"/>
            </c:ext>
          </c:extLst>
        </c:ser>
        <c:ser>
          <c:idx val="5"/>
          <c:order val="4"/>
          <c:tx>
            <c:strRef>
              <c:f>'Entidades V2'!$A$21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V2'!$N$21:$AH$21</c:f>
              <c:numCache>
                <c:formatCode>0.00%</c:formatCode>
                <c:ptCount val="21"/>
                <c:pt idx="0">
                  <c:v>0.28147499999999859</c:v>
                </c:pt>
                <c:pt idx="1">
                  <c:v>0.28613333330000068</c:v>
                </c:pt>
                <c:pt idx="2">
                  <c:v>0.27652857139999854</c:v>
                </c:pt>
                <c:pt idx="3">
                  <c:v>0.28072499999999923</c:v>
                </c:pt>
                <c:pt idx="4">
                  <c:v>0.25465000000000004</c:v>
                </c:pt>
                <c:pt idx="5">
                  <c:v>0.2456272726999984</c:v>
                </c:pt>
                <c:pt idx="6">
                  <c:v>0.24926666670000008</c:v>
                </c:pt>
                <c:pt idx="7">
                  <c:v>0.23636666670000017</c:v>
                </c:pt>
                <c:pt idx="8">
                  <c:v>0.25122448979591772</c:v>
                </c:pt>
                <c:pt idx="9">
                  <c:v>0.24630540540540347</c:v>
                </c:pt>
                <c:pt idx="10">
                  <c:v>0.23785251396648111</c:v>
                </c:pt>
                <c:pt idx="11">
                  <c:v>0.24593715170278707</c:v>
                </c:pt>
                <c:pt idx="12">
                  <c:v>0.25990000000000069</c:v>
                </c:pt>
                <c:pt idx="13">
                  <c:v>0.24669999999999925</c:v>
                </c:pt>
                <c:pt idx="14">
                  <c:v>0.21740000000000048</c:v>
                </c:pt>
                <c:pt idx="15">
                  <c:v>0.21859999999999924</c:v>
                </c:pt>
                <c:pt idx="16">
                  <c:v>0.21180000000000065</c:v>
                </c:pt>
                <c:pt idx="17">
                  <c:v>0.20800000000000174</c:v>
                </c:pt>
                <c:pt idx="18">
                  <c:v>0.19070000000000031</c:v>
                </c:pt>
                <c:pt idx="19">
                  <c:v>0.19150000000000111</c:v>
                </c:pt>
                <c:pt idx="20">
                  <c:v>0.18210000000000037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760-45E8-8847-04D5ADF47EEA}"/>
            </c:ext>
          </c:extLst>
        </c:ser>
        <c:ser>
          <c:idx val="6"/>
          <c:order val="5"/>
          <c:tx>
            <c:strRef>
              <c:f>'Entidades V2'!$A$22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V2'!$N$22:$AH$22</c:f>
              <c:numCache>
                <c:formatCode>0.0%</c:formatCode>
                <c:ptCount val="21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5.5E-2</c:v>
                </c:pt>
                <c:pt idx="13">
                  <c:v>5.5E-2</c:v>
                </c:pt>
                <c:pt idx="14">
                  <c:v>5.5E-2</c:v>
                </c:pt>
                <c:pt idx="15">
                  <c:v>5.5E-2</c:v>
                </c:pt>
                <c:pt idx="16">
                  <c:v>5.5E-2</c:v>
                </c:pt>
                <c:pt idx="17">
                  <c:v>5.5E-2</c:v>
                </c:pt>
                <c:pt idx="18">
                  <c:v>5.5E-2</c:v>
                </c:pt>
                <c:pt idx="19">
                  <c:v>5.5E-2</c:v>
                </c:pt>
                <c:pt idx="20">
                  <c:v>5.5E-2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760-45E8-8847-04D5ADF47EEA}"/>
            </c:ext>
          </c:extLst>
        </c:ser>
        <c:ser>
          <c:idx val="0"/>
          <c:order val="6"/>
          <c:tx>
            <c:strRef>
              <c:f>'Entidades V2'!$A$23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V2'!$N$15:$AH$15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V2'!$N$23:$AH$23</c:f>
              <c:numCache>
                <c:formatCode>0.0%</c:formatCode>
                <c:ptCount val="21"/>
                <c:pt idx="0">
                  <c:v>5.8464873653546509E-2</c:v>
                </c:pt>
                <c:pt idx="1">
                  <c:v>7.1826791435547835E-2</c:v>
                </c:pt>
                <c:pt idx="2">
                  <c:v>8.5524513081315701E-2</c:v>
                </c:pt>
                <c:pt idx="3">
                  <c:v>0.1017510194291197</c:v>
                </c:pt>
                <c:pt idx="4">
                  <c:v>7.4572658007974413E-2</c:v>
                </c:pt>
                <c:pt idx="5">
                  <c:v>0.12752890173410406</c:v>
                </c:pt>
                <c:pt idx="6">
                  <c:v>8.957480875289095E-2</c:v>
                </c:pt>
                <c:pt idx="7">
                  <c:v>0.10744340791962946</c:v>
                </c:pt>
                <c:pt idx="8">
                  <c:v>0.12557732510087996</c:v>
                </c:pt>
                <c:pt idx="9">
                  <c:v>0.10337217061027562</c:v>
                </c:pt>
                <c:pt idx="10">
                  <c:v>0.12882284399921312</c:v>
                </c:pt>
                <c:pt idx="11">
                  <c:v>0.13331545282390136</c:v>
                </c:pt>
                <c:pt idx="12">
                  <c:v>9.4565847998452912E-2</c:v>
                </c:pt>
                <c:pt idx="13">
                  <c:v>9.9164809797855122E-2</c:v>
                </c:pt>
                <c:pt idx="14">
                  <c:v>0.14047471669364822</c:v>
                </c:pt>
                <c:pt idx="15">
                  <c:v>0.12018771874005726</c:v>
                </c:pt>
                <c:pt idx="16">
                  <c:v>0.14313008609505837</c:v>
                </c:pt>
                <c:pt idx="17">
                  <c:v>0.13775212400285361</c:v>
                </c:pt>
                <c:pt idx="18">
                  <c:v>0.15547192277434033</c:v>
                </c:pt>
                <c:pt idx="19">
                  <c:v>0.1772049858425449</c:v>
                </c:pt>
                <c:pt idx="20">
                  <c:v>0.13443605497982622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DDB-4705-8AB9-D143FD0B1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3684623"/>
        <c:axId val="1872429391"/>
      </c:lineChart>
      <c:dateAx>
        <c:axId val="154368462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2429391"/>
        <c:crosses val="autoZero"/>
        <c:auto val="1"/>
        <c:lblOffset val="100"/>
        <c:baseTimeUnit val="months"/>
      </c:dateAx>
      <c:valAx>
        <c:axId val="187242939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43684623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FINANDINA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V2'!$A$30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V2'!$N$30:$AH$30</c:f>
              <c:numCache>
                <c:formatCode>0.0%</c:formatCode>
                <c:ptCount val="21"/>
                <c:pt idx="0">
                  <c:v>9.4845449877591428E-2</c:v>
                </c:pt>
                <c:pt idx="1">
                  <c:v>9.6260553865297319E-2</c:v>
                </c:pt>
                <c:pt idx="2">
                  <c:v>9.7245799771292094E-2</c:v>
                </c:pt>
                <c:pt idx="3">
                  <c:v>9.8687639200980379E-2</c:v>
                </c:pt>
                <c:pt idx="4">
                  <c:v>9.9516740716231525E-2</c:v>
                </c:pt>
                <c:pt idx="5">
                  <c:v>0.10000389183623704</c:v>
                </c:pt>
                <c:pt idx="6">
                  <c:v>0.10084997163965888</c:v>
                </c:pt>
                <c:pt idx="7">
                  <c:v>0.10187743761706008</c:v>
                </c:pt>
                <c:pt idx="8">
                  <c:v>0.1037932906282055</c:v>
                </c:pt>
                <c:pt idx="9">
                  <c:v>0.10475533368042725</c:v>
                </c:pt>
                <c:pt idx="10">
                  <c:v>9.8792655742722682E-2</c:v>
                </c:pt>
                <c:pt idx="11">
                  <c:v>9.9960238655546027E-2</c:v>
                </c:pt>
                <c:pt idx="12">
                  <c:v>0.10030290601599519</c:v>
                </c:pt>
                <c:pt idx="13">
                  <c:v>0.10138701860391032</c:v>
                </c:pt>
                <c:pt idx="14">
                  <c:v>0.10209390165177977</c:v>
                </c:pt>
                <c:pt idx="15">
                  <c:v>0.10286595995225262</c:v>
                </c:pt>
                <c:pt idx="16">
                  <c:v>0.10318830133376204</c:v>
                </c:pt>
                <c:pt idx="17">
                  <c:v>0.10340662685153865</c:v>
                </c:pt>
                <c:pt idx="18">
                  <c:v>0.10522848274679879</c:v>
                </c:pt>
                <c:pt idx="19">
                  <c:v>0.10552631515611306</c:v>
                </c:pt>
                <c:pt idx="20">
                  <c:v>9.8033950517813523E-2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169-4E49-9518-666D55EDF064}"/>
            </c:ext>
          </c:extLst>
        </c:ser>
        <c:ser>
          <c:idx val="2"/>
          <c:order val="1"/>
          <c:tx>
            <c:strRef>
              <c:f>'Entidades V2'!$A$31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V2'!$N$31:$AH$31</c:f>
              <c:numCache>
                <c:formatCode>0.0%</c:formatCode>
                <c:ptCount val="21"/>
                <c:pt idx="0">
                  <c:v>4.3596883922348763E-2</c:v>
                </c:pt>
                <c:pt idx="1">
                  <c:v>3.999456464636067E-2</c:v>
                </c:pt>
                <c:pt idx="2">
                  <c:v>2.5244562987357524E-2</c:v>
                </c:pt>
                <c:pt idx="3">
                  <c:v>3.3577588031842479E-2</c:v>
                </c:pt>
                <c:pt idx="4">
                  <c:v>4.7390182531520844E-2</c:v>
                </c:pt>
                <c:pt idx="5">
                  <c:v>4.3794700685322187E-2</c:v>
                </c:pt>
                <c:pt idx="6">
                  <c:v>4.205018194514331E-2</c:v>
                </c:pt>
                <c:pt idx="7">
                  <c:v>4.6545218772436649E-2</c:v>
                </c:pt>
                <c:pt idx="8">
                  <c:v>5.4098678880528543E-2</c:v>
                </c:pt>
                <c:pt idx="9">
                  <c:v>5.8610274877678718E-2</c:v>
                </c:pt>
                <c:pt idx="10">
                  <c:v>6.2082623729709713E-2</c:v>
                </c:pt>
                <c:pt idx="11">
                  <c:v>6.0378844252532413E-2</c:v>
                </c:pt>
                <c:pt idx="12">
                  <c:v>5.8596218607347185E-2</c:v>
                </c:pt>
                <c:pt idx="13">
                  <c:v>6.433460055714546E-2</c:v>
                </c:pt>
                <c:pt idx="14">
                  <c:v>6.0953469351928753E-2</c:v>
                </c:pt>
                <c:pt idx="15">
                  <c:v>6.4379835388154449E-2</c:v>
                </c:pt>
                <c:pt idx="16">
                  <c:v>6.680137312844879E-2</c:v>
                </c:pt>
                <c:pt idx="17">
                  <c:v>7.3888042557448561E-2</c:v>
                </c:pt>
                <c:pt idx="18">
                  <c:v>7.1999217020812842E-2</c:v>
                </c:pt>
                <c:pt idx="19">
                  <c:v>6.9144076211432204E-2</c:v>
                </c:pt>
                <c:pt idx="20">
                  <c:v>7.2517687945379772E-2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169-4E49-9518-666D55EDF064}"/>
            </c:ext>
          </c:extLst>
        </c:ser>
        <c:ser>
          <c:idx val="3"/>
          <c:order val="2"/>
          <c:tx>
            <c:strRef>
              <c:f>'Entidades V2'!$A$32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V2'!$N$32:$AH$32</c:f>
              <c:numCache>
                <c:formatCode>0.0%</c:formatCode>
                <c:ptCount val="21"/>
                <c:pt idx="0">
                  <c:v>7.1731234866828086E-2</c:v>
                </c:pt>
                <c:pt idx="1">
                  <c:v>7.5103017413265985E-2</c:v>
                </c:pt>
                <c:pt idx="2">
                  <c:v>6.8302305511034403E-2</c:v>
                </c:pt>
                <c:pt idx="3">
                  <c:v>7.0085727177019094E-2</c:v>
                </c:pt>
                <c:pt idx="4">
                  <c:v>5.8155497316860101E-2</c:v>
                </c:pt>
                <c:pt idx="5">
                  <c:v>6.3896923481462004E-2</c:v>
                </c:pt>
                <c:pt idx="6">
                  <c:v>6.7057477838146987E-2</c:v>
                </c:pt>
                <c:pt idx="7">
                  <c:v>7.3916311701327994E-2</c:v>
                </c:pt>
                <c:pt idx="8">
                  <c:v>9.7144931042826038E-2</c:v>
                </c:pt>
                <c:pt idx="9">
                  <c:v>7.7241195304162222E-2</c:v>
                </c:pt>
                <c:pt idx="10">
                  <c:v>7.904393533670534E-2</c:v>
                </c:pt>
                <c:pt idx="11">
                  <c:v>9.3106261472567814E-2</c:v>
                </c:pt>
                <c:pt idx="12">
                  <c:v>8.5794655414908577E-2</c:v>
                </c:pt>
                <c:pt idx="13">
                  <c:v>8.5627717033328943E-2</c:v>
                </c:pt>
                <c:pt idx="14">
                  <c:v>7.4533255542590438E-2</c:v>
                </c:pt>
                <c:pt idx="15">
                  <c:v>7.6732026143790849E-2</c:v>
                </c:pt>
                <c:pt idx="16">
                  <c:v>7.2985035442373322E-2</c:v>
                </c:pt>
                <c:pt idx="17">
                  <c:v>8.4034773009521183E-2</c:v>
                </c:pt>
                <c:pt idx="18">
                  <c:v>7.8969342717404273E-2</c:v>
                </c:pt>
                <c:pt idx="19">
                  <c:v>7.2946175637393765E-2</c:v>
                </c:pt>
                <c:pt idx="20">
                  <c:v>7.96141329614133E-2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169-4E49-9518-666D55EDF064}"/>
            </c:ext>
          </c:extLst>
        </c:ser>
        <c:ser>
          <c:idx val="4"/>
          <c:order val="3"/>
          <c:tx>
            <c:strRef>
              <c:f>'Entidades V2'!$A$33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V2'!$N$33:$AH$33</c:f>
              <c:numCache>
                <c:formatCode>0.0%</c:formatCode>
                <c:ptCount val="21"/>
                <c:pt idx="0">
                  <c:v>0.16549038695546361</c:v>
                </c:pt>
                <c:pt idx="1">
                  <c:v>0.15144196618837902</c:v>
                </c:pt>
                <c:pt idx="2">
                  <c:v>0.13884745762711864</c:v>
                </c:pt>
                <c:pt idx="3">
                  <c:v>0.15295540960940202</c:v>
                </c:pt>
                <c:pt idx="4">
                  <c:v>0.16193632041492581</c:v>
                </c:pt>
                <c:pt idx="5">
                  <c:v>0.13590325018896449</c:v>
                </c:pt>
                <c:pt idx="6">
                  <c:v>0.13635627530364372</c:v>
                </c:pt>
                <c:pt idx="7">
                  <c:v>0.13963246997540155</c:v>
                </c:pt>
                <c:pt idx="8">
                  <c:v>0.16056096164854036</c:v>
                </c:pt>
                <c:pt idx="9">
                  <c:v>0.13757015015925983</c:v>
                </c:pt>
                <c:pt idx="10">
                  <c:v>0.1190895976919378</c:v>
                </c:pt>
                <c:pt idx="11">
                  <c:v>0.13066871637202152</c:v>
                </c:pt>
                <c:pt idx="12">
                  <c:v>0.14473324213406294</c:v>
                </c:pt>
                <c:pt idx="13">
                  <c:v>0.13557318926219822</c:v>
                </c:pt>
                <c:pt idx="14">
                  <c:v>0.12933941678238445</c:v>
                </c:pt>
                <c:pt idx="15">
                  <c:v>0.13714866237724349</c:v>
                </c:pt>
                <c:pt idx="16">
                  <c:v>0.12892741061755147</c:v>
                </c:pt>
                <c:pt idx="17">
                  <c:v>0.11798591849797312</c:v>
                </c:pt>
                <c:pt idx="18">
                  <c:v>0.12667583361980062</c:v>
                </c:pt>
                <c:pt idx="19">
                  <c:v>0.1195687683763476</c:v>
                </c:pt>
                <c:pt idx="20">
                  <c:v>0.11578221915920055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1169-4E49-9518-666D55EDF064}"/>
            </c:ext>
          </c:extLst>
        </c:ser>
        <c:ser>
          <c:idx val="5"/>
          <c:order val="4"/>
          <c:tx>
            <c:strRef>
              <c:f>'Entidades V2'!$A$34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V2'!$N$34:$AH$34</c:f>
              <c:numCache>
                <c:formatCode>0.00%</c:formatCode>
                <c:ptCount val="21"/>
                <c:pt idx="0">
                  <c:v>0.28489999999999971</c:v>
                </c:pt>
                <c:pt idx="1">
                  <c:v>0.29073076919999896</c:v>
                </c:pt>
                <c:pt idx="2">
                  <c:v>0.28349999999999942</c:v>
                </c:pt>
                <c:pt idx="3">
                  <c:v>0.28349999999999942</c:v>
                </c:pt>
                <c:pt idx="4">
                  <c:v>0.28143333330000009</c:v>
                </c:pt>
                <c:pt idx="5">
                  <c:v>0.27137999999999907</c:v>
                </c:pt>
                <c:pt idx="6">
                  <c:v>0.29555000000000131</c:v>
                </c:pt>
                <c:pt idx="7">
                  <c:v>0.23379999999999912</c:v>
                </c:pt>
                <c:pt idx="8">
                  <c:v>0.26528186528497333</c:v>
                </c:pt>
                <c:pt idx="9">
                  <c:v>0.26192400000000049</c:v>
                </c:pt>
                <c:pt idx="10">
                  <c:v>0.26871323529411595</c:v>
                </c:pt>
                <c:pt idx="11">
                  <c:v>0.27083752808988737</c:v>
                </c:pt>
                <c:pt idx="12">
                  <c:v>0.27809999999999979</c:v>
                </c:pt>
                <c:pt idx="13">
                  <c:v>0.26829999999999909</c:v>
                </c:pt>
                <c:pt idx="14">
                  <c:v>0.26179999999999981</c:v>
                </c:pt>
                <c:pt idx="15">
                  <c:v>0.26199999999999846</c:v>
                </c:pt>
                <c:pt idx="16">
                  <c:v>0.25869999999999882</c:v>
                </c:pt>
                <c:pt idx="17">
                  <c:v>0.23940000000000028</c:v>
                </c:pt>
                <c:pt idx="18">
                  <c:v>0.23399999999999976</c:v>
                </c:pt>
                <c:pt idx="19">
                  <c:v>0.23740000000000072</c:v>
                </c:pt>
                <c:pt idx="20">
                  <c:v>0.21989999999999998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169-4E49-9518-666D55EDF064}"/>
            </c:ext>
          </c:extLst>
        </c:ser>
        <c:ser>
          <c:idx val="6"/>
          <c:order val="5"/>
          <c:tx>
            <c:strRef>
              <c:f>'Entidades V2'!$A$35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V2'!$N$35:$AH$35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1169-4E49-9518-666D55EDF064}"/>
            </c:ext>
          </c:extLst>
        </c:ser>
        <c:ser>
          <c:idx val="7"/>
          <c:order val="6"/>
          <c:tx>
            <c:strRef>
              <c:f>'Entidades V2'!$A$36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V2'!$N$28:$AH$28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V2'!$N$36:$AH$36</c:f>
              <c:numCache>
                <c:formatCode>0.0%</c:formatCode>
                <c:ptCount val="21"/>
                <c:pt idx="0">
                  <c:v>0.14755097893096675</c:v>
                </c:pt>
                <c:pt idx="1">
                  <c:v>0.14934157598340178</c:v>
                </c:pt>
                <c:pt idx="2">
                  <c:v>0.14699080416936111</c:v>
                </c:pt>
                <c:pt idx="3">
                  <c:v>0.15070760374190453</c:v>
                </c:pt>
                <c:pt idx="4">
                  <c:v>0.14006553235166397</c:v>
                </c:pt>
                <c:pt idx="5">
                  <c:v>0.15126445086705204</c:v>
                </c:pt>
                <c:pt idx="6">
                  <c:v>0.12150862835794343</c:v>
                </c:pt>
                <c:pt idx="7">
                  <c:v>0.12888968621566965</c:v>
                </c:pt>
                <c:pt idx="8">
                  <c:v>0.17286207399484663</c:v>
                </c:pt>
                <c:pt idx="9">
                  <c:v>0.13144792896371196</c:v>
                </c:pt>
                <c:pt idx="10">
                  <c:v>0.12519104762193001</c:v>
                </c:pt>
                <c:pt idx="11">
                  <c:v>0.14487276392038298</c:v>
                </c:pt>
                <c:pt idx="12">
                  <c:v>0.12415393540901179</c:v>
                </c:pt>
                <c:pt idx="13">
                  <c:v>0.13952966448117216</c:v>
                </c:pt>
                <c:pt idx="14">
                  <c:v>0.1407723073992953</c:v>
                </c:pt>
                <c:pt idx="15">
                  <c:v>0.1331729239580019</c:v>
                </c:pt>
                <c:pt idx="16">
                  <c:v>0.13240948225026536</c:v>
                </c:pt>
                <c:pt idx="17">
                  <c:v>0.13009922822491732</c:v>
                </c:pt>
                <c:pt idx="18">
                  <c:v>0.12219599838404456</c:v>
                </c:pt>
                <c:pt idx="19">
                  <c:v>0.13124615834181438</c:v>
                </c:pt>
                <c:pt idx="20">
                  <c:v>0.11282248748556026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169-4E49-9518-666D55EDF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92143"/>
        <c:axId val="983476719"/>
      </c:lineChart>
      <c:dateAx>
        <c:axId val="1389214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3476719"/>
        <c:crosses val="autoZero"/>
        <c:auto val="1"/>
        <c:lblOffset val="100"/>
        <c:baseTimeUnit val="months"/>
      </c:dateAx>
      <c:valAx>
        <c:axId val="983476719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892143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BANCO</a:t>
            </a:r>
            <a:r>
              <a:rPr lang="es-CO" baseline="0"/>
              <a:t> DE BOGOTÁ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V2'!$A$56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V2'!$N$56:$AH$56</c:f>
              <c:numCache>
                <c:formatCode>0.0%</c:formatCode>
                <c:ptCount val="21"/>
                <c:pt idx="0">
                  <c:v>7.9707295586213908E-2</c:v>
                </c:pt>
                <c:pt idx="1">
                  <c:v>8.0020358737516173E-2</c:v>
                </c:pt>
                <c:pt idx="2">
                  <c:v>8.0481037247053508E-2</c:v>
                </c:pt>
                <c:pt idx="3">
                  <c:v>8.047554710811991E-2</c:v>
                </c:pt>
                <c:pt idx="4">
                  <c:v>8.0156091440436728E-2</c:v>
                </c:pt>
                <c:pt idx="5">
                  <c:v>7.9849157556817082E-2</c:v>
                </c:pt>
                <c:pt idx="6">
                  <c:v>8.0226270699953417E-2</c:v>
                </c:pt>
                <c:pt idx="7">
                  <c:v>8.0898952356437515E-2</c:v>
                </c:pt>
                <c:pt idx="8">
                  <c:v>8.1128224884962449E-2</c:v>
                </c:pt>
                <c:pt idx="9">
                  <c:v>8.1469755152956166E-2</c:v>
                </c:pt>
                <c:pt idx="10">
                  <c:v>8.1868446767234579E-2</c:v>
                </c:pt>
                <c:pt idx="11">
                  <c:v>8.1845621244323347E-2</c:v>
                </c:pt>
                <c:pt idx="12">
                  <c:v>8.2126903709693347E-2</c:v>
                </c:pt>
                <c:pt idx="13">
                  <c:v>8.207335036790267E-2</c:v>
                </c:pt>
                <c:pt idx="14">
                  <c:v>8.1924915306933757E-2</c:v>
                </c:pt>
                <c:pt idx="15">
                  <c:v>8.1954532658925106E-2</c:v>
                </c:pt>
                <c:pt idx="16">
                  <c:v>8.1929251268209283E-2</c:v>
                </c:pt>
                <c:pt idx="17">
                  <c:v>8.1971611336483896E-2</c:v>
                </c:pt>
                <c:pt idx="18">
                  <c:v>8.3276829327440502E-2</c:v>
                </c:pt>
                <c:pt idx="19">
                  <c:v>8.3694769270223193E-2</c:v>
                </c:pt>
                <c:pt idx="20">
                  <c:v>8.2962472424916348E-2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84-4EC0-B068-162AD39425ED}"/>
            </c:ext>
          </c:extLst>
        </c:ser>
        <c:ser>
          <c:idx val="2"/>
          <c:order val="1"/>
          <c:tx>
            <c:strRef>
              <c:f>'Entidades V2'!$A$57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V2'!$N$57:$AH$57</c:f>
              <c:numCache>
                <c:formatCode>0.0%</c:formatCode>
                <c:ptCount val="21"/>
                <c:pt idx="0">
                  <c:v>5.7121689270688426E-2</c:v>
                </c:pt>
                <c:pt idx="1">
                  <c:v>6.0129406050038005E-2</c:v>
                </c:pt>
                <c:pt idx="2">
                  <c:v>5.8553167730046464E-2</c:v>
                </c:pt>
                <c:pt idx="3">
                  <c:v>6.1093242208948545E-2</c:v>
                </c:pt>
                <c:pt idx="4">
                  <c:v>6.6772031943915219E-2</c:v>
                </c:pt>
                <c:pt idx="5">
                  <c:v>7.0200463850396563E-2</c:v>
                </c:pt>
                <c:pt idx="6">
                  <c:v>6.912876268463411E-2</c:v>
                </c:pt>
                <c:pt idx="7">
                  <c:v>6.9876936180277946E-2</c:v>
                </c:pt>
                <c:pt idx="8">
                  <c:v>7.2743378069615505E-2</c:v>
                </c:pt>
                <c:pt idx="9">
                  <c:v>8.1788931220884917E-2</c:v>
                </c:pt>
                <c:pt idx="10">
                  <c:v>7.330131114948131E-2</c:v>
                </c:pt>
                <c:pt idx="11">
                  <c:v>7.3187054647188388E-2</c:v>
                </c:pt>
                <c:pt idx="12">
                  <c:v>7.9674711356052169E-2</c:v>
                </c:pt>
                <c:pt idx="13">
                  <c:v>8.6846991571668114E-2</c:v>
                </c:pt>
                <c:pt idx="14">
                  <c:v>9.5086768480898587E-2</c:v>
                </c:pt>
                <c:pt idx="15">
                  <c:v>9.773670774788866E-2</c:v>
                </c:pt>
                <c:pt idx="16">
                  <c:v>9.8195092867830125E-2</c:v>
                </c:pt>
                <c:pt idx="17">
                  <c:v>0.10409337925409665</c:v>
                </c:pt>
                <c:pt idx="18">
                  <c:v>9.9855636491749097E-2</c:v>
                </c:pt>
                <c:pt idx="19">
                  <c:v>0.10065518374586353</c:v>
                </c:pt>
                <c:pt idx="20">
                  <c:v>9.9940345489257801E-2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4-4EC0-B068-162AD39425ED}"/>
            </c:ext>
          </c:extLst>
        </c:ser>
        <c:ser>
          <c:idx val="3"/>
          <c:order val="2"/>
          <c:tx>
            <c:strRef>
              <c:f>'Entidades V2'!$A$58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V2'!$N$58:$AH$58</c:f>
              <c:numCache>
                <c:formatCode>0.0%</c:formatCode>
                <c:ptCount val="21"/>
                <c:pt idx="0">
                  <c:v>5.8000000000000003E-2</c:v>
                </c:pt>
                <c:pt idx="1">
                  <c:v>0.06</c:v>
                </c:pt>
                <c:pt idx="2">
                  <c:v>5.3999999999999999E-2</c:v>
                </c:pt>
                <c:pt idx="3">
                  <c:v>4.3999999999999997E-2</c:v>
                </c:pt>
                <c:pt idx="4">
                  <c:v>4.2000000000000003E-2</c:v>
                </c:pt>
                <c:pt idx="5">
                  <c:v>4.3999999999999997E-2</c:v>
                </c:pt>
                <c:pt idx="6">
                  <c:v>6.4000000000000001E-2</c:v>
                </c:pt>
                <c:pt idx="7">
                  <c:v>5.8999999999999997E-2</c:v>
                </c:pt>
                <c:pt idx="8">
                  <c:v>0.06</c:v>
                </c:pt>
                <c:pt idx="9">
                  <c:v>5.8999999999999997E-2</c:v>
                </c:pt>
                <c:pt idx="10">
                  <c:v>4.5999999999999999E-2</c:v>
                </c:pt>
                <c:pt idx="11">
                  <c:v>5.2999999999999999E-2</c:v>
                </c:pt>
                <c:pt idx="12">
                  <c:v>7.0323488045007029E-2</c:v>
                </c:pt>
                <c:pt idx="13">
                  <c:v>6.5472269793176135E-2</c:v>
                </c:pt>
                <c:pt idx="14">
                  <c:v>5.3821470245040838E-2</c:v>
                </c:pt>
                <c:pt idx="15">
                  <c:v>5.3333333333333337E-2</c:v>
                </c:pt>
                <c:pt idx="16">
                  <c:v>4.9881858755578892E-2</c:v>
                </c:pt>
                <c:pt idx="17">
                  <c:v>4.6088036428867114E-2</c:v>
                </c:pt>
                <c:pt idx="18">
                  <c:v>5.3918644876535846E-2</c:v>
                </c:pt>
                <c:pt idx="19">
                  <c:v>4.9457034938621344E-2</c:v>
                </c:pt>
                <c:pt idx="20">
                  <c:v>5.4160855416085542E-2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84-4EC0-B068-162AD39425ED}"/>
            </c:ext>
          </c:extLst>
        </c:ser>
        <c:ser>
          <c:idx val="4"/>
          <c:order val="3"/>
          <c:tx>
            <c:strRef>
              <c:f>'Entidades V2'!$A$59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V2'!$N$59:$AH$59</c:f>
              <c:numCache>
                <c:formatCode>0.0%</c:formatCode>
                <c:ptCount val="21"/>
                <c:pt idx="0">
                  <c:v>8.7125821367729381E-2</c:v>
                </c:pt>
                <c:pt idx="1">
                  <c:v>7.7283705071743147E-2</c:v>
                </c:pt>
                <c:pt idx="2">
                  <c:v>8.5423728813559321E-2</c:v>
                </c:pt>
                <c:pt idx="3">
                  <c:v>7.656412029035603E-2</c:v>
                </c:pt>
                <c:pt idx="4">
                  <c:v>6.2815156317533496E-2</c:v>
                </c:pt>
                <c:pt idx="5">
                  <c:v>7.2411186696900984E-2</c:v>
                </c:pt>
                <c:pt idx="6">
                  <c:v>8.9716599190283394E-2</c:v>
                </c:pt>
                <c:pt idx="7">
                  <c:v>0.10418173925625814</c:v>
                </c:pt>
                <c:pt idx="8">
                  <c:v>0.10675443617630223</c:v>
                </c:pt>
                <c:pt idx="9">
                  <c:v>0.10344304565448202</c:v>
                </c:pt>
                <c:pt idx="10">
                  <c:v>0.10626702997275204</c:v>
                </c:pt>
                <c:pt idx="11">
                  <c:v>9.51575710991545E-2</c:v>
                </c:pt>
                <c:pt idx="12">
                  <c:v>0.10725034199726402</c:v>
                </c:pt>
                <c:pt idx="13">
                  <c:v>0.10315718385953064</c:v>
                </c:pt>
                <c:pt idx="14">
                  <c:v>9.7798055941281492E-2</c:v>
                </c:pt>
                <c:pt idx="15">
                  <c:v>9.7697257026752457E-2</c:v>
                </c:pt>
                <c:pt idx="16">
                  <c:v>0.10689779703864211</c:v>
                </c:pt>
                <c:pt idx="17">
                  <c:v>0.1053979091103051</c:v>
                </c:pt>
                <c:pt idx="18">
                  <c:v>0.10433138535579237</c:v>
                </c:pt>
                <c:pt idx="19">
                  <c:v>0.11679189807252532</c:v>
                </c:pt>
                <c:pt idx="20">
                  <c:v>0.11836664369400414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84-4EC0-B068-162AD39425ED}"/>
            </c:ext>
          </c:extLst>
        </c:ser>
        <c:ser>
          <c:idx val="5"/>
          <c:order val="4"/>
          <c:tx>
            <c:strRef>
              <c:f>'Entidades V2'!$A$60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V2'!$N$60:$AH$60</c:f>
              <c:numCache>
                <c:formatCode>0.00%</c:formatCode>
                <c:ptCount val="21"/>
                <c:pt idx="0">
                  <c:v>0.24660000000000015</c:v>
                </c:pt>
                <c:pt idx="1">
                  <c:v>0.23288888889999937</c:v>
                </c:pt>
                <c:pt idx="2">
                  <c:v>0.23620833330000091</c:v>
                </c:pt>
                <c:pt idx="3">
                  <c:v>0.24427500000000024</c:v>
                </c:pt>
                <c:pt idx="4">
                  <c:v>0.24249230770000096</c:v>
                </c:pt>
                <c:pt idx="5">
                  <c:v>0.23753333329999848</c:v>
                </c:pt>
                <c:pt idx="6">
                  <c:v>0.21733333329999938</c:v>
                </c:pt>
                <c:pt idx="7">
                  <c:v>0.21386666669999888</c:v>
                </c:pt>
                <c:pt idx="8">
                  <c:v>0.21957410714285741</c:v>
                </c:pt>
                <c:pt idx="9">
                  <c:v>0.21861428571428365</c:v>
                </c:pt>
                <c:pt idx="10">
                  <c:v>0.21781305418719232</c:v>
                </c:pt>
                <c:pt idx="11">
                  <c:v>0.21564290375203843</c:v>
                </c:pt>
                <c:pt idx="12">
                  <c:v>0.21359999999999957</c:v>
                </c:pt>
                <c:pt idx="13">
                  <c:v>0.21059999999999923</c:v>
                </c:pt>
                <c:pt idx="14">
                  <c:v>0.20780000000000021</c:v>
                </c:pt>
                <c:pt idx="15">
                  <c:v>0.20600000000000085</c:v>
                </c:pt>
                <c:pt idx="16">
                  <c:v>0.20479999999999898</c:v>
                </c:pt>
                <c:pt idx="17">
                  <c:v>0.20279999999999898</c:v>
                </c:pt>
                <c:pt idx="18">
                  <c:v>0.20009999999999795</c:v>
                </c:pt>
                <c:pt idx="19">
                  <c:v>0.19380000000000153</c:v>
                </c:pt>
                <c:pt idx="20">
                  <c:v>0.18989999999999951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684-4EC0-B068-162AD39425ED}"/>
            </c:ext>
          </c:extLst>
        </c:ser>
        <c:ser>
          <c:idx val="6"/>
          <c:order val="5"/>
          <c:tx>
            <c:strRef>
              <c:f>'Entidades V2'!$A$61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V2'!$N$61:$AH$61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684-4EC0-B068-162AD39425ED}"/>
            </c:ext>
          </c:extLst>
        </c:ser>
        <c:ser>
          <c:idx val="7"/>
          <c:order val="6"/>
          <c:tx>
            <c:strRef>
              <c:f>'Entidades V2'!$A$62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V2'!$N$54:$AH$54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V2'!$N$62:$AH$62</c:f>
              <c:numCache>
                <c:formatCode>0.0%</c:formatCode>
                <c:ptCount val="21"/>
                <c:pt idx="0">
                  <c:v>0.10062552220942574</c:v>
                </c:pt>
                <c:pt idx="1">
                  <c:v>8.7973352528545823E-2</c:v>
                </c:pt>
                <c:pt idx="2">
                  <c:v>9.8720913664412463E-2</c:v>
                </c:pt>
                <c:pt idx="3">
                  <c:v>8.934996402014872E-2</c:v>
                </c:pt>
                <c:pt idx="4">
                  <c:v>9.0501756740752434E-2</c:v>
                </c:pt>
                <c:pt idx="5">
                  <c:v>8.8595857418111754E-2</c:v>
                </c:pt>
                <c:pt idx="6">
                  <c:v>0.11416118128446895</c:v>
                </c:pt>
                <c:pt idx="7">
                  <c:v>0.11140648444125514</c:v>
                </c:pt>
                <c:pt idx="8">
                  <c:v>9.2109485147552142E-2</c:v>
                </c:pt>
                <c:pt idx="9">
                  <c:v>0.111362042122192</c:v>
                </c:pt>
                <c:pt idx="10">
                  <c:v>8.4212278498252205E-2</c:v>
                </c:pt>
                <c:pt idx="11">
                  <c:v>8.3079348824356511E-2</c:v>
                </c:pt>
                <c:pt idx="12">
                  <c:v>0.10498107577976075</c:v>
                </c:pt>
                <c:pt idx="13">
                  <c:v>0.1033808371138648</c:v>
                </c:pt>
                <c:pt idx="14">
                  <c:v>8.7551185601371304E-2</c:v>
                </c:pt>
                <c:pt idx="15">
                  <c:v>9.7975660197263767E-2</c:v>
                </c:pt>
                <c:pt idx="16">
                  <c:v>8.8430239415025355E-2</c:v>
                </c:pt>
                <c:pt idx="17">
                  <c:v>9.7120435825929052E-2</c:v>
                </c:pt>
                <c:pt idx="18">
                  <c:v>0.10040186260126299</c:v>
                </c:pt>
                <c:pt idx="19">
                  <c:v>9.5525035015769685E-2</c:v>
                </c:pt>
                <c:pt idx="20">
                  <c:v>0.10888818201603857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4684-4EC0-B068-162AD3942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0459807"/>
        <c:axId val="962997839"/>
      </c:lineChart>
      <c:dateAx>
        <c:axId val="213045980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2997839"/>
        <c:crosses val="autoZero"/>
        <c:auto val="1"/>
        <c:lblOffset val="100"/>
        <c:baseTimeUnit val="months"/>
      </c:dateAx>
      <c:valAx>
        <c:axId val="962997839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0459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V2'!$A$69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V2'!$N$69:$AH$69</c:f>
              <c:numCache>
                <c:formatCode>0.0%</c:formatCode>
                <c:ptCount val="21"/>
                <c:pt idx="0">
                  <c:v>0.15086281728394546</c:v>
                </c:pt>
                <c:pt idx="1">
                  <c:v>0.15170687507736494</c:v>
                </c:pt>
                <c:pt idx="2">
                  <c:v>0.15286267455182256</c:v>
                </c:pt>
                <c:pt idx="3">
                  <c:v>0.15438256793595639</c:v>
                </c:pt>
                <c:pt idx="4">
                  <c:v>0.15648123126629365</c:v>
                </c:pt>
                <c:pt idx="5">
                  <c:v>0.15764745183794909</c:v>
                </c:pt>
                <c:pt idx="6">
                  <c:v>0.15812029495723351</c:v>
                </c:pt>
                <c:pt idx="7">
                  <c:v>0.15784470067382753</c:v>
                </c:pt>
                <c:pt idx="8">
                  <c:v>0.15682853904407038</c:v>
                </c:pt>
                <c:pt idx="9">
                  <c:v>0.15552380285203748</c:v>
                </c:pt>
                <c:pt idx="10">
                  <c:v>0.15493543762772011</c:v>
                </c:pt>
                <c:pt idx="11">
                  <c:v>0.15321006511800653</c:v>
                </c:pt>
                <c:pt idx="12">
                  <c:v>0.1520124938222252</c:v>
                </c:pt>
                <c:pt idx="13">
                  <c:v>0.15003080969746432</c:v>
                </c:pt>
                <c:pt idx="14">
                  <c:v>0.14906925688352363</c:v>
                </c:pt>
                <c:pt idx="15">
                  <c:v>0.14782920035830874</c:v>
                </c:pt>
                <c:pt idx="16">
                  <c:v>0.14621362573279337</c:v>
                </c:pt>
                <c:pt idx="17">
                  <c:v>0.14529568169288354</c:v>
                </c:pt>
                <c:pt idx="18">
                  <c:v>0.14724564074868629</c:v>
                </c:pt>
                <c:pt idx="19">
                  <c:v>0.14566215692406717</c:v>
                </c:pt>
                <c:pt idx="20">
                  <c:v>0.14323048641017502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679-48EF-A71F-190CEE16CBED}"/>
            </c:ext>
          </c:extLst>
        </c:ser>
        <c:ser>
          <c:idx val="2"/>
          <c:order val="1"/>
          <c:tx>
            <c:strRef>
              <c:f>'Entidades V2'!$A$70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V2'!$N$70:$AH$70</c:f>
              <c:numCache>
                <c:formatCode>0.0%</c:formatCode>
                <c:ptCount val="21"/>
                <c:pt idx="0">
                  <c:v>7.5167020509942062E-2</c:v>
                </c:pt>
                <c:pt idx="1">
                  <c:v>7.613742344319839E-2</c:v>
                </c:pt>
                <c:pt idx="2">
                  <c:v>8.9698030396903536E-2</c:v>
                </c:pt>
                <c:pt idx="3">
                  <c:v>9.0781747496284607E-2</c:v>
                </c:pt>
                <c:pt idx="4">
                  <c:v>0.10373817366213307</c:v>
                </c:pt>
                <c:pt idx="5">
                  <c:v>0.1035869107587845</c:v>
                </c:pt>
                <c:pt idx="6">
                  <c:v>0.11153891645912666</c:v>
                </c:pt>
                <c:pt idx="7">
                  <c:v>0.11638183888278836</c:v>
                </c:pt>
                <c:pt idx="8">
                  <c:v>0.11182607451849191</c:v>
                </c:pt>
                <c:pt idx="9">
                  <c:v>0.13272044182725257</c:v>
                </c:pt>
                <c:pt idx="10">
                  <c:v>0.1360312237019288</c:v>
                </c:pt>
                <c:pt idx="11">
                  <c:v>0.12289341260599759</c:v>
                </c:pt>
                <c:pt idx="12">
                  <c:v>0.14420925497780571</c:v>
                </c:pt>
                <c:pt idx="13">
                  <c:v>0.14300610864381333</c:v>
                </c:pt>
                <c:pt idx="14">
                  <c:v>0.14734589650399524</c:v>
                </c:pt>
                <c:pt idx="15">
                  <c:v>0.16512272255007587</c:v>
                </c:pt>
                <c:pt idx="16">
                  <c:v>0.16984202373445806</c:v>
                </c:pt>
                <c:pt idx="17">
                  <c:v>0.16045257817411412</c:v>
                </c:pt>
                <c:pt idx="18">
                  <c:v>0.170365006253064</c:v>
                </c:pt>
                <c:pt idx="19">
                  <c:v>0.17392680535595056</c:v>
                </c:pt>
                <c:pt idx="20">
                  <c:v>0.17986640066983942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679-48EF-A71F-190CEE16CBED}"/>
            </c:ext>
          </c:extLst>
        </c:ser>
        <c:ser>
          <c:idx val="3"/>
          <c:order val="2"/>
          <c:tx>
            <c:strRef>
              <c:f>'Entidades V2'!$A$71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V2'!$N$71:$AH$71</c:f>
              <c:numCache>
                <c:formatCode>0.0%</c:formatCode>
                <c:ptCount val="21"/>
                <c:pt idx="0">
                  <c:v>0.19500000000000001</c:v>
                </c:pt>
                <c:pt idx="1">
                  <c:v>0.189</c:v>
                </c:pt>
                <c:pt idx="2">
                  <c:v>0.187</c:v>
                </c:pt>
                <c:pt idx="3">
                  <c:v>0.214</c:v>
                </c:pt>
                <c:pt idx="4">
                  <c:v>0.21099999999999999</c:v>
                </c:pt>
                <c:pt idx="5">
                  <c:v>0.191</c:v>
                </c:pt>
                <c:pt idx="6">
                  <c:v>0.161</c:v>
                </c:pt>
                <c:pt idx="7">
                  <c:v>0.17</c:v>
                </c:pt>
                <c:pt idx="8">
                  <c:v>0.14699999999999999</c:v>
                </c:pt>
                <c:pt idx="9">
                  <c:v>0.128</c:v>
                </c:pt>
                <c:pt idx="10">
                  <c:v>0.109</c:v>
                </c:pt>
                <c:pt idx="11">
                  <c:v>0.114</c:v>
                </c:pt>
                <c:pt idx="12">
                  <c:v>7.3839662447257384E-2</c:v>
                </c:pt>
                <c:pt idx="13">
                  <c:v>7.5747595837175608E-2</c:v>
                </c:pt>
                <c:pt idx="14">
                  <c:v>0.10166277712952158</c:v>
                </c:pt>
                <c:pt idx="15">
                  <c:v>9.8562091503267973E-2</c:v>
                </c:pt>
                <c:pt idx="16">
                  <c:v>0.10763980047256498</c:v>
                </c:pt>
                <c:pt idx="17">
                  <c:v>0.11342624534290051</c:v>
                </c:pt>
                <c:pt idx="18">
                  <c:v>0.121913396158893</c:v>
                </c:pt>
                <c:pt idx="19">
                  <c:v>0.11496694995278564</c:v>
                </c:pt>
                <c:pt idx="20">
                  <c:v>0.11215713621571362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679-48EF-A71F-190CEE16CBED}"/>
            </c:ext>
          </c:extLst>
        </c:ser>
        <c:ser>
          <c:idx val="4"/>
          <c:order val="3"/>
          <c:tx>
            <c:strRef>
              <c:f>'Entidades V2'!$A$72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V2'!$N$72:$AH$72</c:f>
              <c:numCache>
                <c:formatCode>0.0%</c:formatCode>
                <c:ptCount val="21"/>
                <c:pt idx="0">
                  <c:v>8.7125821367729381E-2</c:v>
                </c:pt>
                <c:pt idx="1">
                  <c:v>7.9130558317942884E-2</c:v>
                </c:pt>
                <c:pt idx="2">
                  <c:v>8.5152542372881362E-2</c:v>
                </c:pt>
                <c:pt idx="3">
                  <c:v>9.7649498790183198E-2</c:v>
                </c:pt>
                <c:pt idx="4">
                  <c:v>9.2061662584641976E-2</c:v>
                </c:pt>
                <c:pt idx="5">
                  <c:v>8.9795918367346933E-2</c:v>
                </c:pt>
                <c:pt idx="6">
                  <c:v>7.9028340080971662E-2</c:v>
                </c:pt>
                <c:pt idx="7">
                  <c:v>5.6431775430473161E-2</c:v>
                </c:pt>
                <c:pt idx="8">
                  <c:v>4.9370349170005726E-2</c:v>
                </c:pt>
                <c:pt idx="9">
                  <c:v>4.6716214166540267E-2</c:v>
                </c:pt>
                <c:pt idx="10">
                  <c:v>4.1032216701394453E-2</c:v>
                </c:pt>
                <c:pt idx="11">
                  <c:v>4.4888547271329744E-2</c:v>
                </c:pt>
                <c:pt idx="12">
                  <c:v>2.5718194254445964E-2</c:v>
                </c:pt>
                <c:pt idx="13">
                  <c:v>1.8740503123417188E-2</c:v>
                </c:pt>
                <c:pt idx="14">
                  <c:v>3.6897440983931759E-2</c:v>
                </c:pt>
                <c:pt idx="15">
                  <c:v>4.063664070436844E-2</c:v>
                </c:pt>
                <c:pt idx="16">
                  <c:v>5.2184904297580353E-2</c:v>
                </c:pt>
                <c:pt idx="17">
                  <c:v>4.8218476637508001E-2</c:v>
                </c:pt>
                <c:pt idx="18">
                  <c:v>5.34547954623582E-2</c:v>
                </c:pt>
                <c:pt idx="19">
                  <c:v>4.459327017314603E-2</c:v>
                </c:pt>
                <c:pt idx="20">
                  <c:v>4.3073742246726394E-2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679-48EF-A71F-190CEE16CBED}"/>
            </c:ext>
          </c:extLst>
        </c:ser>
        <c:ser>
          <c:idx val="5"/>
          <c:order val="4"/>
          <c:tx>
            <c:strRef>
              <c:f>'Entidades V2'!$A$73</c:f>
              <c:strCache>
                <c:ptCount val="1"/>
                <c:pt idx="0">
                  <c:v>Tasa Vehículos E.A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V2'!$N$73:$AH$73</c:f>
              <c:numCache>
                <c:formatCode>0.00%</c:formatCode>
                <c:ptCount val="21"/>
                <c:pt idx="0">
                  <c:v>0.2635538462</c:v>
                </c:pt>
                <c:pt idx="1">
                  <c:v>0.28023750000000014</c:v>
                </c:pt>
                <c:pt idx="2">
                  <c:v>0.27840000000000065</c:v>
                </c:pt>
                <c:pt idx="3">
                  <c:v>0.26622222219999836</c:v>
                </c:pt>
                <c:pt idx="4">
                  <c:v>0.2711111111000013</c:v>
                </c:pt>
                <c:pt idx="5">
                  <c:v>0.27586153850000028</c:v>
                </c:pt>
                <c:pt idx="6">
                  <c:v>0.27015000000000122</c:v>
                </c:pt>
                <c:pt idx="7">
                  <c:v>0.25747777780000036</c:v>
                </c:pt>
                <c:pt idx="8">
                  <c:v>0.26570810810810652</c:v>
                </c:pt>
                <c:pt idx="9">
                  <c:v>0.2718600877192987</c:v>
                </c:pt>
                <c:pt idx="10">
                  <c:v>0.27523168316831703</c:v>
                </c:pt>
                <c:pt idx="11">
                  <c:v>0.26712971114167683</c:v>
                </c:pt>
                <c:pt idx="12">
                  <c:v>0.26530000000000142</c:v>
                </c:pt>
                <c:pt idx="13">
                  <c:v>0.2629999999999979</c:v>
                </c:pt>
                <c:pt idx="14">
                  <c:v>0.26410000000000133</c:v>
                </c:pt>
                <c:pt idx="15">
                  <c:v>0.24340000000000006</c:v>
                </c:pt>
                <c:pt idx="16">
                  <c:v>0.23789999999999889</c:v>
                </c:pt>
                <c:pt idx="17">
                  <c:v>0.23489999999999833</c:v>
                </c:pt>
                <c:pt idx="18">
                  <c:v>0.22800000000000087</c:v>
                </c:pt>
                <c:pt idx="19">
                  <c:v>0.22150000000000136</c:v>
                </c:pt>
                <c:pt idx="20">
                  <c:v>0.22079999999999966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679-48EF-A71F-190CEE16CBED}"/>
            </c:ext>
          </c:extLst>
        </c:ser>
        <c:ser>
          <c:idx val="6"/>
          <c:order val="5"/>
          <c:tx>
            <c:strRef>
              <c:f>'Entidades V2'!$A$74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V2'!$N$74:$AH$74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C679-48EF-A71F-190CEE16CBED}"/>
            </c:ext>
          </c:extLst>
        </c:ser>
        <c:ser>
          <c:idx val="7"/>
          <c:order val="6"/>
          <c:tx>
            <c:strRef>
              <c:f>'Entidades V2'!$A$75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V2'!$N$67:$AH$67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V2'!$N$75:$AH$75</c:f>
              <c:numCache>
                <c:formatCode>0.0%</c:formatCode>
                <c:ptCount val="21"/>
                <c:pt idx="0">
                  <c:v>0.13133708195018404</c:v>
                </c:pt>
                <c:pt idx="1">
                  <c:v>0.13905237752466443</c:v>
                </c:pt>
                <c:pt idx="2">
                  <c:v>0.15002685314072142</c:v>
                </c:pt>
                <c:pt idx="3">
                  <c:v>0.13470856320460542</c:v>
                </c:pt>
                <c:pt idx="4">
                  <c:v>0.17638466700880345</c:v>
                </c:pt>
                <c:pt idx="5">
                  <c:v>1.7353082851637766E-2</c:v>
                </c:pt>
                <c:pt idx="6">
                  <c:v>0.12729051770147662</c:v>
                </c:pt>
                <c:pt idx="7">
                  <c:v>0.11726139996085851</c:v>
                </c:pt>
                <c:pt idx="8">
                  <c:v>9.6980893577714042E-2</c:v>
                </c:pt>
                <c:pt idx="9">
                  <c:v>9.1378808876114215E-2</c:v>
                </c:pt>
                <c:pt idx="10">
                  <c:v>7.6540108651241626E-2</c:v>
                </c:pt>
                <c:pt idx="11">
                  <c:v>8.0982452718243808E-2</c:v>
                </c:pt>
                <c:pt idx="12">
                  <c:v>5.4010000828797963E-2</c:v>
                </c:pt>
                <c:pt idx="13">
                  <c:v>4.5863323768455137E-2</c:v>
                </c:pt>
                <c:pt idx="14">
                  <c:v>6.2732120750404727E-2</c:v>
                </c:pt>
                <c:pt idx="15">
                  <c:v>6.7888959592745782E-2</c:v>
                </c:pt>
                <c:pt idx="16">
                  <c:v>7.127019695718835E-2</c:v>
                </c:pt>
                <c:pt idx="17">
                  <c:v>7.7096439457811791E-2</c:v>
                </c:pt>
                <c:pt idx="18">
                  <c:v>8.6326040271310411E-2</c:v>
                </c:pt>
                <c:pt idx="19">
                  <c:v>7.2228212130067207E-2</c:v>
                </c:pt>
                <c:pt idx="20">
                  <c:v>8.34072759538598E-2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C679-48EF-A71F-190CEE16C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9062576"/>
        <c:axId val="1877750751"/>
      </c:lineChart>
      <c:dateAx>
        <c:axId val="2490625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7750751"/>
        <c:crosses val="autoZero"/>
        <c:auto val="1"/>
        <c:lblOffset val="100"/>
        <c:baseTimeUnit val="months"/>
      </c:dateAx>
      <c:valAx>
        <c:axId val="1877750751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906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GMAC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'Entidades V2'!$A$82</c:f>
              <c:strCache>
                <c:ptCount val="1"/>
                <c:pt idx="0">
                  <c:v>Peso Saldo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V2'!$N$82:$AH$82</c:f>
              <c:numCache>
                <c:formatCode>0.0%</c:formatCode>
                <c:ptCount val="21"/>
                <c:pt idx="0">
                  <c:v>7.5210354515745731E-2</c:v>
                </c:pt>
                <c:pt idx="1">
                  <c:v>7.4861247846854148E-2</c:v>
                </c:pt>
                <c:pt idx="2">
                  <c:v>7.4076620946188929E-2</c:v>
                </c:pt>
                <c:pt idx="3">
                  <c:v>7.3465604562217388E-2</c:v>
                </c:pt>
                <c:pt idx="4">
                  <c:v>7.2661478444845135E-2</c:v>
                </c:pt>
                <c:pt idx="5">
                  <c:v>7.1490396141362725E-2</c:v>
                </c:pt>
                <c:pt idx="6">
                  <c:v>7.0687853914728135E-2</c:v>
                </c:pt>
                <c:pt idx="7">
                  <c:v>6.9808693356973775E-2</c:v>
                </c:pt>
                <c:pt idx="8">
                  <c:v>6.9052684583180049E-2</c:v>
                </c:pt>
                <c:pt idx="9">
                  <c:v>6.8251657841704283E-2</c:v>
                </c:pt>
                <c:pt idx="10">
                  <c:v>6.9415042244712039E-2</c:v>
                </c:pt>
                <c:pt idx="11">
                  <c:v>6.9015931981298226E-2</c:v>
                </c:pt>
                <c:pt idx="12">
                  <c:v>6.8657608087880684E-2</c:v>
                </c:pt>
                <c:pt idx="13">
                  <c:v>6.826918339429093E-2</c:v>
                </c:pt>
                <c:pt idx="14">
                  <c:v>6.756195734671569E-2</c:v>
                </c:pt>
                <c:pt idx="15">
                  <c:v>6.660189353306914E-2</c:v>
                </c:pt>
                <c:pt idx="16">
                  <c:v>6.5886861581676837E-2</c:v>
                </c:pt>
                <c:pt idx="17">
                  <c:v>6.555360616340275E-2</c:v>
                </c:pt>
                <c:pt idx="18">
                  <c:v>6.5921407819527558E-2</c:v>
                </c:pt>
                <c:pt idx="19">
                  <c:v>6.4801031046700527E-2</c:v>
                </c:pt>
                <c:pt idx="20">
                  <c:v>6.3412865222146231E-2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5B2-466D-9B04-A0A259F75267}"/>
            </c:ext>
          </c:extLst>
        </c:ser>
        <c:ser>
          <c:idx val="2"/>
          <c:order val="1"/>
          <c:tx>
            <c:strRef>
              <c:f>'Entidades V2'!$A$83</c:f>
              <c:strCache>
                <c:ptCount val="1"/>
                <c:pt idx="0">
                  <c:v>ICV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V2'!$N$83:$AH$83</c:f>
              <c:numCache>
                <c:formatCode>0.0%</c:formatCode>
                <c:ptCount val="21"/>
                <c:pt idx="0">
                  <c:v>7.4883181694778603E-2</c:v>
                </c:pt>
                <c:pt idx="1">
                  <c:v>7.9431244110515956E-2</c:v>
                </c:pt>
                <c:pt idx="2">
                  <c:v>8.0412885512991153E-2</c:v>
                </c:pt>
                <c:pt idx="3">
                  <c:v>9.0780195471364761E-2</c:v>
                </c:pt>
                <c:pt idx="4">
                  <c:v>8.9278855274077348E-2</c:v>
                </c:pt>
                <c:pt idx="5">
                  <c:v>8.9723423099556596E-2</c:v>
                </c:pt>
                <c:pt idx="6">
                  <c:v>8.935052346377792E-2</c:v>
                </c:pt>
                <c:pt idx="7">
                  <c:v>8.7730983587971531E-2</c:v>
                </c:pt>
                <c:pt idx="8">
                  <c:v>8.5749999478314937E-2</c:v>
                </c:pt>
                <c:pt idx="9">
                  <c:v>0.10039025854315591</c:v>
                </c:pt>
                <c:pt idx="10">
                  <c:v>9.9075869350393059E-2</c:v>
                </c:pt>
                <c:pt idx="11">
                  <c:v>8.7129630389503374E-2</c:v>
                </c:pt>
                <c:pt idx="12">
                  <c:v>9.1035888384580557E-2</c:v>
                </c:pt>
                <c:pt idx="13">
                  <c:v>8.7153228872990138E-2</c:v>
                </c:pt>
                <c:pt idx="14">
                  <c:v>8.7926272672060907E-2</c:v>
                </c:pt>
                <c:pt idx="15">
                  <c:v>8.9756326801958775E-2</c:v>
                </c:pt>
                <c:pt idx="16">
                  <c:v>7.991243955463917E-2</c:v>
                </c:pt>
                <c:pt idx="17">
                  <c:v>7.8537607520868802E-2</c:v>
                </c:pt>
                <c:pt idx="18">
                  <c:v>8.4242747759959311E-2</c:v>
                </c:pt>
                <c:pt idx="19">
                  <c:v>8.5036966095220629E-2</c:v>
                </c:pt>
                <c:pt idx="20">
                  <c:v>8.5409636817915566E-2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5B2-466D-9B04-A0A259F75267}"/>
            </c:ext>
          </c:extLst>
        </c:ser>
        <c:ser>
          <c:idx val="3"/>
          <c:order val="2"/>
          <c:tx>
            <c:strRef>
              <c:f>'Entidades V2'!$A$84</c:f>
              <c:strCache>
                <c:ptCount val="1"/>
                <c:pt idx="0">
                  <c:v>% Part Nuevos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V2'!$N$84:$AH$84</c:f>
              <c:numCache>
                <c:formatCode>0.0%</c:formatCode>
                <c:ptCount val="21"/>
                <c:pt idx="0">
                  <c:v>0.105</c:v>
                </c:pt>
                <c:pt idx="1">
                  <c:v>7.2999999999999995E-2</c:v>
                </c:pt>
                <c:pt idx="2">
                  <c:v>7.9000000000000001E-2</c:v>
                </c:pt>
                <c:pt idx="3">
                  <c:v>7.0999999999999994E-2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8.6999999999999994E-2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0.08</c:v>
                </c:pt>
                <c:pt idx="11">
                  <c:v>0.10372714486638537</c:v>
                </c:pt>
                <c:pt idx="12">
                  <c:v>0.10372714486638537</c:v>
                </c:pt>
                <c:pt idx="13">
                  <c:v>7.0346462916611771E-2</c:v>
                </c:pt>
                <c:pt idx="14">
                  <c:v>8.0950991831971991E-2</c:v>
                </c:pt>
                <c:pt idx="15">
                  <c:v>6.9150326797385628E-2</c:v>
                </c:pt>
                <c:pt idx="16">
                  <c:v>7.088474665266474E-2</c:v>
                </c:pt>
                <c:pt idx="17">
                  <c:v>6.995998344142404E-2</c:v>
                </c:pt>
                <c:pt idx="18">
                  <c:v>7.0857688178456404E-2</c:v>
                </c:pt>
                <c:pt idx="19">
                  <c:v>6.1614730878186967E-2</c:v>
                </c:pt>
                <c:pt idx="20">
                  <c:v>5.7066480706648069E-2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5B2-466D-9B04-A0A259F75267}"/>
            </c:ext>
          </c:extLst>
        </c:ser>
        <c:ser>
          <c:idx val="4"/>
          <c:order val="3"/>
          <c:tx>
            <c:strRef>
              <c:f>'Entidades V2'!$A$85</c:f>
              <c:strCache>
                <c:ptCount val="1"/>
                <c:pt idx="0">
                  <c:v>% Part Usados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V2'!$N$85:$AH$85</c:f>
              <c:numCache>
                <c:formatCode>0.0%</c:formatCode>
                <c:ptCount val="21"/>
                <c:pt idx="0">
                  <c:v>4.4536383548308592E-2</c:v>
                </c:pt>
                <c:pt idx="1">
                  <c:v>3.8215655632902398E-2</c:v>
                </c:pt>
                <c:pt idx="2">
                  <c:v>3.4440677966101695E-2</c:v>
                </c:pt>
                <c:pt idx="3">
                  <c:v>2.7652955409609402E-2</c:v>
                </c:pt>
                <c:pt idx="4">
                  <c:v>2.8958363348220717E-2</c:v>
                </c:pt>
                <c:pt idx="5">
                  <c:v>2.4640967498110355E-2</c:v>
                </c:pt>
                <c:pt idx="6">
                  <c:v>2.1052631578947368E-2</c:v>
                </c:pt>
                <c:pt idx="7">
                  <c:v>2.6768919114455215E-2</c:v>
                </c:pt>
                <c:pt idx="8">
                  <c:v>2.8334287349742415E-2</c:v>
                </c:pt>
                <c:pt idx="9">
                  <c:v>2.4571515243440013E-2</c:v>
                </c:pt>
                <c:pt idx="10">
                  <c:v>2.9171341561147621E-2</c:v>
                </c:pt>
                <c:pt idx="12">
                  <c:v>5.5266757865937072E-2</c:v>
                </c:pt>
                <c:pt idx="13">
                  <c:v>3.5623839270639876E-2</c:v>
                </c:pt>
                <c:pt idx="14">
                  <c:v>3.7294187661178341E-2</c:v>
                </c:pt>
                <c:pt idx="15">
                  <c:v>3.5726379952590585E-2</c:v>
                </c:pt>
                <c:pt idx="16">
                  <c:v>3.7378114842903577E-2</c:v>
                </c:pt>
                <c:pt idx="17">
                  <c:v>4.0751013441433753E-2</c:v>
                </c:pt>
                <c:pt idx="18">
                  <c:v>4.4345135785493296E-2</c:v>
                </c:pt>
                <c:pt idx="19">
                  <c:v>3.8549493629532833E-2</c:v>
                </c:pt>
                <c:pt idx="20">
                  <c:v>4.8759476223294282E-2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15B2-466D-9B04-A0A259F75267}"/>
            </c:ext>
          </c:extLst>
        </c:ser>
        <c:ser>
          <c:idx val="5"/>
          <c:order val="4"/>
          <c:tx>
            <c:strRef>
              <c:f>'Entidades V2'!$A$86</c:f>
              <c:strCache>
                <c:ptCount val="1"/>
                <c:pt idx="0">
                  <c:v>Tasa Vehículos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V2'!$N$86:$AH$86</c:f>
              <c:numCache>
                <c:formatCode>0.00%</c:formatCode>
                <c:ptCount val="21"/>
                <c:pt idx="0">
                  <c:v>0.24841249999999881</c:v>
                </c:pt>
                <c:pt idx="1">
                  <c:v>0.23280000000000212</c:v>
                </c:pt>
                <c:pt idx="2">
                  <c:v>0.27027499999999827</c:v>
                </c:pt>
                <c:pt idx="3">
                  <c:v>0.2097</c:v>
                </c:pt>
                <c:pt idx="4">
                  <c:v>0.28385999999999911</c:v>
                </c:pt>
                <c:pt idx="5">
                  <c:v>0.26640000000000019</c:v>
                </c:pt>
                <c:pt idx="6">
                  <c:v>0.25296666670000012</c:v>
                </c:pt>
                <c:pt idx="7">
                  <c:v>0.22875000000000112</c:v>
                </c:pt>
                <c:pt idx="8">
                  <c:v>0.24915850340135859</c:v>
                </c:pt>
                <c:pt idx="9">
                  <c:v>0.25036249999999804</c:v>
                </c:pt>
                <c:pt idx="10">
                  <c:v>0.24929629629629502</c:v>
                </c:pt>
                <c:pt idx="11">
                  <c:v>0.25054567307692266</c:v>
                </c:pt>
                <c:pt idx="12">
                  <c:v>0.24320000000000075</c:v>
                </c:pt>
                <c:pt idx="13">
                  <c:v>0.24950000000000117</c:v>
                </c:pt>
                <c:pt idx="14">
                  <c:v>0.25020000000000042</c:v>
                </c:pt>
                <c:pt idx="15">
                  <c:v>0.24669999999999925</c:v>
                </c:pt>
                <c:pt idx="16">
                  <c:v>0.24739999999999962</c:v>
                </c:pt>
                <c:pt idx="17">
                  <c:v>0.24959999999999871</c:v>
                </c:pt>
                <c:pt idx="18">
                  <c:v>0.24890000000000057</c:v>
                </c:pt>
                <c:pt idx="19">
                  <c:v>0.24709999999999965</c:v>
                </c:pt>
                <c:pt idx="20">
                  <c:v>0.24089999999999834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5B2-466D-9B04-A0A259F75267}"/>
            </c:ext>
          </c:extLst>
        </c:ser>
        <c:ser>
          <c:idx val="6"/>
          <c:order val="5"/>
          <c:tx>
            <c:strRef>
              <c:f>'Entidades V2'!$A$87</c:f>
              <c:strCache>
                <c:ptCount val="1"/>
                <c:pt idx="0">
                  <c:v>Comisión $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V2'!$N$87:$AH$87</c:f>
              <c:numCache>
                <c:formatCode>0.0%</c:formatCode>
                <c:ptCount val="21"/>
                <c:pt idx="0">
                  <c:v>5.5E-2</c:v>
                </c:pt>
                <c:pt idx="1">
                  <c:v>5.5E-2</c:v>
                </c:pt>
                <c:pt idx="2">
                  <c:v>5.5E-2</c:v>
                </c:pt>
                <c:pt idx="3">
                  <c:v>5.5E-2</c:v>
                </c:pt>
                <c:pt idx="4">
                  <c:v>5.5E-2</c:v>
                </c:pt>
                <c:pt idx="5">
                  <c:v>5.5E-2</c:v>
                </c:pt>
                <c:pt idx="6">
                  <c:v>5.5E-2</c:v>
                </c:pt>
                <c:pt idx="7">
                  <c:v>5.5E-2</c:v>
                </c:pt>
                <c:pt idx="8">
                  <c:v>5.5E-2</c:v>
                </c:pt>
                <c:pt idx="9">
                  <c:v>5.5E-2</c:v>
                </c:pt>
                <c:pt idx="10">
                  <c:v>5.5E-2</c:v>
                </c:pt>
                <c:pt idx="11">
                  <c:v>5.5E-2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15B2-466D-9B04-A0A259F75267}"/>
            </c:ext>
          </c:extLst>
        </c:ser>
        <c:ser>
          <c:idx val="7"/>
          <c:order val="6"/>
          <c:tx>
            <c:strRef>
              <c:f>'Entidades V2'!$A$88</c:f>
              <c:strCache>
                <c:ptCount val="1"/>
                <c:pt idx="0">
                  <c:v>Peso Desembolso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'Entidades V2'!$N$80:$AH$80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'Entidades V2'!$N$88:$AH$88</c:f>
              <c:numCache>
                <c:formatCode>0.0%</c:formatCode>
                <c:ptCount val="21"/>
                <c:pt idx="0">
                  <c:v>9.0576519206015851E-2</c:v>
                </c:pt>
                <c:pt idx="1">
                  <c:v>7.8065235494206145E-2</c:v>
                </c:pt>
                <c:pt idx="2">
                  <c:v>7.0936133366945431E-2</c:v>
                </c:pt>
                <c:pt idx="3">
                  <c:v>5.7603741904533462E-2</c:v>
                </c:pt>
                <c:pt idx="4">
                  <c:v>6.0933243851407366E-2</c:v>
                </c:pt>
                <c:pt idx="5">
                  <c:v>6.6594412331406547E-2</c:v>
                </c:pt>
                <c:pt idx="6">
                  <c:v>5.4598825831702544E-2</c:v>
                </c:pt>
                <c:pt idx="7">
                  <c:v>6.2593776502054929E-2</c:v>
                </c:pt>
                <c:pt idx="8">
                  <c:v>7.1427876902134285E-2</c:v>
                </c:pt>
                <c:pt idx="9">
                  <c:v>5.2490205136101559E-2</c:v>
                </c:pt>
                <c:pt idx="10">
                  <c:v>6.2890607266619256E-2</c:v>
                </c:pt>
                <c:pt idx="11">
                  <c:v>7.071741480343631E-2</c:v>
                </c:pt>
                <c:pt idx="12">
                  <c:v>8.0476282564853438E-2</c:v>
                </c:pt>
                <c:pt idx="13">
                  <c:v>7.0854907744345233E-2</c:v>
                </c:pt>
                <c:pt idx="14">
                  <c:v>6.3636796495571857E-2</c:v>
                </c:pt>
                <c:pt idx="15">
                  <c:v>5.5659401845370667E-2</c:v>
                </c:pt>
                <c:pt idx="16">
                  <c:v>5.9134331878759286E-2</c:v>
                </c:pt>
                <c:pt idx="17">
                  <c:v>6.2617549776250087E-2</c:v>
                </c:pt>
                <c:pt idx="18">
                  <c:v>5.668601560672748E-2</c:v>
                </c:pt>
                <c:pt idx="19">
                  <c:v>5.8846646043469938E-2</c:v>
                </c:pt>
                <c:pt idx="20">
                  <c:v>4.9337864760342201E-2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5B2-466D-9B04-A0A259F75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075263"/>
        <c:axId val="995144815"/>
      </c:lineChart>
      <c:dateAx>
        <c:axId val="55907526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95144815"/>
        <c:crosses val="autoZero"/>
        <c:auto val="1"/>
        <c:lblOffset val="100"/>
        <c:baseTimeUnit val="months"/>
      </c:dateAx>
      <c:valAx>
        <c:axId val="995144815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9075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3.png"/><Relationship Id="rId7" Type="http://schemas.openxmlformats.org/officeDocument/2006/relationships/image" Target="../media/image2.png"/><Relationship Id="rId12" Type="http://schemas.openxmlformats.org/officeDocument/2006/relationships/image" Target="../media/image12.png"/><Relationship Id="rId2" Type="http://schemas.openxmlformats.org/officeDocument/2006/relationships/image" Target="../media/image1.png"/><Relationship Id="rId1" Type="http://schemas.openxmlformats.org/officeDocument/2006/relationships/chart" Target="../charts/chart30.xml"/><Relationship Id="rId6" Type="http://schemas.openxmlformats.org/officeDocument/2006/relationships/chart" Target="../charts/chart31.xml"/><Relationship Id="rId11" Type="http://schemas.openxmlformats.org/officeDocument/2006/relationships/image" Target="../media/image9.png"/><Relationship Id="rId5" Type="http://schemas.openxmlformats.org/officeDocument/2006/relationships/image" Target="../media/image7.png"/><Relationship Id="rId10" Type="http://schemas.openxmlformats.org/officeDocument/2006/relationships/image" Target="../media/image8.png"/><Relationship Id="rId4" Type="http://schemas.openxmlformats.org/officeDocument/2006/relationships/image" Target="../media/image5.png"/><Relationship Id="rId9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32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13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33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11.xml"/><Relationship Id="rId6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12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13" Type="http://schemas.openxmlformats.org/officeDocument/2006/relationships/chart" Target="../charts/chart25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26.xml"/><Relationship Id="rId6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27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28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11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29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986300-AF93-4ADA-40AD-E20C1480EC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47272</xdr:colOff>
      <xdr:row>17</xdr:row>
      <xdr:rowOff>28222</xdr:rowOff>
    </xdr:from>
    <xdr:to>
      <xdr:col>24</xdr:col>
      <xdr:colOff>81763</xdr:colOff>
      <xdr:row>18</xdr:row>
      <xdr:rowOff>105793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999ECC71-F40F-0FC2-3E56-FD66432EA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5828" y="3146778"/>
          <a:ext cx="521324" cy="261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63692</xdr:colOff>
      <xdr:row>18</xdr:row>
      <xdr:rowOff>125956</xdr:rowOff>
    </xdr:from>
    <xdr:to>
      <xdr:col>24</xdr:col>
      <xdr:colOff>305093</xdr:colOff>
      <xdr:row>20</xdr:row>
      <xdr:rowOff>43544</xdr:rowOff>
    </xdr:to>
    <xdr:pic>
      <xdr:nvPicPr>
        <xdr:cNvPr id="7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F5247F4F-7567-11B5-7FED-2721AB645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2248" y="3427956"/>
          <a:ext cx="728234" cy="28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76841</xdr:colOff>
      <xdr:row>20</xdr:row>
      <xdr:rowOff>22643</xdr:rowOff>
    </xdr:from>
    <xdr:to>
      <xdr:col>24</xdr:col>
      <xdr:colOff>7075</xdr:colOff>
      <xdr:row>20</xdr:row>
      <xdr:rowOff>147351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D21222DA-0A64-FCDB-664B-D1506EBFF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5397" y="3691532"/>
          <a:ext cx="417067" cy="12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76906</xdr:colOff>
      <xdr:row>17</xdr:row>
      <xdr:rowOff>47977</xdr:rowOff>
    </xdr:from>
    <xdr:to>
      <xdr:col>26</xdr:col>
      <xdr:colOff>179506</xdr:colOff>
      <xdr:row>18</xdr:row>
      <xdr:rowOff>49418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19E43CB7-C561-441B-6E6E-630CD0DD2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2295" y="3166533"/>
          <a:ext cx="942211" cy="184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388057</xdr:colOff>
      <xdr:row>18</xdr:row>
      <xdr:rowOff>7056</xdr:rowOff>
    </xdr:from>
    <xdr:to>
      <xdr:col>25</xdr:col>
      <xdr:colOff>204612</xdr:colOff>
      <xdr:row>19</xdr:row>
      <xdr:rowOff>52601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F8D76D6E-640A-432D-B14E-86E19FDF14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689168" y="3309056"/>
          <a:ext cx="1171222" cy="22898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25</xdr:col>
      <xdr:colOff>137780</xdr:colOff>
      <xdr:row>18</xdr:row>
      <xdr:rowOff>33311</xdr:rowOff>
    </xdr:from>
    <xdr:to>
      <xdr:col>26</xdr:col>
      <xdr:colOff>472723</xdr:colOff>
      <xdr:row>19</xdr:row>
      <xdr:rowOff>8858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FFCB5B22-E7C7-4FE1-B9A5-E5C1E37CE9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1793558" y="3335311"/>
          <a:ext cx="744165" cy="158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24</xdr:col>
      <xdr:colOff>366888</xdr:colOff>
      <xdr:row>21</xdr:row>
      <xdr:rowOff>0</xdr:rowOff>
    </xdr:from>
    <xdr:to>
      <xdr:col>26</xdr:col>
      <xdr:colOff>426642</xdr:colOff>
      <xdr:row>21</xdr:row>
      <xdr:rowOff>113381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E4CAB3A2-7A43-4B1E-B499-FD6BF18F7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2277" y="3852333"/>
          <a:ext cx="899365" cy="1133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24</xdr:col>
      <xdr:colOff>282222</xdr:colOff>
      <xdr:row>18</xdr:row>
      <xdr:rowOff>162277</xdr:rowOff>
    </xdr:from>
    <xdr:to>
      <xdr:col>26</xdr:col>
      <xdr:colOff>421318</xdr:colOff>
      <xdr:row>19</xdr:row>
      <xdr:rowOff>177094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95A0665-4207-45AD-A6D8-7AB1098CC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07611" y="3464277"/>
          <a:ext cx="978707" cy="198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91721</xdr:colOff>
      <xdr:row>20</xdr:row>
      <xdr:rowOff>169333</xdr:rowOff>
    </xdr:from>
    <xdr:to>
      <xdr:col>24</xdr:col>
      <xdr:colOff>325712</xdr:colOff>
      <xdr:row>21</xdr:row>
      <xdr:rowOff>175683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BA9DD34-D35B-4164-A102-C87402998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0277" y="3838222"/>
          <a:ext cx="720824" cy="189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13</xdr:row>
      <xdr:rowOff>63500</xdr:rowOff>
    </xdr:from>
    <xdr:to>
      <xdr:col>23</xdr:col>
      <xdr:colOff>323850</xdr:colOff>
      <xdr:row>36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C846EC3-6A3F-48E4-85DD-D6B498816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68439</xdr:colOff>
      <xdr:row>27</xdr:row>
      <xdr:rowOff>35282</xdr:rowOff>
    </xdr:from>
    <xdr:to>
      <xdr:col>24</xdr:col>
      <xdr:colOff>102930</xdr:colOff>
      <xdr:row>28</xdr:row>
      <xdr:rowOff>112853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8FE2B1A3-F3AD-409C-8128-ABC13403F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6995" y="4988282"/>
          <a:ext cx="521324" cy="261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90953</xdr:colOff>
      <xdr:row>30</xdr:row>
      <xdr:rowOff>50865</xdr:rowOff>
    </xdr:from>
    <xdr:to>
      <xdr:col>24</xdr:col>
      <xdr:colOff>21187</xdr:colOff>
      <xdr:row>30</xdr:row>
      <xdr:rowOff>175573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B9D2D56-F284-4C07-9706-BF53A3EF3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509" y="5554198"/>
          <a:ext cx="417067" cy="12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430390</xdr:colOff>
      <xdr:row>28</xdr:row>
      <xdr:rowOff>23599</xdr:rowOff>
    </xdr:from>
    <xdr:to>
      <xdr:col>25</xdr:col>
      <xdr:colOff>246945</xdr:colOff>
      <xdr:row>29</xdr:row>
      <xdr:rowOff>69143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D3C2A06-55DE-4C64-A33B-B8539C6DF8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731501" y="5160043"/>
          <a:ext cx="1171222" cy="22898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77611</xdr:colOff>
      <xdr:row>30</xdr:row>
      <xdr:rowOff>176386</xdr:rowOff>
    </xdr:from>
    <xdr:to>
      <xdr:col>25</xdr:col>
      <xdr:colOff>52698</xdr:colOff>
      <xdr:row>31</xdr:row>
      <xdr:rowOff>106322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8363838F-7865-49BC-9D66-FBFFEADB8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6167" y="5679719"/>
          <a:ext cx="892309" cy="11338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0</xdr:colOff>
      <xdr:row>53</xdr:row>
      <xdr:rowOff>0</xdr:rowOff>
    </xdr:from>
    <xdr:to>
      <xdr:col>24</xdr:col>
      <xdr:colOff>34573</xdr:colOff>
      <xdr:row>76</xdr:row>
      <xdr:rowOff>57150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CA19E4FF-0E5F-4B80-92B4-C07E7B388D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23</xdr:col>
      <xdr:colOff>70748</xdr:colOff>
      <xdr:row>24</xdr:row>
      <xdr:rowOff>147122</xdr:rowOff>
    </xdr:from>
    <xdr:to>
      <xdr:col>24</xdr:col>
      <xdr:colOff>312149</xdr:colOff>
      <xdr:row>26</xdr:row>
      <xdr:rowOff>64710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E8CF32AC-E40A-4F3D-A44E-2FDB9D6C2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9304" y="4549789"/>
          <a:ext cx="728234" cy="28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267104</xdr:colOff>
      <xdr:row>67</xdr:row>
      <xdr:rowOff>67533</xdr:rowOff>
    </xdr:from>
    <xdr:to>
      <xdr:col>25</xdr:col>
      <xdr:colOff>89009</xdr:colOff>
      <xdr:row>68</xdr:row>
      <xdr:rowOff>43079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13657217-B8C5-4306-A66C-6F66FC04F8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1005660" y="12358311"/>
          <a:ext cx="739127" cy="1589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135064</xdr:colOff>
      <xdr:row>67</xdr:row>
      <xdr:rowOff>181427</xdr:rowOff>
    </xdr:from>
    <xdr:to>
      <xdr:col>25</xdr:col>
      <xdr:colOff>388055</xdr:colOff>
      <xdr:row>69</xdr:row>
      <xdr:rowOff>43528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E5968F2B-9FC2-4B75-9274-C9BADF1E4D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873620" y="12472205"/>
          <a:ext cx="1170213" cy="2289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281215</xdr:colOff>
      <xdr:row>62</xdr:row>
      <xdr:rowOff>105833</xdr:rowOff>
    </xdr:from>
    <xdr:to>
      <xdr:col>24</xdr:col>
      <xdr:colOff>315706</xdr:colOff>
      <xdr:row>63</xdr:row>
      <xdr:rowOff>181387</xdr:rowOff>
    </xdr:to>
    <xdr:pic>
      <xdr:nvPicPr>
        <xdr:cNvPr id="14" name="Picture 6" descr="Sufi Bancolombia">
          <a:extLst>
            <a:ext uri="{FF2B5EF4-FFF2-40B4-BE49-F238E27FC236}">
              <a16:creationId xmlns:a16="http://schemas.microsoft.com/office/drawing/2014/main" id="{857669CE-DE96-4866-BE86-1F981A64B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9771" y="11479389"/>
          <a:ext cx="521324" cy="258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281215</xdr:colOff>
      <xdr:row>64</xdr:row>
      <xdr:rowOff>90714</xdr:rowOff>
    </xdr:from>
    <xdr:to>
      <xdr:col>25</xdr:col>
      <xdr:colOff>312554</xdr:colOff>
      <xdr:row>65</xdr:row>
      <xdr:rowOff>92155</xdr:rowOff>
    </xdr:to>
    <xdr:pic>
      <xdr:nvPicPr>
        <xdr:cNvPr id="15" name="Picture 4">
          <a:extLst>
            <a:ext uri="{FF2B5EF4-FFF2-40B4-BE49-F238E27FC236}">
              <a16:creationId xmlns:a16="http://schemas.microsoft.com/office/drawing/2014/main" id="{B81F885B-64D2-41C0-9BD2-9D1635BA1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1786" y="11702143"/>
          <a:ext cx="956625" cy="182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239889</xdr:colOff>
      <xdr:row>69</xdr:row>
      <xdr:rowOff>119944</xdr:rowOff>
    </xdr:from>
    <xdr:to>
      <xdr:col>25</xdr:col>
      <xdr:colOff>56950</xdr:colOff>
      <xdr:row>71</xdr:row>
      <xdr:rowOff>37531</xdr:rowOff>
    </xdr:to>
    <xdr:pic>
      <xdr:nvPicPr>
        <xdr:cNvPr id="18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50ADCC61-2BA0-4A32-B988-6885F9394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8445" y="12777611"/>
          <a:ext cx="734283" cy="2844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273151</xdr:colOff>
      <xdr:row>71</xdr:row>
      <xdr:rowOff>8064</xdr:rowOff>
    </xdr:from>
    <xdr:to>
      <xdr:col>24</xdr:col>
      <xdr:colOff>203385</xdr:colOff>
      <xdr:row>71</xdr:row>
      <xdr:rowOff>132773</xdr:rowOff>
    </xdr:to>
    <xdr:pic>
      <xdr:nvPicPr>
        <xdr:cNvPr id="16" name="Picture 2">
          <a:extLst>
            <a:ext uri="{FF2B5EF4-FFF2-40B4-BE49-F238E27FC236}">
              <a16:creationId xmlns:a16="http://schemas.microsoft.com/office/drawing/2014/main" id="{976022AE-A9A8-4B5A-9D40-833B4B611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1707" y="13032620"/>
          <a:ext cx="417067" cy="124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281214</xdr:colOff>
      <xdr:row>69</xdr:row>
      <xdr:rowOff>63500</xdr:rowOff>
    </xdr:from>
    <xdr:to>
      <xdr:col>25</xdr:col>
      <xdr:colOff>252268</xdr:colOff>
      <xdr:row>69</xdr:row>
      <xdr:rowOff>176881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54D654E-2DA1-47C8-A2F3-4064A9FFC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1785" y="12582071"/>
          <a:ext cx="896340" cy="1133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24</xdr:col>
      <xdr:colOff>370162</xdr:colOff>
      <xdr:row>29</xdr:row>
      <xdr:rowOff>7055</xdr:rowOff>
    </xdr:from>
    <xdr:to>
      <xdr:col>27</xdr:col>
      <xdr:colOff>360</xdr:colOff>
      <xdr:row>30</xdr:row>
      <xdr:rowOff>21166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F3846FED-4898-4735-AF83-08DCFECF2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551" y="5326944"/>
          <a:ext cx="998976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84667</xdr:colOff>
      <xdr:row>29</xdr:row>
      <xdr:rowOff>21166</xdr:rowOff>
    </xdr:from>
    <xdr:to>
      <xdr:col>24</xdr:col>
      <xdr:colOff>316541</xdr:colOff>
      <xdr:row>30</xdr:row>
      <xdr:rowOff>26811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56981E8D-FF9E-4B18-B355-33796B8AF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3223" y="5341055"/>
          <a:ext cx="718707" cy="18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341939</xdr:colOff>
      <xdr:row>64</xdr:row>
      <xdr:rowOff>77612</xdr:rowOff>
    </xdr:from>
    <xdr:to>
      <xdr:col>27</xdr:col>
      <xdr:colOff>387709</xdr:colOff>
      <xdr:row>65</xdr:row>
      <xdr:rowOff>91722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E440859A-AA9F-4FD3-B669-E112EE257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7717" y="11818056"/>
          <a:ext cx="984159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310445</xdr:colOff>
      <xdr:row>69</xdr:row>
      <xdr:rowOff>49388</xdr:rowOff>
    </xdr:from>
    <xdr:to>
      <xdr:col>27</xdr:col>
      <xdr:colOff>90763</xdr:colOff>
      <xdr:row>70</xdr:row>
      <xdr:rowOff>55033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7E7E8AE2-258E-4030-BD55-BDA7C72B7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6223" y="12707055"/>
          <a:ext cx="718707" cy="18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41628</xdr:colOff>
      <xdr:row>25</xdr:row>
      <xdr:rowOff>174978</xdr:rowOff>
    </xdr:from>
    <xdr:to>
      <xdr:col>25</xdr:col>
      <xdr:colOff>72967</xdr:colOff>
      <xdr:row>26</xdr:row>
      <xdr:rowOff>176418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A1D876E9-F103-4E3A-9C66-D0F5AA829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0184" y="4761089"/>
          <a:ext cx="948561" cy="184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53113</xdr:colOff>
      <xdr:row>24</xdr:row>
      <xdr:rowOff>28687</xdr:rowOff>
    </xdr:from>
    <xdr:to>
      <xdr:col>24</xdr:col>
      <xdr:colOff>310446</xdr:colOff>
      <xdr:row>25</xdr:row>
      <xdr:rowOff>4234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D2827C9-CAF8-4D9B-8378-6E98A26D35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0791669" y="4431354"/>
          <a:ext cx="744166" cy="158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2E876CC-D759-4E58-B4F8-57EF035864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110772</xdr:colOff>
      <xdr:row>22</xdr:row>
      <xdr:rowOff>127002</xdr:rowOff>
    </xdr:from>
    <xdr:to>
      <xdr:col>24</xdr:col>
      <xdr:colOff>145263</xdr:colOff>
      <xdr:row>24</xdr:row>
      <xdr:rowOff>21128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1C71275C-B177-4070-AA47-890995779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9328" y="4162780"/>
          <a:ext cx="521324" cy="261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280650</xdr:colOff>
      <xdr:row>16</xdr:row>
      <xdr:rowOff>58928</xdr:rowOff>
    </xdr:from>
    <xdr:to>
      <xdr:col>27</xdr:col>
      <xdr:colOff>479717</xdr:colOff>
      <xdr:row>17</xdr:row>
      <xdr:rowOff>159960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C5D2F8F4-F5F5-48A7-8148-D496CD1BF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5650" y="2994039"/>
          <a:ext cx="728234" cy="28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244412</xdr:colOff>
      <xdr:row>16</xdr:row>
      <xdr:rowOff>153170</xdr:rowOff>
    </xdr:from>
    <xdr:to>
      <xdr:col>26</xdr:col>
      <xdr:colOff>248729</xdr:colOff>
      <xdr:row>17</xdr:row>
      <xdr:rowOff>92670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71E1BD4D-FBB3-4A74-92C5-388BE9626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0190" y="3088281"/>
          <a:ext cx="413539" cy="1229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456142</xdr:colOff>
      <xdr:row>16</xdr:row>
      <xdr:rowOff>88548</xdr:rowOff>
    </xdr:from>
    <xdr:to>
      <xdr:col>29</xdr:col>
      <xdr:colOff>113537</xdr:colOff>
      <xdr:row>17</xdr:row>
      <xdr:rowOff>89989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A51BCB07-5788-40A5-A6B4-7434D9BB4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50309" y="3023659"/>
          <a:ext cx="948561" cy="184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29</xdr:col>
      <xdr:colOff>79375</xdr:colOff>
      <xdr:row>16</xdr:row>
      <xdr:rowOff>57111</xdr:rowOff>
    </xdr:from>
    <xdr:to>
      <xdr:col>30</xdr:col>
      <xdr:colOff>495653</xdr:colOff>
      <xdr:row>17</xdr:row>
      <xdr:rowOff>102656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94B760E-F2A0-45A4-A06B-929C77B160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3964708" y="2992222"/>
          <a:ext cx="1178278" cy="2289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134252</xdr:colOff>
      <xdr:row>18</xdr:row>
      <xdr:rowOff>39268</xdr:rowOff>
    </xdr:from>
    <xdr:to>
      <xdr:col>24</xdr:col>
      <xdr:colOff>391585</xdr:colOff>
      <xdr:row>19</xdr:row>
      <xdr:rowOff>13052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50D3D50-BEFC-4631-AC74-F88C15AAA2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0872808" y="3341268"/>
          <a:ext cx="744166" cy="15722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164043</xdr:colOff>
      <xdr:row>16</xdr:row>
      <xdr:rowOff>176390</xdr:rowOff>
    </xdr:from>
    <xdr:to>
      <xdr:col>25</xdr:col>
      <xdr:colOff>140894</xdr:colOff>
      <xdr:row>17</xdr:row>
      <xdr:rowOff>106326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F83B704-8EFC-4756-82CB-5FE553286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2599" y="3111501"/>
          <a:ext cx="894073" cy="1133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31</xdr:col>
      <xdr:colOff>433662</xdr:colOff>
      <xdr:row>16</xdr:row>
      <xdr:rowOff>49389</xdr:rowOff>
    </xdr:from>
    <xdr:to>
      <xdr:col>32</xdr:col>
      <xdr:colOff>655821</xdr:colOff>
      <xdr:row>17</xdr:row>
      <xdr:rowOff>63499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1AC065B-B36A-4D1C-8210-4DC62DE7E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2995" y="2984500"/>
          <a:ext cx="984159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444500</xdr:colOff>
      <xdr:row>16</xdr:row>
      <xdr:rowOff>70555</xdr:rowOff>
    </xdr:from>
    <xdr:to>
      <xdr:col>31</xdr:col>
      <xdr:colOff>401207</xdr:colOff>
      <xdr:row>17</xdr:row>
      <xdr:rowOff>76199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EF235B9B-78F5-48FD-A367-0A8C63AD6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1833" y="3005666"/>
          <a:ext cx="718707" cy="18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7B4A826-4E41-401C-ADB5-09EC45B80C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75495</xdr:colOff>
      <xdr:row>22</xdr:row>
      <xdr:rowOff>139190</xdr:rowOff>
    </xdr:from>
    <xdr:to>
      <xdr:col>24</xdr:col>
      <xdr:colOff>109986</xdr:colOff>
      <xdr:row>24</xdr:row>
      <xdr:rowOff>32032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021A71CF-2672-47C5-8E67-181A175EF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4051" y="4174968"/>
          <a:ext cx="521324" cy="2597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40601</xdr:colOff>
      <xdr:row>27</xdr:row>
      <xdr:rowOff>154178</xdr:rowOff>
    </xdr:from>
    <xdr:to>
      <xdr:col>24</xdr:col>
      <xdr:colOff>282002</xdr:colOff>
      <xdr:row>29</xdr:row>
      <xdr:rowOff>71767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7DE3F056-297B-4105-BC9E-825DE3A95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6328" y="5141814"/>
          <a:ext cx="732083" cy="2870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309677</xdr:colOff>
      <xdr:row>28</xdr:row>
      <xdr:rowOff>72673</xdr:rowOff>
    </xdr:from>
    <xdr:to>
      <xdr:col>25</xdr:col>
      <xdr:colOff>296355</xdr:colOff>
      <xdr:row>29</xdr:row>
      <xdr:rowOff>13934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B4B6D00D-3129-4239-B108-78F4008BD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066" y="5209117"/>
          <a:ext cx="417067" cy="1247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40345</xdr:colOff>
      <xdr:row>25</xdr:row>
      <xdr:rowOff>57601</xdr:rowOff>
    </xdr:from>
    <xdr:to>
      <xdr:col>25</xdr:col>
      <xdr:colOff>71684</xdr:colOff>
      <xdr:row>26</xdr:row>
      <xdr:rowOff>59041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C501B07B-9E94-43C9-81EF-11EF149D3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8901" y="4643712"/>
          <a:ext cx="948561" cy="184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408583</xdr:colOff>
      <xdr:row>24</xdr:row>
      <xdr:rowOff>88380</xdr:rowOff>
    </xdr:from>
    <xdr:to>
      <xdr:col>25</xdr:col>
      <xdr:colOff>225138</xdr:colOff>
      <xdr:row>25</xdr:row>
      <xdr:rowOff>133926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8E9F205-7FC1-4076-A96E-7DA3BB4785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709694" y="4491047"/>
          <a:ext cx="1171222" cy="2289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56962</xdr:colOff>
      <xdr:row>23</xdr:row>
      <xdr:rowOff>166589</xdr:rowOff>
    </xdr:from>
    <xdr:to>
      <xdr:col>24</xdr:col>
      <xdr:colOff>314295</xdr:colOff>
      <xdr:row>24</xdr:row>
      <xdr:rowOff>142135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295AB09-D50A-4E66-9E46-7DAD79C683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0795518" y="4385811"/>
          <a:ext cx="744166" cy="158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69913</xdr:colOff>
      <xdr:row>29</xdr:row>
      <xdr:rowOff>175107</xdr:rowOff>
    </xdr:from>
    <xdr:to>
      <xdr:col>25</xdr:col>
      <xdr:colOff>45000</xdr:colOff>
      <xdr:row>30</xdr:row>
      <xdr:rowOff>103761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41C71DF-D485-412B-A60E-64AC13C70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69" y="5494996"/>
          <a:ext cx="892309" cy="11209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116163</xdr:colOff>
      <xdr:row>27</xdr:row>
      <xdr:rowOff>70555</xdr:rowOff>
    </xdr:from>
    <xdr:to>
      <xdr:col>25</xdr:col>
      <xdr:colOff>183100</xdr:colOff>
      <xdr:row>28</xdr:row>
      <xdr:rowOff>84666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DC6EDE3E-539C-48BE-9620-320C7FAB8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4719" y="5023555"/>
          <a:ext cx="984159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91722</xdr:colOff>
      <xdr:row>28</xdr:row>
      <xdr:rowOff>162277</xdr:rowOff>
    </xdr:from>
    <xdr:to>
      <xdr:col>24</xdr:col>
      <xdr:colOff>323596</xdr:colOff>
      <xdr:row>29</xdr:row>
      <xdr:rowOff>167921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107C5446-64F9-4BE1-89DA-5D6FDF6AD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0278" y="5298721"/>
          <a:ext cx="718707" cy="18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437317</xdr:colOff>
      <xdr:row>117</xdr:row>
      <xdr:rowOff>170971</xdr:rowOff>
    </xdr:from>
    <xdr:to>
      <xdr:col>16</xdr:col>
      <xdr:colOff>101839</xdr:colOff>
      <xdr:row>135</xdr:row>
      <xdr:rowOff>113822</xdr:rowOff>
    </xdr:to>
    <xdr:graphicFrame macro="">
      <xdr:nvGraphicFramePr>
        <xdr:cNvPr id="19" name="Gráfico 1">
          <a:extLst>
            <a:ext uri="{FF2B5EF4-FFF2-40B4-BE49-F238E27FC236}">
              <a16:creationId xmlns:a16="http://schemas.microsoft.com/office/drawing/2014/main" id="{F800898A-4541-1AAA-F600-B8A2DD54D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389393</xdr:colOff>
      <xdr:row>117</xdr:row>
      <xdr:rowOff>164979</xdr:rowOff>
    </xdr:from>
    <xdr:to>
      <xdr:col>25</xdr:col>
      <xdr:colOff>299528</xdr:colOff>
      <xdr:row>135</xdr:row>
      <xdr:rowOff>113821</xdr:rowOff>
    </xdr:to>
    <xdr:graphicFrame macro="">
      <xdr:nvGraphicFramePr>
        <xdr:cNvPr id="20" name="Gráfico 3">
          <a:extLst>
            <a:ext uri="{FF2B5EF4-FFF2-40B4-BE49-F238E27FC236}">
              <a16:creationId xmlns:a16="http://schemas.microsoft.com/office/drawing/2014/main" id="{93AF6F13-B959-1D5F-85CF-549B32C364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575094</xdr:colOff>
      <xdr:row>117</xdr:row>
      <xdr:rowOff>137790</xdr:rowOff>
    </xdr:from>
    <xdr:to>
      <xdr:col>34</xdr:col>
      <xdr:colOff>521179</xdr:colOff>
      <xdr:row>135</xdr:row>
      <xdr:rowOff>107832</xdr:rowOff>
    </xdr:to>
    <xdr:graphicFrame macro="">
      <xdr:nvGraphicFramePr>
        <xdr:cNvPr id="23" name="Gráfico 4">
          <a:extLst>
            <a:ext uri="{FF2B5EF4-FFF2-40B4-BE49-F238E27FC236}">
              <a16:creationId xmlns:a16="http://schemas.microsoft.com/office/drawing/2014/main" id="{6F837391-CD6A-09A8-4AB3-9B512C000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443306</xdr:colOff>
      <xdr:row>136</xdr:row>
      <xdr:rowOff>99082</xdr:rowOff>
    </xdr:from>
    <xdr:to>
      <xdr:col>16</xdr:col>
      <xdr:colOff>137782</xdr:colOff>
      <xdr:row>154</xdr:row>
      <xdr:rowOff>23963</xdr:rowOff>
    </xdr:to>
    <xdr:graphicFrame macro="">
      <xdr:nvGraphicFramePr>
        <xdr:cNvPr id="21" name="Gráfico 5">
          <a:extLst>
            <a:ext uri="{FF2B5EF4-FFF2-40B4-BE49-F238E27FC236}">
              <a16:creationId xmlns:a16="http://schemas.microsoft.com/office/drawing/2014/main" id="{4531E5F5-E7CF-7FD0-E3CE-39A190E44D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377410</xdr:colOff>
      <xdr:row>136</xdr:row>
      <xdr:rowOff>87102</xdr:rowOff>
    </xdr:from>
    <xdr:to>
      <xdr:col>25</xdr:col>
      <xdr:colOff>347453</xdr:colOff>
      <xdr:row>154</xdr:row>
      <xdr:rowOff>23963</xdr:rowOff>
    </xdr:to>
    <xdr:graphicFrame macro="">
      <xdr:nvGraphicFramePr>
        <xdr:cNvPr id="22" name="Gráfico 6">
          <a:extLst>
            <a:ext uri="{FF2B5EF4-FFF2-40B4-BE49-F238E27FC236}">
              <a16:creationId xmlns:a16="http://schemas.microsoft.com/office/drawing/2014/main" id="{E802E658-4E35-28C1-46A4-3419C85ED7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652977</xdr:colOff>
      <xdr:row>136</xdr:row>
      <xdr:rowOff>87102</xdr:rowOff>
    </xdr:from>
    <xdr:to>
      <xdr:col>34</xdr:col>
      <xdr:colOff>533160</xdr:colOff>
      <xdr:row>153</xdr:row>
      <xdr:rowOff>113820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24500094-3D46-C2FA-4034-EF04123DE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575095</xdr:colOff>
      <xdr:row>117</xdr:row>
      <xdr:rowOff>152999</xdr:rowOff>
    </xdr:from>
    <xdr:to>
      <xdr:col>44</xdr:col>
      <xdr:colOff>53916</xdr:colOff>
      <xdr:row>134</xdr:row>
      <xdr:rowOff>137783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B602787B-C81F-D18C-10E0-DAEF4FC41D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582156</xdr:colOff>
      <xdr:row>136</xdr:row>
      <xdr:rowOff>21169</xdr:rowOff>
    </xdr:from>
    <xdr:to>
      <xdr:col>44</xdr:col>
      <xdr:colOff>239889</xdr:colOff>
      <xdr:row>153</xdr:row>
      <xdr:rowOff>65497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5FE09858-73C5-A627-A246-ED83D52E4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101842</xdr:colOff>
      <xdr:row>117</xdr:row>
      <xdr:rowOff>158990</xdr:rowOff>
    </xdr:from>
    <xdr:to>
      <xdr:col>54</xdr:col>
      <xdr:colOff>275567</xdr:colOff>
      <xdr:row>134</xdr:row>
      <xdr:rowOff>149764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C74BA275-D96D-99C3-4609-448BB77EBA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357910</xdr:colOff>
      <xdr:row>12</xdr:row>
      <xdr:rowOff>63500</xdr:rowOff>
    </xdr:from>
    <xdr:to>
      <xdr:col>23</xdr:col>
      <xdr:colOff>323851</xdr:colOff>
      <xdr:row>36</xdr:row>
      <xdr:rowOff>150091</xdr:rowOff>
    </xdr:to>
    <xdr:graphicFrame macro="">
      <xdr:nvGraphicFramePr>
        <xdr:cNvPr id="45" name="Gráfico 1">
          <a:extLst>
            <a:ext uri="{FF2B5EF4-FFF2-40B4-BE49-F238E27FC236}">
              <a16:creationId xmlns:a16="http://schemas.microsoft.com/office/drawing/2014/main" id="{E1BDE2E9-9229-4868-BDC6-C711ADCD1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51762</xdr:colOff>
      <xdr:row>19</xdr:row>
      <xdr:rowOff>132838</xdr:rowOff>
    </xdr:from>
    <xdr:to>
      <xdr:col>24</xdr:col>
      <xdr:colOff>86253</xdr:colOff>
      <xdr:row>21</xdr:row>
      <xdr:rowOff>26260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4D2D274C-438E-4D19-8529-B747F7515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7962" y="3631688"/>
          <a:ext cx="523441" cy="2617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112376</xdr:colOff>
      <xdr:row>22</xdr:row>
      <xdr:rowOff>160528</xdr:rowOff>
    </xdr:from>
    <xdr:to>
      <xdr:col>24</xdr:col>
      <xdr:colOff>353777</xdr:colOff>
      <xdr:row>24</xdr:row>
      <xdr:rowOff>78116</xdr:rowOff>
    </xdr:to>
    <xdr:pic>
      <xdr:nvPicPr>
        <xdr:cNvPr id="5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37F49EB5-0997-453B-9A66-CCF30F71C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8576" y="4211828"/>
          <a:ext cx="730351" cy="285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392227</xdr:colOff>
      <xdr:row>23</xdr:row>
      <xdr:rowOff>64910</xdr:rowOff>
    </xdr:from>
    <xdr:to>
      <xdr:col>25</xdr:col>
      <xdr:colOff>337348</xdr:colOff>
      <xdr:row>23</xdr:row>
      <xdr:rowOff>177687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64947D6E-6561-4FCF-B411-768769943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7377" y="4300360"/>
          <a:ext cx="376921" cy="112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379267</xdr:colOff>
      <xdr:row>20</xdr:row>
      <xdr:rowOff>117378</xdr:rowOff>
    </xdr:from>
    <xdr:to>
      <xdr:col>26</xdr:col>
      <xdr:colOff>484176</xdr:colOff>
      <xdr:row>21</xdr:row>
      <xdr:rowOff>118820</xdr:rowOff>
    </xdr:to>
    <xdr:pic>
      <xdr:nvPicPr>
        <xdr:cNvPr id="9" name="Picture 4">
          <a:extLst>
            <a:ext uri="{FF2B5EF4-FFF2-40B4-BE49-F238E27FC236}">
              <a16:creationId xmlns:a16="http://schemas.microsoft.com/office/drawing/2014/main" id="{D7487BFD-5C82-4ECF-843D-C96B12E1C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74417" y="3800378"/>
          <a:ext cx="943109" cy="185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417689</xdr:colOff>
      <xdr:row>20</xdr:row>
      <xdr:rowOff>119232</xdr:rowOff>
    </xdr:from>
    <xdr:to>
      <xdr:col>25</xdr:col>
      <xdr:colOff>13810</xdr:colOff>
      <xdr:row>21</xdr:row>
      <xdr:rowOff>132196</xdr:rowOff>
    </xdr:to>
    <xdr:pic>
      <xdr:nvPicPr>
        <xdr:cNvPr id="48" name="Imagen 47">
          <a:extLst>
            <a:ext uri="{FF2B5EF4-FFF2-40B4-BE49-F238E27FC236}">
              <a16:creationId xmlns:a16="http://schemas.microsoft.com/office/drawing/2014/main" id="{54BD08A8-7488-F555-B9F6-3EA6992619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1447639" y="3802232"/>
          <a:ext cx="993121" cy="19711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104170</xdr:colOff>
      <xdr:row>21</xdr:row>
      <xdr:rowOff>67172</xdr:rowOff>
    </xdr:from>
    <xdr:to>
      <xdr:col>24</xdr:col>
      <xdr:colOff>361503</xdr:colOff>
      <xdr:row>22</xdr:row>
      <xdr:rowOff>42717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E647F02C-34B3-DBD3-E149-443F4C0351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1610370" y="3934322"/>
          <a:ext cx="746283" cy="159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115903</xdr:colOff>
      <xdr:row>25</xdr:row>
      <xdr:rowOff>13407</xdr:rowOff>
    </xdr:from>
    <xdr:to>
      <xdr:col>25</xdr:col>
      <xdr:colOff>90990</xdr:colOff>
      <xdr:row>25</xdr:row>
      <xdr:rowOff>127493</xdr:rowOff>
    </xdr:to>
    <xdr:pic>
      <xdr:nvPicPr>
        <xdr:cNvPr id="50" name="Imagen 49">
          <a:extLst>
            <a:ext uri="{FF2B5EF4-FFF2-40B4-BE49-F238E27FC236}">
              <a16:creationId xmlns:a16="http://schemas.microsoft.com/office/drawing/2014/main" id="{CB507C6B-0CE7-676E-3C20-1D3B1BB11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2103" y="4617157"/>
          <a:ext cx="895837" cy="1140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114299</xdr:colOff>
      <xdr:row>22</xdr:row>
      <xdr:rowOff>10197</xdr:rowOff>
    </xdr:from>
    <xdr:to>
      <xdr:col>25</xdr:col>
      <xdr:colOff>172256</xdr:colOff>
      <xdr:row>23</xdr:row>
      <xdr:rowOff>24308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51F442-53E0-F738-A659-7D781B3F1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499" y="4061497"/>
          <a:ext cx="978707" cy="198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150537</xdr:colOff>
      <xdr:row>24</xdr:row>
      <xdr:rowOff>12699</xdr:rowOff>
    </xdr:from>
    <xdr:to>
      <xdr:col>24</xdr:col>
      <xdr:colOff>382411</xdr:colOff>
      <xdr:row>25</xdr:row>
      <xdr:rowOff>18343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D1D20D8-81A9-44B4-7848-C368E08C6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6737" y="4432299"/>
          <a:ext cx="720824" cy="189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52D7C94-DA6C-483E-8736-13EE5D1F9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61384</xdr:colOff>
      <xdr:row>15</xdr:row>
      <xdr:rowOff>162279</xdr:rowOff>
    </xdr:from>
    <xdr:to>
      <xdr:col>24</xdr:col>
      <xdr:colOff>95875</xdr:colOff>
      <xdr:row>17</xdr:row>
      <xdr:rowOff>56405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5A4FE8DD-8CD9-4132-9A54-5B1709E40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9940" y="2913946"/>
          <a:ext cx="521324" cy="261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63692</xdr:colOff>
      <xdr:row>21</xdr:row>
      <xdr:rowOff>20124</xdr:rowOff>
    </xdr:from>
    <xdr:to>
      <xdr:col>24</xdr:col>
      <xdr:colOff>305093</xdr:colOff>
      <xdr:row>22</xdr:row>
      <xdr:rowOff>121156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95F93095-12FF-4373-A05E-03F311404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2248" y="3872457"/>
          <a:ext cx="728234" cy="28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105065</xdr:colOff>
      <xdr:row>27</xdr:row>
      <xdr:rowOff>79084</xdr:rowOff>
    </xdr:from>
    <xdr:to>
      <xdr:col>24</xdr:col>
      <xdr:colOff>35299</xdr:colOff>
      <xdr:row>28</xdr:row>
      <xdr:rowOff>20348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C158475A-24A3-4C21-8680-5D99D11D4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3621" y="5032084"/>
          <a:ext cx="417067" cy="12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76906</xdr:colOff>
      <xdr:row>24</xdr:row>
      <xdr:rowOff>69145</xdr:rowOff>
    </xdr:from>
    <xdr:to>
      <xdr:col>25</xdr:col>
      <xdr:colOff>108245</xdr:colOff>
      <xdr:row>25</xdr:row>
      <xdr:rowOff>70586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C5262FA2-14E6-44C7-B730-29EFDE87E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5462" y="4471812"/>
          <a:ext cx="948561" cy="184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395111</xdr:colOff>
      <xdr:row>23</xdr:row>
      <xdr:rowOff>44765</xdr:rowOff>
    </xdr:from>
    <xdr:to>
      <xdr:col>25</xdr:col>
      <xdr:colOff>211666</xdr:colOff>
      <xdr:row>24</xdr:row>
      <xdr:rowOff>90309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01D03B1-DB4B-4191-81EC-BEBA68CEB4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696222" y="4263987"/>
          <a:ext cx="1171222" cy="22898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81335</xdr:colOff>
      <xdr:row>25</xdr:row>
      <xdr:rowOff>63963</xdr:rowOff>
    </xdr:from>
    <xdr:to>
      <xdr:col>24</xdr:col>
      <xdr:colOff>338668</xdr:colOff>
      <xdr:row>26</xdr:row>
      <xdr:rowOff>39509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70409A4-C77F-4753-BD26-10CF2CFDE3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0819891" y="4650074"/>
          <a:ext cx="744166" cy="158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112889</xdr:colOff>
      <xdr:row>26</xdr:row>
      <xdr:rowOff>141111</xdr:rowOff>
    </xdr:from>
    <xdr:to>
      <xdr:col>25</xdr:col>
      <xdr:colOff>87976</xdr:colOff>
      <xdr:row>27</xdr:row>
      <xdr:rowOff>71048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7F84F99-C850-4092-BD55-CA387B191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1445" y="4910667"/>
          <a:ext cx="892309" cy="1133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437317</xdr:colOff>
      <xdr:row>117</xdr:row>
      <xdr:rowOff>170971</xdr:rowOff>
    </xdr:from>
    <xdr:to>
      <xdr:col>16</xdr:col>
      <xdr:colOff>101839</xdr:colOff>
      <xdr:row>135</xdr:row>
      <xdr:rowOff>113822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89AE69-6E7D-4DD2-AF77-1E455B639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389393</xdr:colOff>
      <xdr:row>117</xdr:row>
      <xdr:rowOff>164979</xdr:rowOff>
    </xdr:from>
    <xdr:to>
      <xdr:col>25</xdr:col>
      <xdr:colOff>299528</xdr:colOff>
      <xdr:row>135</xdr:row>
      <xdr:rowOff>113821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A2CB39B7-F794-4BAB-893A-83A659798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575094</xdr:colOff>
      <xdr:row>117</xdr:row>
      <xdr:rowOff>137790</xdr:rowOff>
    </xdr:from>
    <xdr:to>
      <xdr:col>34</xdr:col>
      <xdr:colOff>521179</xdr:colOff>
      <xdr:row>135</xdr:row>
      <xdr:rowOff>107832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1A886887-2629-4275-819A-5E837FA13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443306</xdr:colOff>
      <xdr:row>136</xdr:row>
      <xdr:rowOff>99082</xdr:rowOff>
    </xdr:from>
    <xdr:to>
      <xdr:col>16</xdr:col>
      <xdr:colOff>137782</xdr:colOff>
      <xdr:row>154</xdr:row>
      <xdr:rowOff>23963</xdr:rowOff>
    </xdr:to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9BC48637-5B0D-42F8-998F-EF527BE75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377410</xdr:colOff>
      <xdr:row>136</xdr:row>
      <xdr:rowOff>87102</xdr:rowOff>
    </xdr:from>
    <xdr:to>
      <xdr:col>25</xdr:col>
      <xdr:colOff>347453</xdr:colOff>
      <xdr:row>154</xdr:row>
      <xdr:rowOff>23963</xdr:rowOff>
    </xdr:to>
    <xdr:graphicFrame macro="">
      <xdr:nvGraphicFramePr>
        <xdr:cNvPr id="6" name="Gráfico 6">
          <a:extLst>
            <a:ext uri="{FF2B5EF4-FFF2-40B4-BE49-F238E27FC236}">
              <a16:creationId xmlns:a16="http://schemas.microsoft.com/office/drawing/2014/main" id="{EE88DBBE-76D9-4FC0-81FF-2B96BF8530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652977</xdr:colOff>
      <xdr:row>136</xdr:row>
      <xdr:rowOff>87102</xdr:rowOff>
    </xdr:from>
    <xdr:to>
      <xdr:col>34</xdr:col>
      <xdr:colOff>533160</xdr:colOff>
      <xdr:row>153</xdr:row>
      <xdr:rowOff>113820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F5B4DC52-BBE3-41B8-A7C8-37A7A1957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575095</xdr:colOff>
      <xdr:row>117</xdr:row>
      <xdr:rowOff>152999</xdr:rowOff>
    </xdr:from>
    <xdr:to>
      <xdr:col>44</xdr:col>
      <xdr:colOff>53916</xdr:colOff>
      <xdr:row>134</xdr:row>
      <xdr:rowOff>137783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7E0CFFF0-75D2-487C-BAD3-D6055F118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582156</xdr:colOff>
      <xdr:row>136</xdr:row>
      <xdr:rowOff>21169</xdr:rowOff>
    </xdr:from>
    <xdr:to>
      <xdr:col>44</xdr:col>
      <xdr:colOff>239889</xdr:colOff>
      <xdr:row>153</xdr:row>
      <xdr:rowOff>65497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028DBBF-D3AF-4B25-95A3-4BBD54668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101842</xdr:colOff>
      <xdr:row>117</xdr:row>
      <xdr:rowOff>158990</xdr:rowOff>
    </xdr:from>
    <xdr:to>
      <xdr:col>54</xdr:col>
      <xdr:colOff>275567</xdr:colOff>
      <xdr:row>134</xdr:row>
      <xdr:rowOff>149764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141EC17A-0EC7-45D7-97C4-10F7AB6AF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472730</xdr:colOff>
      <xdr:row>165</xdr:row>
      <xdr:rowOff>28222</xdr:rowOff>
    </xdr:from>
    <xdr:to>
      <xdr:col>13</xdr:col>
      <xdr:colOff>515056</xdr:colOff>
      <xdr:row>179</xdr:row>
      <xdr:rowOff>179210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FA399922-87C9-0E54-8090-6E1636F514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239889</xdr:colOff>
      <xdr:row>165</xdr:row>
      <xdr:rowOff>141112</xdr:rowOff>
    </xdr:from>
    <xdr:to>
      <xdr:col>19</xdr:col>
      <xdr:colOff>649105</xdr:colOff>
      <xdr:row>180</xdr:row>
      <xdr:rowOff>108656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7378670B-10AF-4D68-9676-6084106228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479778</xdr:colOff>
      <xdr:row>181</xdr:row>
      <xdr:rowOff>169334</xdr:rowOff>
    </xdr:from>
    <xdr:to>
      <xdr:col>13</xdr:col>
      <xdr:colOff>522104</xdr:colOff>
      <xdr:row>196</xdr:row>
      <xdr:rowOff>136878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496DD153-14E0-40D5-9160-EB1EE8731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465666</xdr:colOff>
      <xdr:row>182</xdr:row>
      <xdr:rowOff>77611</xdr:rowOff>
    </xdr:from>
    <xdr:to>
      <xdr:col>20</xdr:col>
      <xdr:colOff>77604</xdr:colOff>
      <xdr:row>197</xdr:row>
      <xdr:rowOff>45155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5FE3D921-4AB1-4013-8F43-7FFB3ED31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357910</xdr:colOff>
      <xdr:row>12</xdr:row>
      <xdr:rowOff>63500</xdr:rowOff>
    </xdr:from>
    <xdr:to>
      <xdr:col>23</xdr:col>
      <xdr:colOff>323851</xdr:colOff>
      <xdr:row>36</xdr:row>
      <xdr:rowOff>150091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E8689C5-397D-4737-88F3-5B4E40925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318462</xdr:colOff>
      <xdr:row>20</xdr:row>
      <xdr:rowOff>113788</xdr:rowOff>
    </xdr:from>
    <xdr:to>
      <xdr:col>25</xdr:col>
      <xdr:colOff>365653</xdr:colOff>
      <xdr:row>22</xdr:row>
      <xdr:rowOff>7210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273CC097-9577-4117-9A2F-B720D7765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3612" y="3796788"/>
          <a:ext cx="523441" cy="2617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48876</xdr:colOff>
      <xdr:row>23</xdr:row>
      <xdr:rowOff>27178</xdr:rowOff>
    </xdr:from>
    <xdr:to>
      <xdr:col>24</xdr:col>
      <xdr:colOff>290277</xdr:colOff>
      <xdr:row>24</xdr:row>
      <xdr:rowOff>128916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D7DCF35F-41B2-4850-9C46-1D3C49EDA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5076" y="4262628"/>
          <a:ext cx="730351" cy="285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62027</xdr:colOff>
      <xdr:row>22</xdr:row>
      <xdr:rowOff>160160</xdr:rowOff>
    </xdr:from>
    <xdr:to>
      <xdr:col>23</xdr:col>
      <xdr:colOff>438948</xdr:colOff>
      <xdr:row>23</xdr:row>
      <xdr:rowOff>88787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42DE086F-24FD-4117-9AE0-46BA61FB9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8227" y="4211460"/>
          <a:ext cx="376921" cy="112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398317</xdr:colOff>
      <xdr:row>20</xdr:row>
      <xdr:rowOff>3078</xdr:rowOff>
    </xdr:from>
    <xdr:to>
      <xdr:col>26</xdr:col>
      <xdr:colOff>388926</xdr:colOff>
      <xdr:row>21</xdr:row>
      <xdr:rowOff>4520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0474EAAC-8F69-4C55-B68E-0BDD2C7A3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3467" y="3686078"/>
          <a:ext cx="943109" cy="185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462139</xdr:colOff>
      <xdr:row>20</xdr:row>
      <xdr:rowOff>30332</xdr:rowOff>
    </xdr:from>
    <xdr:to>
      <xdr:col>25</xdr:col>
      <xdr:colOff>13810</xdr:colOff>
      <xdr:row>21</xdr:row>
      <xdr:rowOff>43296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BDF27F3-7F47-4A92-BE47-53F5E0E26C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1492089" y="3713332"/>
          <a:ext cx="993121" cy="19711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85120</xdr:colOff>
      <xdr:row>20</xdr:row>
      <xdr:rowOff>175122</xdr:rowOff>
    </xdr:from>
    <xdr:to>
      <xdr:col>24</xdr:col>
      <xdr:colOff>342453</xdr:colOff>
      <xdr:row>21</xdr:row>
      <xdr:rowOff>150667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3FA7D2E-148D-4249-963A-D80A58DDB2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1591320" y="3858122"/>
          <a:ext cx="746283" cy="159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46053</xdr:colOff>
      <xdr:row>24</xdr:row>
      <xdr:rowOff>38807</xdr:rowOff>
    </xdr:from>
    <xdr:to>
      <xdr:col>24</xdr:col>
      <xdr:colOff>452940</xdr:colOff>
      <xdr:row>24</xdr:row>
      <xdr:rowOff>152893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9331EE2-42EA-4591-958B-66074B5FB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2253" y="4458407"/>
          <a:ext cx="895837" cy="1140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63499</xdr:colOff>
      <xdr:row>21</xdr:row>
      <xdr:rowOff>99097</xdr:rowOff>
    </xdr:from>
    <xdr:to>
      <xdr:col>25</xdr:col>
      <xdr:colOff>77006</xdr:colOff>
      <xdr:row>22</xdr:row>
      <xdr:rowOff>113208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61C129CC-6EC5-4B3A-843F-A7FFEE77B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9699" y="3966247"/>
          <a:ext cx="978707" cy="198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283887</xdr:colOff>
      <xdr:row>23</xdr:row>
      <xdr:rowOff>38099</xdr:rowOff>
    </xdr:from>
    <xdr:to>
      <xdr:col>26</xdr:col>
      <xdr:colOff>52211</xdr:colOff>
      <xdr:row>24</xdr:row>
      <xdr:rowOff>43743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4431CE8-5838-4FB8-8407-7D42971C1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9037" y="4273549"/>
          <a:ext cx="720824" cy="189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AD20F03-8C4B-40FF-968E-55B94A94F3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54328</xdr:colOff>
      <xdr:row>16</xdr:row>
      <xdr:rowOff>112891</xdr:rowOff>
    </xdr:from>
    <xdr:to>
      <xdr:col>24</xdr:col>
      <xdr:colOff>88819</xdr:colOff>
      <xdr:row>18</xdr:row>
      <xdr:rowOff>7017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7D8EF4B5-DFC2-47FF-8AB5-05207D4B8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2884" y="3048002"/>
          <a:ext cx="521324" cy="261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98969</xdr:colOff>
      <xdr:row>21</xdr:row>
      <xdr:rowOff>113609</xdr:rowOff>
    </xdr:from>
    <xdr:to>
      <xdr:col>24</xdr:col>
      <xdr:colOff>340370</xdr:colOff>
      <xdr:row>23</xdr:row>
      <xdr:rowOff>31197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92B10745-8A19-40BA-BF09-DF72D543A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0469" y="3947422"/>
          <a:ext cx="733526" cy="282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223245</xdr:colOff>
      <xdr:row>26</xdr:row>
      <xdr:rowOff>72912</xdr:rowOff>
    </xdr:from>
    <xdr:to>
      <xdr:col>26</xdr:col>
      <xdr:colOff>240791</xdr:colOff>
      <xdr:row>27</xdr:row>
      <xdr:rowOff>15057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9D0669AE-6A82-4165-905E-E5EBE704E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5495" y="4819537"/>
          <a:ext cx="422359" cy="12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47802</xdr:colOff>
      <xdr:row>24</xdr:row>
      <xdr:rowOff>166159</xdr:rowOff>
    </xdr:from>
    <xdr:to>
      <xdr:col>25</xdr:col>
      <xdr:colOff>79141</xdr:colOff>
      <xdr:row>25</xdr:row>
      <xdr:rowOff>167600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A7A0F273-07FC-400B-A626-35E08EF2A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9302" y="4547659"/>
          <a:ext cx="952089" cy="1840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402167</xdr:colOff>
      <xdr:row>23</xdr:row>
      <xdr:rowOff>94153</xdr:rowOff>
    </xdr:from>
    <xdr:to>
      <xdr:col>25</xdr:col>
      <xdr:colOff>218722</xdr:colOff>
      <xdr:row>24</xdr:row>
      <xdr:rowOff>139697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A85E39-0E81-43D4-844C-873CDB8846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703278" y="4313375"/>
          <a:ext cx="1171222" cy="22898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67224</xdr:colOff>
      <xdr:row>25</xdr:row>
      <xdr:rowOff>134519</xdr:rowOff>
    </xdr:from>
    <xdr:to>
      <xdr:col>24</xdr:col>
      <xdr:colOff>324557</xdr:colOff>
      <xdr:row>26</xdr:row>
      <xdr:rowOff>110065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B68AE9F-F851-46F9-AC0E-AB55AF8335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0805780" y="4720630"/>
          <a:ext cx="744166" cy="158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91723</xdr:colOff>
      <xdr:row>27</xdr:row>
      <xdr:rowOff>42333</xdr:rowOff>
    </xdr:from>
    <xdr:to>
      <xdr:col>25</xdr:col>
      <xdr:colOff>66810</xdr:colOff>
      <xdr:row>27</xdr:row>
      <xdr:rowOff>155714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C393468-EC89-4907-BBAB-6F80F13E1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0279" y="4995333"/>
          <a:ext cx="892309" cy="1133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123216</xdr:colOff>
      <xdr:row>26</xdr:row>
      <xdr:rowOff>56444</xdr:rowOff>
    </xdr:from>
    <xdr:to>
      <xdr:col>25</xdr:col>
      <xdr:colOff>190153</xdr:colOff>
      <xdr:row>27</xdr:row>
      <xdr:rowOff>70555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D856BF6A-91BB-4A2C-8CC5-8F485DB12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1772" y="4826000"/>
          <a:ext cx="984159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107596</xdr:colOff>
      <xdr:row>27</xdr:row>
      <xdr:rowOff>176389</xdr:rowOff>
    </xdr:from>
    <xdr:to>
      <xdr:col>24</xdr:col>
      <xdr:colOff>332414</xdr:colOff>
      <xdr:row>29</xdr:row>
      <xdr:rowOff>1059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86097D4C-F4A1-4775-A2AD-93AC8BE1F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096" y="5105577"/>
          <a:ext cx="716943" cy="188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1B54414-74BB-4675-AACB-2B6009C988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75495</xdr:colOff>
      <xdr:row>24</xdr:row>
      <xdr:rowOff>169335</xdr:rowOff>
    </xdr:from>
    <xdr:to>
      <xdr:col>24</xdr:col>
      <xdr:colOff>109986</xdr:colOff>
      <xdr:row>26</xdr:row>
      <xdr:rowOff>63461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9B62DC91-DD77-4204-B1A2-B7DD5C57E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4051" y="4572002"/>
          <a:ext cx="521324" cy="261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28414</xdr:colOff>
      <xdr:row>15</xdr:row>
      <xdr:rowOff>161232</xdr:rowOff>
    </xdr:from>
    <xdr:to>
      <xdr:col>24</xdr:col>
      <xdr:colOff>269815</xdr:colOff>
      <xdr:row>17</xdr:row>
      <xdr:rowOff>78820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4EE7764F-356F-4B7C-B99E-2EAA4E27F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6970" y="2912899"/>
          <a:ext cx="728234" cy="28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112119</xdr:colOff>
      <xdr:row>24</xdr:row>
      <xdr:rowOff>36752</xdr:rowOff>
    </xdr:from>
    <xdr:to>
      <xdr:col>24</xdr:col>
      <xdr:colOff>42353</xdr:colOff>
      <xdr:row>24</xdr:row>
      <xdr:rowOff>161460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66D2A7EF-3D6C-4215-8932-D1BF68036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0675" y="4439419"/>
          <a:ext cx="417067" cy="12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48683</xdr:colOff>
      <xdr:row>26</xdr:row>
      <xdr:rowOff>26812</xdr:rowOff>
    </xdr:from>
    <xdr:to>
      <xdr:col>25</xdr:col>
      <xdr:colOff>80022</xdr:colOff>
      <xdr:row>27</xdr:row>
      <xdr:rowOff>28253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0B1E3A89-E754-40CB-94C2-3AAF0A128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7239" y="4796368"/>
          <a:ext cx="948561" cy="184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416278</xdr:colOff>
      <xdr:row>28</xdr:row>
      <xdr:rowOff>108264</xdr:rowOff>
    </xdr:from>
    <xdr:to>
      <xdr:col>25</xdr:col>
      <xdr:colOff>232833</xdr:colOff>
      <xdr:row>29</xdr:row>
      <xdr:rowOff>153808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46FA7C3-AD86-4CCF-8200-431E6296D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0717389" y="5244708"/>
          <a:ext cx="1171222" cy="22898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26</xdr:col>
      <xdr:colOff>46058</xdr:colOff>
      <xdr:row>24</xdr:row>
      <xdr:rowOff>21631</xdr:rowOff>
    </xdr:from>
    <xdr:to>
      <xdr:col>27</xdr:col>
      <xdr:colOff>261057</xdr:colOff>
      <xdr:row>24</xdr:row>
      <xdr:rowOff>180622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E54B208-4BD7-4FC3-84C5-FD217CB54D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2111058" y="4424298"/>
          <a:ext cx="744166" cy="15899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105834</xdr:colOff>
      <xdr:row>18</xdr:row>
      <xdr:rowOff>56444</xdr:rowOff>
    </xdr:from>
    <xdr:to>
      <xdr:col>25</xdr:col>
      <xdr:colOff>80921</xdr:colOff>
      <xdr:row>18</xdr:row>
      <xdr:rowOff>169825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B533BCB-D80F-4D53-B712-991DC9BFF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4390" y="3358444"/>
          <a:ext cx="892309" cy="1133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80883</xdr:colOff>
      <xdr:row>23</xdr:row>
      <xdr:rowOff>63500</xdr:rowOff>
    </xdr:from>
    <xdr:to>
      <xdr:col>25</xdr:col>
      <xdr:colOff>147820</xdr:colOff>
      <xdr:row>24</xdr:row>
      <xdr:rowOff>77610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DFEC977E-C71F-4DF3-B27D-BA5E379BE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9439" y="4282722"/>
          <a:ext cx="984159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112888</xdr:colOff>
      <xdr:row>24</xdr:row>
      <xdr:rowOff>28220</xdr:rowOff>
    </xdr:from>
    <xdr:to>
      <xdr:col>26</xdr:col>
      <xdr:colOff>1156</xdr:colOff>
      <xdr:row>25</xdr:row>
      <xdr:rowOff>33865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F2952EE5-EE37-44AE-AC13-E60C9CCD4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8277" y="4430887"/>
          <a:ext cx="718707" cy="18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12</xdr:row>
      <xdr:rowOff>63500</xdr:rowOff>
    </xdr:from>
    <xdr:to>
      <xdr:col>23</xdr:col>
      <xdr:colOff>323850</xdr:colOff>
      <xdr:row>35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043A2CD-B9F9-446E-BAA3-0763FFC6E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49389</xdr:colOff>
      <xdr:row>23</xdr:row>
      <xdr:rowOff>118536</xdr:rowOff>
    </xdr:from>
    <xdr:to>
      <xdr:col>24</xdr:col>
      <xdr:colOff>83880</xdr:colOff>
      <xdr:row>25</xdr:row>
      <xdr:rowOff>12662</xdr:rowOff>
    </xdr:to>
    <xdr:pic>
      <xdr:nvPicPr>
        <xdr:cNvPr id="3" name="Picture 6" descr="Sufi Bancolombia">
          <a:extLst>
            <a:ext uri="{FF2B5EF4-FFF2-40B4-BE49-F238E27FC236}">
              <a16:creationId xmlns:a16="http://schemas.microsoft.com/office/drawing/2014/main" id="{DC330B78-7C75-4EE2-AF04-896E11F5C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4539" y="4353986"/>
          <a:ext cx="523441" cy="262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23122</xdr:colOff>
      <xdr:row>21</xdr:row>
      <xdr:rowOff>41995</xdr:rowOff>
    </xdr:from>
    <xdr:to>
      <xdr:col>24</xdr:col>
      <xdr:colOff>264523</xdr:colOff>
      <xdr:row>22</xdr:row>
      <xdr:rowOff>143027</xdr:rowOff>
    </xdr:to>
    <xdr:pic>
      <xdr:nvPicPr>
        <xdr:cNvPr id="4" name="Picture 2" descr="Financiación otorgada por RCI Colombia S.A. Compañía de Financiamiento.">
          <a:extLst>
            <a:ext uri="{FF2B5EF4-FFF2-40B4-BE49-F238E27FC236}">
              <a16:creationId xmlns:a16="http://schemas.microsoft.com/office/drawing/2014/main" id="{9DD76745-0CB0-4729-82E4-322563762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1678" y="3894328"/>
          <a:ext cx="728234" cy="28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103300</xdr:colOff>
      <xdr:row>23</xdr:row>
      <xdr:rowOff>43102</xdr:rowOff>
    </xdr:from>
    <xdr:to>
      <xdr:col>24</xdr:col>
      <xdr:colOff>30006</xdr:colOff>
      <xdr:row>23</xdr:row>
      <xdr:rowOff>166047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497CC993-DEFD-4E0C-AFB3-AEDF462A5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1856" y="4262324"/>
          <a:ext cx="413539" cy="1229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211313</xdr:colOff>
      <xdr:row>21</xdr:row>
      <xdr:rowOff>103365</xdr:rowOff>
    </xdr:from>
    <xdr:to>
      <xdr:col>26</xdr:col>
      <xdr:colOff>325202</xdr:colOff>
      <xdr:row>22</xdr:row>
      <xdr:rowOff>104806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C87A418F-0639-42EB-9B93-C5DFB2AA3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6702" y="3955698"/>
          <a:ext cx="953500" cy="184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17992</xdr:colOff>
      <xdr:row>23</xdr:row>
      <xdr:rowOff>666</xdr:rowOff>
    </xdr:from>
    <xdr:to>
      <xdr:col>26</xdr:col>
      <xdr:colOff>356659</xdr:colOff>
      <xdr:row>24</xdr:row>
      <xdr:rowOff>45505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6CF17E4-0677-46E3-9CC8-CEF7D3AF21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26" b="39423"/>
        <a:stretch/>
      </xdr:blipFill>
      <xdr:spPr bwMode="auto">
        <a:xfrm>
          <a:off x="11243381" y="4219888"/>
          <a:ext cx="1178278" cy="22828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25</xdr:col>
      <xdr:colOff>161063</xdr:colOff>
      <xdr:row>22</xdr:row>
      <xdr:rowOff>86540</xdr:rowOff>
    </xdr:from>
    <xdr:to>
      <xdr:col>26</xdr:col>
      <xdr:colOff>496007</xdr:colOff>
      <xdr:row>23</xdr:row>
      <xdr:rowOff>60324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0CA637F-653D-4C00-9ED4-32D9533F31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6" t="26208" r="11632" b="28323"/>
        <a:stretch/>
      </xdr:blipFill>
      <xdr:spPr bwMode="auto">
        <a:xfrm>
          <a:off x="11816841" y="4122318"/>
          <a:ext cx="744166" cy="15722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24</xdr:col>
      <xdr:colOff>87137</xdr:colOff>
      <xdr:row>24</xdr:row>
      <xdr:rowOff>23284</xdr:rowOff>
    </xdr:from>
    <xdr:to>
      <xdr:col>26</xdr:col>
      <xdr:colOff>141599</xdr:colOff>
      <xdr:row>24</xdr:row>
      <xdr:rowOff>137371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8727A16-3300-461E-A07D-4E6C11DDC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2526" y="4425951"/>
          <a:ext cx="894073" cy="1140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56895</xdr:colOff>
      <xdr:row>22</xdr:row>
      <xdr:rowOff>76200</xdr:rowOff>
    </xdr:from>
    <xdr:to>
      <xdr:col>25</xdr:col>
      <xdr:colOff>120304</xdr:colOff>
      <xdr:row>23</xdr:row>
      <xdr:rowOff>89605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2E9F534-3535-42B4-8EB0-CF417AB51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045" y="4127500"/>
          <a:ext cx="984159" cy="197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61383</xdr:colOff>
      <xdr:row>20</xdr:row>
      <xdr:rowOff>62793</xdr:rowOff>
    </xdr:from>
    <xdr:to>
      <xdr:col>24</xdr:col>
      <xdr:colOff>291140</xdr:colOff>
      <xdr:row>21</xdr:row>
      <xdr:rowOff>67733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B60A7158-2F59-4814-95CD-70ABCBF05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9939" y="3731682"/>
          <a:ext cx="716590" cy="188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673C-21F2-473D-947B-E67F736FA9D4}">
  <dimension ref="A2:AI99"/>
  <sheetViews>
    <sheetView showGridLines="0" tabSelected="1" zoomScale="106" zoomScaleNormal="106" workbookViewId="0">
      <pane xSplit="1" ySplit="2" topLeftCell="X3" activePane="bottomRight" state="frozen"/>
      <selection pane="topRight" activeCell="B1" sqref="B1"/>
      <selection pane="bottomLeft" activeCell="A3" sqref="A3"/>
      <selection pane="bottomRight" activeCell="AJ92" sqref="AJ92"/>
    </sheetView>
  </sheetViews>
  <sheetFormatPr baseColWidth="10" defaultColWidth="11.453125" defaultRowHeight="14.5" x14ac:dyDescent="0.35"/>
  <cols>
    <col min="1" max="1" width="14.7265625" style="2" customWidth="1"/>
    <col min="2" max="7" width="0" hidden="1" customWidth="1"/>
    <col min="8" max="9" width="14" bestFit="1" customWidth="1"/>
    <col min="10" max="32" width="11.453125" bestFit="1" customWidth="1"/>
    <col min="33" max="33" width="11.54296875" bestFit="1" customWidth="1"/>
  </cols>
  <sheetData>
    <row r="2" spans="1:35" x14ac:dyDescent="0.35">
      <c r="A2" s="9" t="s">
        <v>0</v>
      </c>
      <c r="B2" s="1">
        <v>44562</v>
      </c>
      <c r="C2" s="1">
        <v>44593</v>
      </c>
      <c r="D2" s="1">
        <v>44621</v>
      </c>
      <c r="E2" s="1">
        <v>44652</v>
      </c>
      <c r="F2" s="1">
        <v>44682</v>
      </c>
      <c r="G2" s="1">
        <v>44713</v>
      </c>
      <c r="H2" s="1">
        <v>44743</v>
      </c>
      <c r="I2" s="1">
        <v>44774</v>
      </c>
      <c r="J2" s="1">
        <v>44805</v>
      </c>
      <c r="K2" s="1">
        <v>44835</v>
      </c>
      <c r="L2" s="1">
        <v>44866</v>
      </c>
      <c r="M2" s="1">
        <v>44896</v>
      </c>
      <c r="N2" s="1">
        <v>44927</v>
      </c>
      <c r="O2" s="1">
        <v>44958</v>
      </c>
      <c r="P2" s="1">
        <v>44986</v>
      </c>
      <c r="Q2" s="1">
        <v>45017</v>
      </c>
      <c r="R2" s="1">
        <v>45047</v>
      </c>
      <c r="S2" s="1">
        <v>45078</v>
      </c>
      <c r="T2" s="1">
        <v>45108</v>
      </c>
      <c r="U2" s="1">
        <v>45139</v>
      </c>
      <c r="V2" s="1">
        <v>45170</v>
      </c>
      <c r="W2" s="1">
        <v>45200</v>
      </c>
      <c r="X2" s="1">
        <v>45231</v>
      </c>
      <c r="Y2" s="1">
        <v>45261</v>
      </c>
      <c r="Z2" s="1">
        <v>45292</v>
      </c>
      <c r="AA2" s="1">
        <v>45323</v>
      </c>
      <c r="AB2" s="1">
        <v>45352</v>
      </c>
      <c r="AC2" s="1">
        <v>45383</v>
      </c>
      <c r="AD2" s="1">
        <v>45413</v>
      </c>
      <c r="AE2" s="1">
        <v>45444</v>
      </c>
      <c r="AF2" s="1">
        <v>45474</v>
      </c>
      <c r="AG2" s="1">
        <v>45505</v>
      </c>
      <c r="AH2" s="1">
        <v>45536</v>
      </c>
      <c r="AI2" s="1">
        <v>45566</v>
      </c>
    </row>
    <row r="3" spans="1:35" x14ac:dyDescent="0.35">
      <c r="A3" s="2" t="s">
        <v>1</v>
      </c>
      <c r="B3" s="3">
        <v>3648262.553504</v>
      </c>
      <c r="C3" s="3">
        <v>3669575.1812488702</v>
      </c>
      <c r="D3" s="3">
        <v>3666538.4587299502</v>
      </c>
      <c r="E3" s="3">
        <v>3671623.93971969</v>
      </c>
      <c r="F3" s="3">
        <v>3703701.1581176301</v>
      </c>
      <c r="G3" s="3">
        <v>3719137.0351612298</v>
      </c>
      <c r="H3" s="3">
        <v>3740895.4465012401</v>
      </c>
      <c r="I3" s="3">
        <v>3780559.1073257499</v>
      </c>
      <c r="J3" s="3">
        <v>3822318.7386426497</v>
      </c>
      <c r="K3" s="3">
        <v>3858186.09808105</v>
      </c>
      <c r="L3" s="3">
        <v>3902606.2110663899</v>
      </c>
      <c r="M3" s="3">
        <v>3963669.8187164599</v>
      </c>
      <c r="N3" s="3">
        <v>3944051.2817464401</v>
      </c>
      <c r="O3" s="3">
        <v>3933997.7559148301</v>
      </c>
      <c r="P3" s="3">
        <v>3926524.94790773</v>
      </c>
      <c r="Q3" s="3">
        <v>3911103.47324955</v>
      </c>
      <c r="R3" s="3">
        <v>3930458.8478269102</v>
      </c>
      <c r="S3" s="3">
        <v>3989266.1796281002</v>
      </c>
      <c r="T3" s="3">
        <v>4034960.6396428901</v>
      </c>
      <c r="U3" s="3">
        <v>4065133.89954013</v>
      </c>
      <c r="V3" s="3">
        <v>4125016.8822048199</v>
      </c>
      <c r="W3" s="3">
        <v>4196928.8062947504</v>
      </c>
      <c r="X3" s="3">
        <v>4274461.7248172201</v>
      </c>
      <c r="Y3" s="3">
        <v>4331392.2404321702</v>
      </c>
      <c r="Z3" s="3">
        <v>4333019.68440999</v>
      </c>
      <c r="AA3" s="3">
        <v>4359946.2791555701</v>
      </c>
      <c r="AB3" s="3">
        <v>4371752.3062643697</v>
      </c>
      <c r="AC3" s="3">
        <v>4370273.8571905298</v>
      </c>
      <c r="AD3" s="3">
        <v>4385431.7770069996</v>
      </c>
      <c r="AE3" s="3">
        <v>4388269.0937916003</v>
      </c>
      <c r="AF3" s="3">
        <v>4350032.60008258</v>
      </c>
      <c r="AG3" s="3">
        <v>4330312.6757796295</v>
      </c>
      <c r="AH3" s="3">
        <v>4307510.1305336701</v>
      </c>
      <c r="AI3" s="3">
        <v>4288970.0684071695</v>
      </c>
    </row>
    <row r="4" spans="1:35" x14ac:dyDescent="0.35">
      <c r="A4" s="2" t="s">
        <v>2</v>
      </c>
      <c r="B4" s="4">
        <v>0.21403403505745466</v>
      </c>
      <c r="C4" s="4">
        <v>0.21390687112101711</v>
      </c>
      <c r="D4" s="4">
        <v>0.21293910109438519</v>
      </c>
      <c r="E4" s="4">
        <v>0.2112435249281753</v>
      </c>
      <c r="F4" s="4">
        <v>0.21071397857262175</v>
      </c>
      <c r="G4" s="4">
        <v>0.20808187088463242</v>
      </c>
      <c r="H4" s="4">
        <v>0.20672768499604527</v>
      </c>
      <c r="I4" s="4">
        <v>0.20473670738508604</v>
      </c>
      <c r="J4" s="4">
        <v>0.20267637583997405</v>
      </c>
      <c r="K4" s="4">
        <v>0.20149647634889362</v>
      </c>
      <c r="L4" s="4">
        <v>0.20003929495005254</v>
      </c>
      <c r="M4" s="4">
        <v>0.19877194225652478</v>
      </c>
      <c r="N4" s="4">
        <v>0.1990275266371557</v>
      </c>
      <c r="O4" s="4">
        <v>0.19768885658504326</v>
      </c>
      <c r="P4" s="4">
        <v>0.196382372271867</v>
      </c>
      <c r="Q4" s="4">
        <v>0.19547903420426205</v>
      </c>
      <c r="R4" s="4">
        <v>0.19624466673409416</v>
      </c>
      <c r="S4" s="4">
        <v>0.19812320298738947</v>
      </c>
      <c r="T4" s="4">
        <v>0.20006760410942043</v>
      </c>
      <c r="U4" s="4">
        <v>0.20072275685457966</v>
      </c>
      <c r="V4" s="4">
        <v>0.20210051282192526</v>
      </c>
      <c r="W4" s="4">
        <v>0.20443555737227012</v>
      </c>
      <c r="X4" s="4">
        <v>0.20827808337069809</v>
      </c>
      <c r="Y4" s="4">
        <v>0.20855145503702016</v>
      </c>
      <c r="Z4" s="4">
        <v>0.21046896677520527</v>
      </c>
      <c r="AA4" s="4">
        <v>0.21206397215974213</v>
      </c>
      <c r="AB4" s="4">
        <v>0.2129059531189374</v>
      </c>
      <c r="AC4" s="4">
        <v>0.21367202059523888</v>
      </c>
      <c r="AD4" s="4">
        <v>0.21512845747957013</v>
      </c>
      <c r="AE4" s="4">
        <v>0.21586084630096211</v>
      </c>
      <c r="AF4" s="4">
        <v>0.21829567417812798</v>
      </c>
      <c r="AG4" s="4">
        <v>0.21701739501848463</v>
      </c>
      <c r="AH4" s="4">
        <v>0.2138726419546178</v>
      </c>
      <c r="AI4" s="4">
        <v>0.21210402353509281</v>
      </c>
    </row>
    <row r="5" spans="1:35" x14ac:dyDescent="0.35">
      <c r="A5" s="2" t="s">
        <v>3</v>
      </c>
      <c r="B5" s="4">
        <v>4.8234803498337926E-2</v>
      </c>
      <c r="C5" s="4">
        <v>4.7982673925831894E-2</v>
      </c>
      <c r="D5" s="4">
        <v>4.4980553209502554E-2</v>
      </c>
      <c r="E5" s="4">
        <v>4.5120128522026043E-2</v>
      </c>
      <c r="F5" s="4">
        <v>4.4421127711139902E-2</v>
      </c>
      <c r="G5" s="4">
        <v>4.625271428091992E-2</v>
      </c>
      <c r="H5" s="4">
        <v>4.5930618475453572E-2</v>
      </c>
      <c r="I5" s="4">
        <v>4.1804309853125193E-2</v>
      </c>
      <c r="J5" s="4">
        <v>4.1938909544619977E-2</v>
      </c>
      <c r="K5" s="4">
        <v>4.2076966884211107E-2</v>
      </c>
      <c r="L5" s="4">
        <v>4.4422009850255642E-2</v>
      </c>
      <c r="M5" s="4">
        <v>4.5490829575635369E-2</v>
      </c>
      <c r="N5" s="4">
        <v>4.9006139348881317E-2</v>
      </c>
      <c r="O5" s="4">
        <v>5.4474161071066854E-2</v>
      </c>
      <c r="P5" s="4">
        <v>5.6059373904875184E-2</v>
      </c>
      <c r="Q5" s="4">
        <v>6.4991335549393528E-2</v>
      </c>
      <c r="R5" s="4">
        <v>6.6172980284016927E-2</v>
      </c>
      <c r="S5" s="4">
        <v>6.5715621569990001E-2</v>
      </c>
      <c r="T5" s="4">
        <v>6.8125005124451007E-2</v>
      </c>
      <c r="U5" s="4">
        <v>7.4180735277232443E-2</v>
      </c>
      <c r="V5" s="4">
        <v>7.9603881490532893E-2</v>
      </c>
      <c r="W5" s="4">
        <v>8.6534161301778351E-2</v>
      </c>
      <c r="X5" s="4">
        <v>8.6058321183289974E-2</v>
      </c>
      <c r="Y5" s="4">
        <v>7.5411298183631945E-2</v>
      </c>
      <c r="Z5" s="4">
        <v>8.1592061216837083E-2</v>
      </c>
      <c r="AA5" s="4">
        <v>8.2279393885238236E-2</v>
      </c>
      <c r="AB5" s="4">
        <v>8.0356661626267381E-2</v>
      </c>
      <c r="AC5" s="4">
        <v>8.1047012194931226E-2</v>
      </c>
      <c r="AD5" s="4">
        <v>7.9387767787815797E-2</v>
      </c>
      <c r="AE5" s="4">
        <v>8.5905678626907095E-2</v>
      </c>
      <c r="AF5" s="4">
        <v>8.490209737250215E-2</v>
      </c>
      <c r="AG5" s="4">
        <v>8.8320400779694927E-2</v>
      </c>
      <c r="AH5" s="4">
        <v>8.2984440149758559E-2</v>
      </c>
      <c r="AI5" s="4">
        <v>7.8393629956400646E-2</v>
      </c>
    </row>
    <row r="6" spans="1:35" x14ac:dyDescent="0.35">
      <c r="A6" s="2" t="s">
        <v>4</v>
      </c>
      <c r="B6" s="4">
        <v>0.12060417387293901</v>
      </c>
      <c r="C6" s="4">
        <v>0.10828157349896481</v>
      </c>
      <c r="D6" s="4">
        <v>9.1544818817546086E-2</v>
      </c>
      <c r="E6" s="4">
        <v>8.6804950322468183E-2</v>
      </c>
      <c r="F6" s="4">
        <v>8.437348030474956E-2</v>
      </c>
      <c r="G6" s="4">
        <v>6.6446028513238289E-2</v>
      </c>
      <c r="H6" s="4">
        <v>7.0470081863448386E-2</v>
      </c>
      <c r="I6" s="4">
        <v>7.8264896573016357E-2</v>
      </c>
      <c r="J6" s="4">
        <v>6.5000000000000002E-2</v>
      </c>
      <c r="K6" s="4">
        <v>7.0999999999999994E-2</v>
      </c>
      <c r="L6" s="4">
        <v>7.2999999999999995E-2</v>
      </c>
      <c r="M6" s="4">
        <v>7.8097200112370077E-2</v>
      </c>
      <c r="N6" s="4">
        <v>7.4909200968523007E-2</v>
      </c>
      <c r="O6" s="4">
        <v>6.2E-2</v>
      </c>
      <c r="P6" s="4">
        <v>5.4199999999999998E-2</v>
      </c>
      <c r="Q6" s="4">
        <v>6.0159422469544289E-2</v>
      </c>
      <c r="R6" s="4">
        <v>8.4000000000000005E-2</v>
      </c>
      <c r="S6" s="4">
        <v>0.104</v>
      </c>
      <c r="T6" s="4">
        <v>0.112</v>
      </c>
      <c r="U6" s="4">
        <v>0.10100000000000001</v>
      </c>
      <c r="V6" s="4">
        <v>0.10299999999999999</v>
      </c>
      <c r="W6" s="4">
        <v>0.11899999999999999</v>
      </c>
      <c r="X6" s="4">
        <v>0.14099999999999999</v>
      </c>
      <c r="Y6" s="4">
        <v>0.12</v>
      </c>
      <c r="Z6" s="4">
        <v>0.13500000000000001</v>
      </c>
      <c r="AA6" s="4">
        <v>0.13700000000000001</v>
      </c>
      <c r="AB6" s="4">
        <v>0.108</v>
      </c>
      <c r="AC6" s="4">
        <v>0.112</v>
      </c>
      <c r="AD6" s="4">
        <v>0.111</v>
      </c>
      <c r="AE6" s="4">
        <v>0.10390506416448185</v>
      </c>
      <c r="AF6" s="4">
        <v>8.7999999999999995E-2</v>
      </c>
      <c r="AG6" s="4">
        <v>9.4900849858356937E-2</v>
      </c>
      <c r="AH6" s="4">
        <v>8.9609483960948394E-2</v>
      </c>
      <c r="AI6" s="4">
        <v>7.6209981675110491E-2</v>
      </c>
    </row>
    <row r="7" spans="1:35" x14ac:dyDescent="0.35">
      <c r="A7" s="2" t="s">
        <v>5</v>
      </c>
      <c r="B7" s="4">
        <v>0.24702522608281771</v>
      </c>
      <c r="C7" s="4">
        <v>0.22305986696230598</v>
      </c>
      <c r="D7" s="4">
        <v>0.20957022596366859</v>
      </c>
      <c r="E7" s="4">
        <v>0.20652719665271965</v>
      </c>
      <c r="F7" s="4">
        <v>0.19957746478873239</v>
      </c>
      <c r="G7" s="4">
        <v>0.2035988971121753</v>
      </c>
      <c r="H7" s="4">
        <v>0.21088739746457869</v>
      </c>
      <c r="I7" s="4">
        <v>0.20175334675986256</v>
      </c>
      <c r="J7" s="4">
        <v>0.1870975730559683</v>
      </c>
      <c r="K7" s="4">
        <v>0.18539245228870713</v>
      </c>
      <c r="L7" s="4">
        <v>0.18529999999999999</v>
      </c>
      <c r="M7" s="4">
        <v>0.21142064501213734</v>
      </c>
      <c r="N7" s="4">
        <v>0.18720000000000001</v>
      </c>
      <c r="O7" s="4">
        <v>0.17119999999999999</v>
      </c>
      <c r="P7" s="4">
        <v>0.15090000000000001</v>
      </c>
      <c r="Q7" s="4">
        <v>0.15</v>
      </c>
      <c r="R7" s="4">
        <v>0.16092782019881863</v>
      </c>
      <c r="S7" s="4">
        <v>0.19800000000000001</v>
      </c>
      <c r="T7" s="4">
        <v>0.188</v>
      </c>
      <c r="U7" s="4">
        <v>0.2</v>
      </c>
      <c r="V7" s="4">
        <v>0.16900000000000001</v>
      </c>
      <c r="W7" s="4">
        <v>0.19</v>
      </c>
      <c r="X7" s="4">
        <v>0.22500000000000001</v>
      </c>
      <c r="Y7" s="4">
        <v>0.22800000000000001</v>
      </c>
      <c r="Z7" s="4">
        <v>0.215</v>
      </c>
      <c r="AA7" s="4">
        <v>0.18820000000000001</v>
      </c>
      <c r="AB7" s="4">
        <v>0.16880000000000001</v>
      </c>
      <c r="AC7" s="4">
        <v>0.16700000000000001</v>
      </c>
      <c r="AD7" s="4">
        <v>0.17330000000000001</v>
      </c>
      <c r="AE7" s="4">
        <v>0.16940473650522722</v>
      </c>
      <c r="AF7" s="4">
        <v>0.15</v>
      </c>
      <c r="AG7" s="4">
        <v>0.13982358706305129</v>
      </c>
      <c r="AH7" s="4">
        <v>0.14300482425913164</v>
      </c>
      <c r="AI7" s="4">
        <v>0.14257028112449799</v>
      </c>
    </row>
    <row r="8" spans="1:35" x14ac:dyDescent="0.35">
      <c r="A8" s="2" t="s">
        <v>6</v>
      </c>
      <c r="H8" s="6">
        <v>1.388740745287298E-2</v>
      </c>
      <c r="I8" s="6">
        <v>1.4580813597104392E-2</v>
      </c>
      <c r="J8" s="6">
        <v>1.6102484327694233E-2</v>
      </c>
      <c r="K8" s="6">
        <v>1.699611107534027E-2</v>
      </c>
      <c r="L8" s="6">
        <v>1.7757724718492574E-2</v>
      </c>
      <c r="M8" s="6">
        <v>1.7036809821810772E-2</v>
      </c>
      <c r="N8" s="6">
        <v>2.4179159361176428E-2</v>
      </c>
      <c r="O8" s="6">
        <v>2.053287152947969E-2</v>
      </c>
      <c r="P8" s="6">
        <v>2.370539070869393E-2</v>
      </c>
      <c r="Q8" s="6">
        <v>2.2267015107912735E-2</v>
      </c>
      <c r="R8" s="6">
        <v>2.3458286067369549E-2</v>
      </c>
      <c r="S8" s="6">
        <v>1.9584924069568244E-2</v>
      </c>
      <c r="T8" s="6">
        <v>1.9673579269603891E-2</v>
      </c>
      <c r="U8" s="6">
        <v>1.8010333551907287E-2</v>
      </c>
      <c r="V8" s="6">
        <v>1.7249072201904303E-2</v>
      </c>
      <c r="W8" s="6">
        <v>1.8183320761798738E-2</v>
      </c>
      <c r="X8" s="6">
        <v>1.7159272968778172E-2</v>
      </c>
      <c r="Y8" s="6">
        <v>1.5850788872287191E-2</v>
      </c>
      <c r="Z8" s="6">
        <v>1.6074822256730181E-2</v>
      </c>
      <c r="AA8" s="6">
        <v>1.468690831959929E-2</v>
      </c>
      <c r="AB8" s="6">
        <v>1.3902749694121308E-2</v>
      </c>
      <c r="AC8" s="6">
        <v>1.3529721718319232E-2</v>
      </c>
      <c r="AD8" s="6">
        <v>1.3241745955593354E-2</v>
      </c>
      <c r="AE8" s="6">
        <v>1.2960100086532256E-2</v>
      </c>
      <c r="AF8" s="6">
        <v>1.3313824334185265E-2</v>
      </c>
      <c r="AG8" s="6">
        <v>1.3465005609198277E-2</v>
      </c>
      <c r="AH8" s="6">
        <v>1.3580025062869039E-2</v>
      </c>
      <c r="AI8" s="6">
        <v>1.3580025062869039E-2</v>
      </c>
    </row>
    <row r="9" spans="1:35" x14ac:dyDescent="0.35">
      <c r="A9" s="2" t="s">
        <v>7</v>
      </c>
      <c r="H9" s="7">
        <v>0.03</v>
      </c>
      <c r="I9" s="7">
        <v>0.03</v>
      </c>
      <c r="J9" s="7">
        <v>0.03</v>
      </c>
      <c r="K9" s="7">
        <v>0.03</v>
      </c>
      <c r="L9" s="7">
        <v>0.03</v>
      </c>
      <c r="M9" s="7">
        <v>0.03</v>
      </c>
      <c r="N9" s="7">
        <v>3.3000000000000002E-2</v>
      </c>
      <c r="O9" s="7">
        <v>3.3000000000000002E-2</v>
      </c>
      <c r="P9" s="7">
        <v>3.3000000000000002E-2</v>
      </c>
      <c r="Q9" s="7">
        <v>3.3000000000000002E-2</v>
      </c>
      <c r="R9" s="7">
        <v>3.3000000000000002E-2</v>
      </c>
      <c r="S9" s="7">
        <v>3.3000000000000002E-2</v>
      </c>
      <c r="T9" s="7">
        <v>3.3000000000000002E-2</v>
      </c>
      <c r="U9" s="7">
        <v>3.3000000000000002E-2</v>
      </c>
      <c r="V9" s="7">
        <v>3.3000000000000002E-2</v>
      </c>
      <c r="W9" s="7">
        <v>3.3000000000000002E-2</v>
      </c>
      <c r="X9" s="7">
        <v>3.3000000000000002E-2</v>
      </c>
      <c r="Y9" s="7">
        <v>3.3000000000000002E-2</v>
      </c>
      <c r="Z9" s="7">
        <v>3.5999999999999997E-2</v>
      </c>
      <c r="AA9" s="7">
        <v>3.5999999999999997E-2</v>
      </c>
      <c r="AB9" s="7">
        <v>3.5999999999999997E-2</v>
      </c>
      <c r="AC9" s="7">
        <v>3.5999999999999997E-2</v>
      </c>
      <c r="AD9" s="7">
        <v>3.5999999999999997E-2</v>
      </c>
      <c r="AE9" s="7">
        <v>3.5999999999999997E-2</v>
      </c>
      <c r="AF9" s="7">
        <v>3.5999999999999997E-2</v>
      </c>
      <c r="AG9" s="7">
        <v>3.5999999999999997E-2</v>
      </c>
      <c r="AH9" s="7">
        <v>3.5999999999999997E-2</v>
      </c>
      <c r="AI9" s="7">
        <v>3.5999999999999997E-2</v>
      </c>
    </row>
    <row r="10" spans="1:35" x14ac:dyDescent="0.35">
      <c r="A10" s="2" t="s">
        <v>8</v>
      </c>
      <c r="H10" s="4">
        <f>H4+(100%-H5)/3+H6+H7+(3%-H8*10)+(H9*5)</f>
        <v>0.84723421697019152</v>
      </c>
      <c r="I10" s="4">
        <f t="shared" ref="I10:AI10" si="0">I4+(100%-I5)/3+I6+I7+(3%-I8*10)+(I9*5)</f>
        <v>0.83834537812921273</v>
      </c>
      <c r="J10" s="4">
        <f t="shared" si="0"/>
        <v>0.79310280243746012</v>
      </c>
      <c r="K10" s="4">
        <f t="shared" si="0"/>
        <v>0.78723549558946104</v>
      </c>
      <c r="L10" s="4">
        <f t="shared" si="0"/>
        <v>0.7792880444817083</v>
      </c>
      <c r="M10" s="4">
        <f t="shared" si="0"/>
        <v>0.81609141263771279</v>
      </c>
      <c r="N10" s="4">
        <f t="shared" si="0"/>
        <v>0.73134308754428745</v>
      </c>
      <c r="O10" s="4">
        <f t="shared" si="0"/>
        <v>0.73573542093322408</v>
      </c>
      <c r="P10" s="4">
        <f t="shared" si="0"/>
        <v>0.67407534054996943</v>
      </c>
      <c r="Q10" s="4">
        <f t="shared" si="0"/>
        <v>0.68963786041154795</v>
      </c>
      <c r="R10" s="4">
        <f t="shared" si="0"/>
        <v>0.71286529949787836</v>
      </c>
      <c r="S10" s="4">
        <f t="shared" si="0"/>
        <v>0.81070208843504377</v>
      </c>
      <c r="T10" s="4">
        <f t="shared" si="0"/>
        <v>0.80895680970523132</v>
      </c>
      <c r="U10" s="4">
        <f t="shared" si="0"/>
        <v>0.82522584290976275</v>
      </c>
      <c r="V10" s="4">
        <f t="shared" si="0"/>
        <v>0.80340849697270467</v>
      </c>
      <c r="W10" s="4">
        <f t="shared" si="0"/>
        <v>0.83109096265368998</v>
      </c>
      <c r="X10" s="4">
        <f t="shared" si="0"/>
        <v>0.90233257995515304</v>
      </c>
      <c r="Y10" s="4">
        <f t="shared" si="0"/>
        <v>0.90123980025293771</v>
      </c>
      <c r="Z10" s="4">
        <f t="shared" si="0"/>
        <v>0.91585672380229122</v>
      </c>
      <c r="AA10" s="4">
        <f t="shared" si="0"/>
        <v>0.90630175766866983</v>
      </c>
      <c r="AB10" s="4">
        <f t="shared" si="0"/>
        <v>0.86722623563563506</v>
      </c>
      <c r="AC10" s="4">
        <f t="shared" si="0"/>
        <v>0.87369246601373618</v>
      </c>
      <c r="AD10" s="4">
        <f t="shared" si="0"/>
        <v>0.88388174199436476</v>
      </c>
      <c r="AE10" s="4">
        <f t="shared" si="0"/>
        <v>0.87426775322971295</v>
      </c>
      <c r="AF10" s="4">
        <f t="shared" si="0"/>
        <v>0.83819006504544125</v>
      </c>
      <c r="AG10" s="4">
        <f t="shared" si="0"/>
        <v>0.83098497558801188</v>
      </c>
      <c r="AH10" s="4">
        <f t="shared" si="0"/>
        <v>0.82635855282942128</v>
      </c>
      <c r="AI10" s="4">
        <f t="shared" si="0"/>
        <v>0.81228615905387747</v>
      </c>
    </row>
    <row r="11" spans="1:35" x14ac:dyDescent="0.35">
      <c r="H11" s="5">
        <f>(3%-H8)*10</f>
        <v>0.16112592547127019</v>
      </c>
    </row>
    <row r="12" spans="1:35" x14ac:dyDescent="0.35">
      <c r="H12">
        <f>+H9*5</f>
        <v>0.15</v>
      </c>
    </row>
    <row r="14" spans="1:35" x14ac:dyDescent="0.35">
      <c r="A14" s="9" t="s">
        <v>9</v>
      </c>
      <c r="B14" s="1">
        <v>44562</v>
      </c>
      <c r="C14" s="1">
        <v>44593</v>
      </c>
      <c r="D14" s="1">
        <v>44621</v>
      </c>
      <c r="E14" s="1">
        <v>44652</v>
      </c>
      <c r="F14" s="1">
        <v>44682</v>
      </c>
      <c r="G14" s="1">
        <v>44713</v>
      </c>
      <c r="H14" s="1">
        <v>44743</v>
      </c>
      <c r="I14" s="1">
        <v>44774</v>
      </c>
      <c r="J14" s="1">
        <v>44805</v>
      </c>
      <c r="K14" s="1">
        <v>44835</v>
      </c>
      <c r="L14" s="1">
        <v>44866</v>
      </c>
      <c r="M14" s="1">
        <v>44896</v>
      </c>
      <c r="N14" s="1">
        <v>44927</v>
      </c>
      <c r="O14" s="1">
        <v>44958</v>
      </c>
      <c r="P14" s="1">
        <v>44986</v>
      </c>
      <c r="Q14" s="1">
        <v>45017</v>
      </c>
      <c r="R14" s="1">
        <v>45047</v>
      </c>
      <c r="S14" s="1">
        <v>45078</v>
      </c>
      <c r="T14" s="1">
        <v>45108</v>
      </c>
      <c r="U14" s="1">
        <v>45139</v>
      </c>
      <c r="V14" s="1">
        <v>45170</v>
      </c>
      <c r="W14" s="1">
        <v>45200</v>
      </c>
      <c r="X14" s="1">
        <v>45231</v>
      </c>
      <c r="Y14" s="1">
        <v>45261</v>
      </c>
      <c r="Z14" s="1">
        <v>45292</v>
      </c>
      <c r="AA14" s="1">
        <v>45323</v>
      </c>
      <c r="AB14" s="1">
        <v>45352</v>
      </c>
      <c r="AC14" s="1">
        <v>45383</v>
      </c>
      <c r="AD14" s="1">
        <v>45413</v>
      </c>
      <c r="AE14" s="1">
        <v>45444</v>
      </c>
      <c r="AF14" s="1">
        <v>45474</v>
      </c>
      <c r="AG14" s="1">
        <v>45505</v>
      </c>
      <c r="AH14" s="1">
        <v>45536</v>
      </c>
      <c r="AI14" s="1">
        <v>45566</v>
      </c>
    </row>
    <row r="15" spans="1:35" x14ac:dyDescent="0.35">
      <c r="A15" s="2" t="s">
        <v>1</v>
      </c>
      <c r="B15" s="3">
        <v>3648262.553504</v>
      </c>
      <c r="C15" s="3">
        <v>3669575.1812488702</v>
      </c>
      <c r="D15" s="3">
        <v>3666538.4587299502</v>
      </c>
      <c r="E15" s="3">
        <v>3671623.93971969</v>
      </c>
      <c r="F15" s="3">
        <v>3703701.1581176301</v>
      </c>
      <c r="G15" s="3">
        <v>3719137.0351612298</v>
      </c>
      <c r="H15" s="8">
        <v>839718.05330718006</v>
      </c>
      <c r="I15" s="8">
        <v>886483.58982464997</v>
      </c>
      <c r="J15" s="8">
        <v>938771.20267363999</v>
      </c>
      <c r="K15" s="8">
        <v>991661.43487392005</v>
      </c>
      <c r="L15" s="8">
        <v>1036568.5958772399</v>
      </c>
      <c r="M15" s="8">
        <v>1072529.3119496</v>
      </c>
      <c r="N15" s="8">
        <v>1084625.7577251999</v>
      </c>
      <c r="O15" s="8">
        <v>1102947.4192947301</v>
      </c>
      <c r="P15" s="8">
        <v>1133732.8335377299</v>
      </c>
      <c r="Q15" s="8">
        <v>1162074.30186673</v>
      </c>
      <c r="R15" s="8">
        <v>1192044.80609095</v>
      </c>
      <c r="S15" s="8">
        <v>1234252.83231297</v>
      </c>
      <c r="T15" s="8">
        <v>1272811.30726977</v>
      </c>
      <c r="U15" s="8">
        <v>1324282.3595970001</v>
      </c>
      <c r="V15" s="8">
        <v>1373776.37438124</v>
      </c>
      <c r="W15" s="8">
        <v>1424426.16449902</v>
      </c>
      <c r="X15" s="8">
        <v>1502215.2112048001</v>
      </c>
      <c r="Y15" s="8">
        <v>1565895.12692561</v>
      </c>
      <c r="Z15" s="8">
        <v>1575902.1226437299</v>
      </c>
      <c r="AA15" s="8">
        <v>1607963.30835249</v>
      </c>
      <c r="AB15" s="8">
        <v>1636175.58598356</v>
      </c>
      <c r="AC15" s="8">
        <v>1662267.26221292</v>
      </c>
      <c r="AD15" s="8">
        <v>1688180.67227124</v>
      </c>
      <c r="AE15" s="8">
        <v>1711246.3668543799</v>
      </c>
      <c r="AF15" s="8">
        <v>1759046.3137910401</v>
      </c>
      <c r="AG15" s="8">
        <v>1815138.7070695199</v>
      </c>
      <c r="AH15" s="8">
        <v>1868418.3003475401</v>
      </c>
      <c r="AI15" s="3">
        <v>1920741.7072661598</v>
      </c>
    </row>
    <row r="16" spans="1:35" x14ac:dyDescent="0.35">
      <c r="A16" s="2" t="s">
        <v>2</v>
      </c>
      <c r="B16" s="4">
        <v>0.21403403505745466</v>
      </c>
      <c r="C16" s="4">
        <v>0.21390687112101711</v>
      </c>
      <c r="D16" s="4">
        <v>0.21293910109438519</v>
      </c>
      <c r="E16" s="4">
        <v>0.2112435249281753</v>
      </c>
      <c r="F16" s="4">
        <v>0.21071397857262175</v>
      </c>
      <c r="G16" s="4">
        <v>0.20808187088463242</v>
      </c>
      <c r="H16" s="4">
        <v>4.6404122139242339E-2</v>
      </c>
      <c r="I16" s="4">
        <v>4.8007642832489511E-2</v>
      </c>
      <c r="J16" s="4">
        <v>4.9777833328570886E-2</v>
      </c>
      <c r="K16" s="4">
        <v>5.1790214307590184E-2</v>
      </c>
      <c r="L16" s="4">
        <v>5.3132301818888686E-2</v>
      </c>
      <c r="M16" s="4">
        <v>5.3785694624864655E-2</v>
      </c>
      <c r="N16" s="4">
        <v>5.4733157980493913E-2</v>
      </c>
      <c r="O16" s="4">
        <v>5.5424641223033783E-2</v>
      </c>
      <c r="P16" s="4">
        <v>5.6702847002483139E-2</v>
      </c>
      <c r="Q16" s="4">
        <v>5.8081092396607713E-2</v>
      </c>
      <c r="R16" s="4">
        <v>5.9517843783751613E-2</v>
      </c>
      <c r="S16" s="4">
        <v>6.1298021596768872E-2</v>
      </c>
      <c r="T16" s="4">
        <v>6.3110481482015049E-2</v>
      </c>
      <c r="U16" s="4">
        <v>6.538864712482606E-2</v>
      </c>
      <c r="V16" s="4">
        <v>6.7306611752991144E-2</v>
      </c>
      <c r="W16" s="4">
        <v>6.9384869344993799E-2</v>
      </c>
      <c r="X16" s="4">
        <v>7.319717081182267E-2</v>
      </c>
      <c r="Y16" s="4">
        <v>7.5396013343536725E-2</v>
      </c>
      <c r="Z16" s="4">
        <v>7.6546730836474827E-2</v>
      </c>
      <c r="AA16" s="4">
        <v>7.8209928385262598E-2</v>
      </c>
      <c r="AB16" s="4">
        <v>7.9682355769471663E-2</v>
      </c>
      <c r="AC16" s="4">
        <v>8.1271795839970781E-2</v>
      </c>
      <c r="AD16" s="4">
        <v>8.2814126963890039E-2</v>
      </c>
      <c r="AE16" s="4">
        <v>8.4176945643838763E-2</v>
      </c>
      <c r="AF16" s="4">
        <v>8.8273407645790128E-2</v>
      </c>
      <c r="AG16" s="4">
        <v>9.0967258786809585E-2</v>
      </c>
      <c r="AH16" s="4">
        <v>9.2769035025386443E-2</v>
      </c>
      <c r="AI16" s="4">
        <v>9.4987150244700669E-2</v>
      </c>
    </row>
    <row r="17" spans="1:35" x14ac:dyDescent="0.35">
      <c r="A17" s="2" t="s">
        <v>3</v>
      </c>
      <c r="B17" s="4">
        <v>4.8234803498337926E-2</v>
      </c>
      <c r="C17" s="4">
        <v>4.7982673925831894E-2</v>
      </c>
      <c r="D17" s="4">
        <v>4.4980553209502554E-2</v>
      </c>
      <c r="E17" s="4">
        <v>4.5120128522026043E-2</v>
      </c>
      <c r="F17" s="4">
        <v>4.4421127711139902E-2</v>
      </c>
      <c r="G17" s="4">
        <v>4.625271428091992E-2</v>
      </c>
      <c r="H17" s="4">
        <v>4.3670484652049389E-2</v>
      </c>
      <c r="I17" s="4">
        <v>4.2528332487753492E-2</v>
      </c>
      <c r="J17" s="4">
        <v>4.3083858305207147E-2</v>
      </c>
      <c r="K17" s="4">
        <v>4.5548954671956979E-2</v>
      </c>
      <c r="L17" s="4">
        <v>4.8664332036366297E-2</v>
      </c>
      <c r="M17" s="4">
        <v>4.6829900142403035E-2</v>
      </c>
      <c r="N17" s="4">
        <v>5.7929996991938647E-2</v>
      </c>
      <c r="O17" s="4">
        <v>6.3444438691506663E-2</v>
      </c>
      <c r="P17" s="4">
        <v>6.4710255615048728E-2</v>
      </c>
      <c r="Q17" s="4">
        <v>8.2226332898770446E-2</v>
      </c>
      <c r="R17" s="4">
        <v>8.607383985767024E-2</v>
      </c>
      <c r="S17" s="4">
        <v>8.1258469759304994E-2</v>
      </c>
      <c r="T17" s="4">
        <v>8.897899030436264E-2</v>
      </c>
      <c r="U17" s="4">
        <v>8.9512623400853572E-2</v>
      </c>
      <c r="V17" s="4">
        <v>9.3788929525034842E-2</v>
      </c>
      <c r="W17" s="4">
        <v>9.5563402521376295E-2</v>
      </c>
      <c r="X17" s="4">
        <v>9.8018578764028891E-2</v>
      </c>
      <c r="Y17" s="4">
        <v>9.9463718390254072E-2</v>
      </c>
      <c r="Z17" s="4">
        <v>9.8966720527261368E-2</v>
      </c>
      <c r="AA17" s="4">
        <v>0.1046864275469519</v>
      </c>
      <c r="AB17" s="4">
        <v>0.10759181136490129</v>
      </c>
      <c r="AC17" s="4">
        <v>0.10777846812473157</v>
      </c>
      <c r="AD17" s="4">
        <v>0.10973534859036427</v>
      </c>
      <c r="AE17" s="4">
        <v>0.11159275777761236</v>
      </c>
      <c r="AF17" s="4">
        <v>0.10888674087972477</v>
      </c>
      <c r="AG17" s="4">
        <v>0.1018184456617351</v>
      </c>
      <c r="AH17" s="4">
        <v>9.6279370414397603E-2</v>
      </c>
      <c r="AI17" s="4">
        <v>9.1078506376681995E-2</v>
      </c>
    </row>
    <row r="18" spans="1:35" x14ac:dyDescent="0.35">
      <c r="A18" s="2" t="s">
        <v>4</v>
      </c>
      <c r="B18" s="4">
        <v>0.12060417387293901</v>
      </c>
      <c r="C18" s="4">
        <v>0.10828157349896481</v>
      </c>
      <c r="D18" s="4">
        <v>9.1544818817546086E-2</v>
      </c>
      <c r="E18" s="4">
        <v>8.6804950322468183E-2</v>
      </c>
      <c r="F18" s="4">
        <v>8.437348030474956E-2</v>
      </c>
      <c r="G18" s="4">
        <v>6.6446028513238289E-2</v>
      </c>
      <c r="H18" s="4">
        <v>5.11E-2</v>
      </c>
      <c r="I18" s="4">
        <v>4.993825254708243E-2</v>
      </c>
      <c r="J18" s="4">
        <v>6.1558938524249228E-2</v>
      </c>
      <c r="K18" s="4">
        <v>6.399122406070025E-2</v>
      </c>
      <c r="L18" s="4">
        <v>5.7763401109057304E-2</v>
      </c>
      <c r="M18" s="4">
        <v>5.0191965539844556E-2</v>
      </c>
      <c r="N18" s="4">
        <v>4.1313559322033899E-2</v>
      </c>
      <c r="O18" s="4">
        <v>4.9714209756745981E-2</v>
      </c>
      <c r="P18" s="4">
        <v>4.832942917026261E-2</v>
      </c>
      <c r="Q18" s="4">
        <v>5.8805835463979543E-2</v>
      </c>
      <c r="R18" s="4">
        <v>5.4411581180581557E-2</v>
      </c>
      <c r="S18" s="4">
        <v>7.4151985274783061E-2</v>
      </c>
      <c r="T18" s="4">
        <v>7.3062625107234769E-2</v>
      </c>
      <c r="U18" s="4">
        <v>8.4815835630167882E-2</v>
      </c>
      <c r="V18" s="4">
        <v>8.5773046213404314E-2</v>
      </c>
      <c r="W18" s="4">
        <v>9.8719316969050161E-2</v>
      </c>
      <c r="X18" s="4">
        <v>9.719329564613706E-2</v>
      </c>
      <c r="Y18" s="4">
        <v>9.3514174994901084E-2</v>
      </c>
      <c r="Z18" s="4">
        <v>8.6322081575246137E-2</v>
      </c>
      <c r="AA18" s="4">
        <v>8.3388222895534186E-2</v>
      </c>
      <c r="AB18" s="4">
        <v>0.10166277712952158</v>
      </c>
      <c r="AC18" s="4">
        <v>9.9738562091503266E-2</v>
      </c>
      <c r="AD18" s="4">
        <v>0.11590968758204254</v>
      </c>
      <c r="AE18" s="4">
        <v>0.10390506416448185</v>
      </c>
      <c r="AF18" s="4">
        <v>8.7999999999999995E-2</v>
      </c>
      <c r="AG18" s="4">
        <v>0.15309254013220019</v>
      </c>
      <c r="AH18" s="4">
        <v>0.14760576476057646</v>
      </c>
      <c r="AI18" s="4">
        <v>0.12601056375983616</v>
      </c>
    </row>
    <row r="19" spans="1:35" x14ac:dyDescent="0.35">
      <c r="A19" s="2" t="s">
        <v>5</v>
      </c>
      <c r="B19" s="4">
        <v>0.24702522608281771</v>
      </c>
      <c r="C19" s="4">
        <v>0.22305986696230598</v>
      </c>
      <c r="D19" s="4">
        <v>0.20957022596366859</v>
      </c>
      <c r="E19" s="4">
        <v>0.20652719665271965</v>
      </c>
      <c r="F19" s="4">
        <v>0.19957746478873239</v>
      </c>
      <c r="G19" s="4">
        <v>0.2035988971121753</v>
      </c>
      <c r="H19" s="4">
        <v>2.8038777032065622E-2</v>
      </c>
      <c r="I19" s="4">
        <v>3.8028669588911268E-2</v>
      </c>
      <c r="J19" s="4">
        <v>3.3432392273402674E-2</v>
      </c>
      <c r="K19" s="4">
        <v>3.2142344669249534E-2</v>
      </c>
      <c r="L19" s="4">
        <v>3.8037634408602153E-2</v>
      </c>
      <c r="M19" s="4">
        <v>3.8030285516125306E-2</v>
      </c>
      <c r="N19" s="4">
        <v>3.3828182039425649E-2</v>
      </c>
      <c r="O19" s="4">
        <v>3.7079130558317942E-2</v>
      </c>
      <c r="P19" s="4">
        <v>4.6779661016949151E-2</v>
      </c>
      <c r="Q19" s="4">
        <v>4.6837193225025928E-2</v>
      </c>
      <c r="R19" s="4">
        <v>5.6764155020890363E-2</v>
      </c>
      <c r="S19" s="4">
        <v>6.0317460317460318E-2</v>
      </c>
      <c r="T19" s="4">
        <v>6.1538461538461542E-2</v>
      </c>
      <c r="U19" s="4">
        <v>5.8168137751410796E-2</v>
      </c>
      <c r="V19" s="4">
        <v>6.7973669147109325E-2</v>
      </c>
      <c r="W19" s="4">
        <v>6.3248900348854845E-2</v>
      </c>
      <c r="X19" s="4">
        <v>5.7861836832825773E-2</v>
      </c>
      <c r="Y19" s="4">
        <v>6.502690238278247E-2</v>
      </c>
      <c r="Z19" s="4">
        <v>5.7000000000000002E-2</v>
      </c>
      <c r="AA19" s="4">
        <v>6.8000000000000005E-2</v>
      </c>
      <c r="AB19" s="4">
        <v>7.2999999999999995E-2</v>
      </c>
      <c r="AC19" s="4">
        <v>6.6000000000000003E-2</v>
      </c>
      <c r="AD19" s="4">
        <v>5.7000000000000002E-2</v>
      </c>
      <c r="AE19" s="4">
        <v>6.8000000000000005E-2</v>
      </c>
      <c r="AF19" s="4">
        <v>7.2533516672396006E-2</v>
      </c>
      <c r="AG19" s="4">
        <v>7.3995426331264297E-2</v>
      </c>
      <c r="AH19" s="4">
        <v>7.2363886974500344E-2</v>
      </c>
      <c r="AI19" s="4">
        <v>7.2958500669344048E-2</v>
      </c>
    </row>
    <row r="20" spans="1:35" x14ac:dyDescent="0.35">
      <c r="A20" s="2" t="s">
        <v>6</v>
      </c>
      <c r="H20" s="6">
        <v>1.371929384551418E-2</v>
      </c>
      <c r="I20" s="6">
        <v>1.4646970654946134E-2</v>
      </c>
      <c r="J20" s="6">
        <v>1.5031958820090896E-2</v>
      </c>
      <c r="K20" s="6">
        <v>1.6359330489444268E-2</v>
      </c>
      <c r="L20" s="6">
        <v>1.753859833084781E-2</v>
      </c>
      <c r="M20" s="6">
        <v>1.9915393518094682E-2</v>
      </c>
      <c r="N20" s="6">
        <v>2.0882701330328546E-2</v>
      </c>
      <c r="O20" s="6">
        <v>2.1191441057098581E-2</v>
      </c>
      <c r="P20" s="6">
        <v>2.0553739315881892E-2</v>
      </c>
      <c r="Q20" s="6">
        <v>2.0832897556794183E-2</v>
      </c>
      <c r="R20" s="6">
        <v>1.9084546399502189E-2</v>
      </c>
      <c r="S20" s="6">
        <v>1.8471801207393668E-2</v>
      </c>
      <c r="T20" s="6">
        <v>1.8719445228929654E-2</v>
      </c>
      <c r="U20" s="6">
        <v>1.783865583462263E-2</v>
      </c>
      <c r="V20" s="6">
        <v>1.8852392643512239E-2</v>
      </c>
      <c r="W20" s="6">
        <v>1.8517995253469977E-2</v>
      </c>
      <c r="X20" s="6">
        <v>1.7940535023103221E-2</v>
      </c>
      <c r="Y20" s="6">
        <v>1.8492912862898114E-2</v>
      </c>
      <c r="Z20" s="6">
        <v>1.9439224348480666E-2</v>
      </c>
      <c r="AA20" s="6">
        <v>1.8544864228500657E-2</v>
      </c>
      <c r="AB20" s="6">
        <v>1.6528224195598185E-2</v>
      </c>
      <c r="AC20" s="6">
        <v>1.6611686431802664E-2</v>
      </c>
      <c r="AD20" s="6">
        <v>1.6137733863066828E-2</v>
      </c>
      <c r="AE20" s="6">
        <v>1.5871815102928011E-2</v>
      </c>
      <c r="AF20" s="6">
        <v>1.4651409027246043E-2</v>
      </c>
      <c r="AG20" s="6">
        <v>1.4708201339286076E-2</v>
      </c>
      <c r="AH20" s="6">
        <v>1.4038672648005734E-2</v>
      </c>
      <c r="AI20" s="6">
        <v>1.4665610383646221E-2</v>
      </c>
    </row>
    <row r="21" spans="1:35" x14ac:dyDescent="0.35">
      <c r="A21" s="2" t="s">
        <v>7</v>
      </c>
      <c r="H21" s="7">
        <v>4.4999999999999998E-2</v>
      </c>
      <c r="I21" s="7">
        <v>4.4999999999999998E-2</v>
      </c>
      <c r="J21" s="7">
        <v>4.4999999999999998E-2</v>
      </c>
      <c r="K21" s="7">
        <v>4.4999999999999998E-2</v>
      </c>
      <c r="L21" s="7">
        <v>4.4999999999999998E-2</v>
      </c>
      <c r="M21" s="7">
        <v>4.4999999999999998E-2</v>
      </c>
      <c r="N21" s="7">
        <v>0.05</v>
      </c>
      <c r="O21" s="7">
        <v>0.05</v>
      </c>
      <c r="P21" s="7">
        <v>0.05</v>
      </c>
      <c r="Q21" s="7">
        <v>0.05</v>
      </c>
      <c r="R21" s="7">
        <v>0.05</v>
      </c>
      <c r="S21" s="7">
        <v>0.05</v>
      </c>
      <c r="T21" s="7">
        <v>0.05</v>
      </c>
      <c r="U21" s="7">
        <v>0.05</v>
      </c>
      <c r="V21" s="7">
        <v>0.05</v>
      </c>
      <c r="W21" s="7">
        <v>0.05</v>
      </c>
      <c r="X21" s="7">
        <v>0.05</v>
      </c>
      <c r="Y21" s="7">
        <v>0.05</v>
      </c>
      <c r="Z21" s="7">
        <v>5.5E-2</v>
      </c>
      <c r="AA21" s="7">
        <v>5.5E-2</v>
      </c>
      <c r="AB21" s="7">
        <v>5.5E-2</v>
      </c>
      <c r="AC21" s="7">
        <v>5.5E-2</v>
      </c>
      <c r="AD21" s="7">
        <v>5.5E-2</v>
      </c>
      <c r="AE21" s="7">
        <v>5.5E-2</v>
      </c>
      <c r="AF21" s="7">
        <v>5.5E-2</v>
      </c>
      <c r="AG21" s="7">
        <v>5.5E-2</v>
      </c>
      <c r="AH21" s="7">
        <v>5.5E-2</v>
      </c>
      <c r="AI21" s="7">
        <v>5.5E-2</v>
      </c>
    </row>
    <row r="22" spans="1:35" x14ac:dyDescent="0.35">
      <c r="A22" s="2" t="s">
        <v>8</v>
      </c>
      <c r="H22" s="4">
        <f>H16+(100%-H17)/3+H18+H19+(3%-H20*10)+(H21*5)</f>
        <v>0.56212646583214965</v>
      </c>
      <c r="I22" s="4">
        <f t="shared" ref="I22" si="1">I16+(100%-I17)/3+I18+I19+(3%-I20*10)+(I21*5)</f>
        <v>0.56366208092310399</v>
      </c>
      <c r="J22" s="4">
        <f t="shared" ref="J22" si="2">J16+(100%-J17)/3+J18+J19+(3%-J20*10)+(J21*5)</f>
        <v>0.56842162315691136</v>
      </c>
      <c r="K22" s="4">
        <f t="shared" ref="K22" si="3">K16+(100%-K17)/3+K18+K19+(3%-K20*10)+(K21*5)</f>
        <v>0.55748082658577824</v>
      </c>
      <c r="L22" s="4">
        <f t="shared" ref="L22" si="4">L16+(100%-L17)/3+L18+L19+(3%-L20*10)+(L21*5)</f>
        <v>0.54565924334928118</v>
      </c>
      <c r="M22" s="4">
        <f t="shared" ref="M22" si="5">M16+(100%-M17)/3+M18+M19+(3%-M20*10)+(M21*5)</f>
        <v>0.51557737711908669</v>
      </c>
      <c r="N22" s="4">
        <f t="shared" ref="N22" si="6">N16+(100%-N17)/3+N18+N19+(3%-N20*10)+(N21*5)</f>
        <v>0.51507122037468844</v>
      </c>
      <c r="O22" s="4">
        <f t="shared" ref="O22" si="7">O16+(100%-O17)/3+O18+O19+(3%-O20*10)+(O21*5)</f>
        <v>0.52248875806994299</v>
      </c>
      <c r="P22" s="4">
        <f t="shared" ref="P22" si="8">P16+(100%-P17)/3+P18+P19+(3%-P20*10)+(P21*5)</f>
        <v>0.53803779215919301</v>
      </c>
      <c r="Q22" s="4">
        <f t="shared" ref="Q22" si="9">Q16+(100%-Q17)/3+Q18+Q19+(3%-Q20*10)+(Q21*5)</f>
        <v>0.54131970121808115</v>
      </c>
      <c r="R22" s="4">
        <f t="shared" ref="R22" si="10">R16+(100%-R17)/3+R18+R19+(3%-R20*10)+(R21*5)</f>
        <v>0.56449016937097829</v>
      </c>
      <c r="S22" s="4">
        <f t="shared" ref="S22" si="11">S16+(100%-S17)/3+S18+S19+(3%-S20*10)+(S21*5)</f>
        <v>0.5972966318619739</v>
      </c>
      <c r="T22" s="4">
        <f t="shared" ref="T22" si="12">T16+(100%-T17)/3+T18+T19+(3%-T20*10)+(T21*5)</f>
        <v>0.5941907857369606</v>
      </c>
      <c r="U22" s="4">
        <f t="shared" ref="U22" si="13">U16+(100%-U17)/3+U18+U19+(3%-U20*10)+(U21*5)</f>
        <v>0.613481854359894</v>
      </c>
      <c r="V22" s="4">
        <f t="shared" ref="V22" si="14">V16+(100%-V17)/3+V18+V19+(3%-V20*10)+(V21*5)</f>
        <v>0.61459975750337081</v>
      </c>
      <c r="W22" s="4">
        <f t="shared" ref="W22" si="15">W16+(100%-W17)/3+W18+W19+(3%-W20*10)+(W21*5)</f>
        <v>0.62765199995440701</v>
      </c>
      <c r="X22" s="4">
        <f t="shared" ref="X22" si="16">X16+(100%-X17)/3+X18+X19+(3%-X20*10)+(X21*5)</f>
        <v>0.6295074268050771</v>
      </c>
      <c r="Y22" s="4">
        <f t="shared" ref="Y22" si="17">Y16+(100%-Y17)/3+Y18+Y19+(3%-Y20*10)+(Y21*5)</f>
        <v>0.62918672262882125</v>
      </c>
      <c r="Z22" s="4">
        <f t="shared" ref="Z22" si="18">Z16+(100%-Z17)/3+Z18+Z19+(3%-Z20*10)+(Z21*5)</f>
        <v>0.63082099541782721</v>
      </c>
      <c r="AA22" s="4">
        <f t="shared" ref="AA22" si="19">AA16+(100%-AA17)/3+AA18+AA19+(3%-AA20*10)+(AA21*5)</f>
        <v>0.64758736648013959</v>
      </c>
      <c r="AB22" s="4">
        <f t="shared" ref="AB22" si="20">AB16+(100%-AB17)/3+AB18+AB19+(3%-AB20*10)+(AB21*5)</f>
        <v>0.69153228715471105</v>
      </c>
      <c r="AC22" s="4">
        <f t="shared" ref="AC22" si="21">AC16+(100%-AC17)/3+AC18+AC19+(3%-AC20*10)+(AC21*5)</f>
        <v>0.68330067090520363</v>
      </c>
      <c r="AD22" s="4">
        <f t="shared" ref="AD22" si="22">AD16+(100%-AD17)/3+AD18+AD19+(3%-AD20*10)+(AD21*5)</f>
        <v>0.69610135971847631</v>
      </c>
      <c r="AE22" s="4">
        <f t="shared" ref="AE22:AG22" si="23">AE16+(100%-AE17)/3+AE18+AE19+(3%-AE20*10)+(AE21*5)</f>
        <v>0.69849960618650309</v>
      </c>
      <c r="AF22" s="4">
        <f t="shared" ref="AF22:AI22" si="24">AF16+(100%-AF17)/3+AF18+AF19+(3%-AF20*10)+(AF21*5)</f>
        <v>0.70433058708581753</v>
      </c>
      <c r="AG22" s="4">
        <f t="shared" si="23"/>
        <v>0.77536706330350169</v>
      </c>
      <c r="AH22" s="4">
        <f t="shared" si="24"/>
        <v>0.77859217014227333</v>
      </c>
      <c r="AI22" s="4">
        <f t="shared" si="24"/>
        <v>0.75527394204519138</v>
      </c>
    </row>
    <row r="25" spans="1:35" x14ac:dyDescent="0.35">
      <c r="A25" s="9" t="s">
        <v>10</v>
      </c>
      <c r="B25" s="1">
        <v>44562</v>
      </c>
      <c r="C25" s="1">
        <v>44593</v>
      </c>
      <c r="D25" s="1">
        <v>44621</v>
      </c>
      <c r="E25" s="1">
        <v>44652</v>
      </c>
      <c r="F25" s="1">
        <v>44682</v>
      </c>
      <c r="G25" s="1">
        <v>44713</v>
      </c>
      <c r="H25" s="1">
        <v>44743</v>
      </c>
      <c r="I25" s="1">
        <v>44774</v>
      </c>
      <c r="J25" s="1">
        <v>44805</v>
      </c>
      <c r="K25" s="1">
        <v>44835</v>
      </c>
      <c r="L25" s="1">
        <v>44866</v>
      </c>
      <c r="M25" s="1">
        <v>44896</v>
      </c>
      <c r="N25" s="1">
        <v>44927</v>
      </c>
      <c r="O25" s="1">
        <v>44958</v>
      </c>
      <c r="P25" s="1">
        <v>44986</v>
      </c>
      <c r="Q25" s="1">
        <v>45017</v>
      </c>
      <c r="R25" s="1">
        <v>45047</v>
      </c>
      <c r="S25" s="1">
        <v>45078</v>
      </c>
      <c r="T25" s="1">
        <v>45108</v>
      </c>
      <c r="U25" s="1">
        <v>45139</v>
      </c>
      <c r="V25" s="1">
        <v>45170</v>
      </c>
      <c r="W25" s="1">
        <v>45200</v>
      </c>
      <c r="X25" s="1">
        <v>45231</v>
      </c>
      <c r="Y25" s="1">
        <v>45261</v>
      </c>
      <c r="Z25" s="1">
        <v>45292</v>
      </c>
      <c r="AA25" s="1">
        <v>45323</v>
      </c>
      <c r="AB25" s="1">
        <v>45352</v>
      </c>
      <c r="AC25" s="1">
        <v>45383</v>
      </c>
      <c r="AD25" s="1">
        <v>45413</v>
      </c>
      <c r="AE25" s="1">
        <v>45444</v>
      </c>
      <c r="AF25" s="1">
        <v>45474</v>
      </c>
      <c r="AG25" s="1">
        <v>45505</v>
      </c>
      <c r="AH25" s="1">
        <v>45536</v>
      </c>
      <c r="AI25" s="1">
        <v>45566</v>
      </c>
    </row>
    <row r="26" spans="1:35" x14ac:dyDescent="0.35">
      <c r="A26" s="2" t="s">
        <v>1</v>
      </c>
      <c r="B26" s="3">
        <v>3648262.553504</v>
      </c>
      <c r="C26" s="3">
        <v>3669575.1812488702</v>
      </c>
      <c r="D26" s="3">
        <v>3666538.4587299502</v>
      </c>
      <c r="E26" s="3">
        <v>3671623.93971969</v>
      </c>
      <c r="F26" s="3">
        <v>3703701.1581176301</v>
      </c>
      <c r="G26" s="3">
        <v>3719137.0351612298</v>
      </c>
      <c r="H26" s="8">
        <v>1604470.8605142599</v>
      </c>
      <c r="I26" s="8">
        <v>1652994.4659615201</v>
      </c>
      <c r="J26" s="8">
        <v>1708487.1307916299</v>
      </c>
      <c r="K26" s="8">
        <v>1747888.4805549299</v>
      </c>
      <c r="L26" s="8">
        <v>1806031.2504928701</v>
      </c>
      <c r="M26" s="8">
        <v>1945797.5892711298</v>
      </c>
      <c r="N26" s="8">
        <v>1879515.48450634</v>
      </c>
      <c r="O26" s="8">
        <v>1915579.91396592</v>
      </c>
      <c r="P26" s="8">
        <v>1944360.15037343</v>
      </c>
      <c r="Q26" s="8">
        <v>1974521.56450923</v>
      </c>
      <c r="R26" s="8">
        <v>1993157.1163918602</v>
      </c>
      <c r="S26" s="8">
        <v>2013606.3697641699</v>
      </c>
      <c r="T26" s="8">
        <v>2033940.81658803</v>
      </c>
      <c r="U26" s="8">
        <v>2063270.9103105702</v>
      </c>
      <c r="V26" s="8">
        <v>2118495.7431463301</v>
      </c>
      <c r="W26" s="8">
        <v>2150558.7540029301</v>
      </c>
      <c r="X26" s="8">
        <v>2027507.7378819499</v>
      </c>
      <c r="Y26" s="8">
        <v>2076067.99956166</v>
      </c>
      <c r="Z26" s="8">
        <v>2064981.23134243</v>
      </c>
      <c r="AA26" s="8">
        <v>2084474.5574407</v>
      </c>
      <c r="AB26" s="8">
        <v>2096368.10743549</v>
      </c>
      <c r="AC26" s="8">
        <v>2103936.7453061598</v>
      </c>
      <c r="AD26" s="8">
        <v>2103511.8318896899</v>
      </c>
      <c r="AE26" s="8">
        <v>2102169.5804582098</v>
      </c>
      <c r="AF26" s="8">
        <v>2096914.34394748</v>
      </c>
      <c r="AG26" s="8">
        <v>2105646.60086308</v>
      </c>
      <c r="AH26" s="8">
        <v>1974456.5323194701</v>
      </c>
      <c r="AI26" s="8">
        <v>2021712.0964900299</v>
      </c>
    </row>
    <row r="27" spans="1:35" x14ac:dyDescent="0.35">
      <c r="A27" s="2" t="s">
        <v>2</v>
      </c>
      <c r="B27" s="4">
        <v>0.21403403505745466</v>
      </c>
      <c r="C27" s="4">
        <v>0.21390687112101711</v>
      </c>
      <c r="D27" s="4">
        <v>0.21293910109438519</v>
      </c>
      <c r="E27" s="4">
        <v>0.2112435249281753</v>
      </c>
      <c r="F27" s="4">
        <v>0.21071397857262175</v>
      </c>
      <c r="G27" s="4">
        <v>0.20808187088463242</v>
      </c>
      <c r="H27" s="4">
        <v>8.8665548498006022E-2</v>
      </c>
      <c r="I27" s="4">
        <v>8.9518146570157497E-2</v>
      </c>
      <c r="J27" s="4">
        <v>9.0591602510116109E-2</v>
      </c>
      <c r="K27" s="4">
        <v>9.1284702429934847E-2</v>
      </c>
      <c r="L27" s="4">
        <v>9.2573321126252245E-2</v>
      </c>
      <c r="M27" s="4">
        <v>9.7578754978822221E-2</v>
      </c>
      <c r="N27" s="4">
        <v>9.4845449877591428E-2</v>
      </c>
      <c r="O27" s="4">
        <v>9.6260553865297319E-2</v>
      </c>
      <c r="P27" s="4">
        <v>9.7245799771292094E-2</v>
      </c>
      <c r="Q27" s="4">
        <v>9.8687639200980379E-2</v>
      </c>
      <c r="R27" s="4">
        <v>9.9516740716231525E-2</v>
      </c>
      <c r="S27" s="4">
        <v>0.10000389183623704</v>
      </c>
      <c r="T27" s="4">
        <v>0.10084997163965888</v>
      </c>
      <c r="U27" s="4">
        <v>0.10187743761706008</v>
      </c>
      <c r="V27" s="4">
        <v>0.1037932906282055</v>
      </c>
      <c r="W27" s="4">
        <v>0.10475533368042725</v>
      </c>
      <c r="X27" s="4">
        <v>9.8792655742722682E-2</v>
      </c>
      <c r="Y27" s="4">
        <v>9.9960238655546027E-2</v>
      </c>
      <c r="Z27" s="4">
        <v>0.10030290601599519</v>
      </c>
      <c r="AA27" s="4">
        <v>0.10138701860391032</v>
      </c>
      <c r="AB27" s="4">
        <v>0.10209390165177977</v>
      </c>
      <c r="AC27" s="4">
        <v>0.10286595995225262</v>
      </c>
      <c r="AD27" s="4">
        <v>0.10318830133376204</v>
      </c>
      <c r="AE27" s="4">
        <v>0.10340662685153865</v>
      </c>
      <c r="AF27" s="4">
        <v>0.10522848274679879</v>
      </c>
      <c r="AG27" s="4">
        <v>0.10552631515611306</v>
      </c>
      <c r="AH27" s="4">
        <v>9.8033950517813523E-2</v>
      </c>
      <c r="AI27" s="4">
        <v>9.9980476257871181E-2</v>
      </c>
    </row>
    <row r="28" spans="1:35" x14ac:dyDescent="0.35">
      <c r="A28" s="2" t="s">
        <v>3</v>
      </c>
      <c r="B28" s="4">
        <v>4.8234803498337926E-2</v>
      </c>
      <c r="C28" s="4">
        <v>4.7982673925831894E-2</v>
      </c>
      <c r="D28" s="4">
        <v>4.4980553209502554E-2</v>
      </c>
      <c r="E28" s="4">
        <v>4.5120128522026043E-2</v>
      </c>
      <c r="F28" s="4">
        <v>4.4421127711139902E-2</v>
      </c>
      <c r="G28" s="4">
        <v>4.625271428091992E-2</v>
      </c>
      <c r="H28" s="4">
        <v>4.5340487473635525E-2</v>
      </c>
      <c r="I28" s="4">
        <v>4.4205504244011797E-2</v>
      </c>
      <c r="J28" s="4">
        <v>4.5288723290808811E-2</v>
      </c>
      <c r="K28" s="4">
        <v>4.336107226481499E-2</v>
      </c>
      <c r="L28" s="4">
        <v>4.2179706353741603E-2</v>
      </c>
      <c r="M28" s="4">
        <v>3.9789473150309208E-2</v>
      </c>
      <c r="N28" s="4">
        <v>4.3596883922348763E-2</v>
      </c>
      <c r="O28" s="4">
        <v>3.999456464636067E-2</v>
      </c>
      <c r="P28" s="4">
        <v>2.5244562987357524E-2</v>
      </c>
      <c r="Q28" s="4">
        <v>3.3577588031842479E-2</v>
      </c>
      <c r="R28" s="4">
        <v>4.7390182531520844E-2</v>
      </c>
      <c r="S28" s="4">
        <v>4.3794700685322187E-2</v>
      </c>
      <c r="T28" s="4">
        <v>4.205018194514331E-2</v>
      </c>
      <c r="U28" s="4">
        <v>4.6545218772436649E-2</v>
      </c>
      <c r="V28" s="4">
        <v>5.4098678880528543E-2</v>
      </c>
      <c r="W28" s="4">
        <v>5.8610274877678718E-2</v>
      </c>
      <c r="X28" s="4">
        <v>6.2082623729709713E-2</v>
      </c>
      <c r="Y28" s="4">
        <v>6.0378844252532413E-2</v>
      </c>
      <c r="Z28" s="4">
        <v>5.8596218607347185E-2</v>
      </c>
      <c r="AA28" s="4">
        <v>6.433460055714546E-2</v>
      </c>
      <c r="AB28" s="4">
        <v>6.0953469351928753E-2</v>
      </c>
      <c r="AC28" s="4">
        <v>6.4379835388154449E-2</v>
      </c>
      <c r="AD28" s="4">
        <v>6.680137312844879E-2</v>
      </c>
      <c r="AE28" s="4">
        <v>7.3888042557448561E-2</v>
      </c>
      <c r="AF28" s="4">
        <v>7.1999217020812842E-2</v>
      </c>
      <c r="AG28" s="4">
        <v>6.9144076211432204E-2</v>
      </c>
      <c r="AH28" s="4">
        <v>7.2517687945379772E-2</v>
      </c>
      <c r="AI28" s="4">
        <v>6.9172118062869631E-2</v>
      </c>
    </row>
    <row r="29" spans="1:35" x14ac:dyDescent="0.35">
      <c r="A29" s="2" t="s">
        <v>4</v>
      </c>
      <c r="B29" s="4">
        <v>0.12060417387293901</v>
      </c>
      <c r="C29" s="4">
        <v>0.10828157349896481</v>
      </c>
      <c r="D29" s="4">
        <v>9.1544818817546086E-2</v>
      </c>
      <c r="E29" s="4">
        <v>8.6804950322468183E-2</v>
      </c>
      <c r="F29" s="4">
        <v>8.437348030474956E-2</v>
      </c>
      <c r="G29" s="4">
        <v>6.6446028513238289E-2</v>
      </c>
      <c r="H29" s="4">
        <v>7.3499999999999996E-2</v>
      </c>
      <c r="I29" s="4">
        <v>8.1969743748070395E-2</v>
      </c>
      <c r="J29" s="4">
        <v>7.1957407869561604E-2</v>
      </c>
      <c r="K29" s="4">
        <v>7.560106042599872E-2</v>
      </c>
      <c r="L29" s="4">
        <v>7.0794824399260631E-2</v>
      </c>
      <c r="M29" s="4">
        <v>7.9501826013671686E-2</v>
      </c>
      <c r="N29" s="4">
        <v>7.1731234866828086E-2</v>
      </c>
      <c r="O29" s="4">
        <v>7.5103017413265985E-2</v>
      </c>
      <c r="P29" s="4">
        <v>6.8302305511034403E-2</v>
      </c>
      <c r="Q29" s="4">
        <v>7.0085727177019094E-2</v>
      </c>
      <c r="R29" s="4">
        <v>5.8155497316860101E-2</v>
      </c>
      <c r="S29" s="4">
        <v>6.3896923481462004E-2</v>
      </c>
      <c r="T29" s="4">
        <v>6.7057477838146987E-2</v>
      </c>
      <c r="U29" s="4">
        <v>7.3916311701327994E-2</v>
      </c>
      <c r="V29" s="4">
        <v>9.7144931042826038E-2</v>
      </c>
      <c r="W29" s="4">
        <v>7.7241195304162222E-2</v>
      </c>
      <c r="X29" s="4">
        <v>7.904393533670534E-2</v>
      </c>
      <c r="Y29" s="4">
        <v>9.3106261472567814E-2</v>
      </c>
      <c r="Z29" s="4">
        <v>8.5794655414908577E-2</v>
      </c>
      <c r="AA29" s="4">
        <v>8.5627717033328943E-2</v>
      </c>
      <c r="AB29" s="4">
        <v>7.4533255542590438E-2</v>
      </c>
      <c r="AC29" s="4">
        <v>7.6732026143790849E-2</v>
      </c>
      <c r="AD29" s="4">
        <v>7.2985035442373322E-2</v>
      </c>
      <c r="AE29" s="4">
        <v>0.10390506416448185</v>
      </c>
      <c r="AF29" s="4">
        <v>8.7999999999999995E-2</v>
      </c>
      <c r="AG29" s="4">
        <v>7.2946175637393765E-2</v>
      </c>
      <c r="AH29" s="4">
        <v>7.96141329614133E-2</v>
      </c>
      <c r="AI29" s="4">
        <v>9.8846609895440335E-2</v>
      </c>
    </row>
    <row r="30" spans="1:35" x14ac:dyDescent="0.35">
      <c r="A30" s="2" t="s">
        <v>5</v>
      </c>
      <c r="B30" s="4">
        <v>0.24702522608281771</v>
      </c>
      <c r="C30" s="4">
        <v>0.22305986696230598</v>
      </c>
      <c r="D30" s="4">
        <v>0.20957022596366859</v>
      </c>
      <c r="E30" s="4">
        <v>0.20652719665271965</v>
      </c>
      <c r="F30" s="4">
        <v>0.19957746478873239</v>
      </c>
      <c r="G30" s="4">
        <v>0.2035988971121753</v>
      </c>
      <c r="H30" s="4">
        <v>0.14451901565995526</v>
      </c>
      <c r="I30" s="4">
        <v>0.14334794455633218</v>
      </c>
      <c r="J30" s="4">
        <v>0.14784546805349183</v>
      </c>
      <c r="K30" s="4">
        <v>0.13990529487731382</v>
      </c>
      <c r="L30" s="4">
        <v>0.14811827956989249</v>
      </c>
      <c r="M30" s="4">
        <v>0.15004045775054908</v>
      </c>
      <c r="N30" s="4">
        <v>0.16549038695546361</v>
      </c>
      <c r="O30" s="4">
        <v>0.15144196618837902</v>
      </c>
      <c r="P30" s="4">
        <v>0.13884745762711864</v>
      </c>
      <c r="Q30" s="4">
        <v>0.15295540960940202</v>
      </c>
      <c r="R30" s="4">
        <v>0.16193632041492581</v>
      </c>
      <c r="S30" s="4">
        <v>0.13590325018896449</v>
      </c>
      <c r="T30" s="4">
        <v>0.13635627530364372</v>
      </c>
      <c r="U30" s="4">
        <v>0.13963246997540155</v>
      </c>
      <c r="V30" s="4">
        <v>0.16056096164854036</v>
      </c>
      <c r="W30" s="4">
        <v>0.13757015015925983</v>
      </c>
      <c r="X30" s="4">
        <v>0.1190895976919378</v>
      </c>
      <c r="Y30" s="4">
        <v>0.13066871637202152</v>
      </c>
      <c r="Z30" s="4">
        <v>0.14473324213406294</v>
      </c>
      <c r="AA30" s="4">
        <v>0.13557318926219822</v>
      </c>
      <c r="AB30" s="4">
        <v>0.12933941678238445</v>
      </c>
      <c r="AC30" s="4">
        <v>0.13714866237724349</v>
      </c>
      <c r="AD30" s="4">
        <v>0.12892741061755147</v>
      </c>
      <c r="AE30" s="4">
        <v>0.11798591849797312</v>
      </c>
      <c r="AF30" s="4">
        <v>0.12667583361980062</v>
      </c>
      <c r="AG30" s="4">
        <v>0.1195687683763476</v>
      </c>
      <c r="AH30" s="4">
        <v>0.11578221915920055</v>
      </c>
      <c r="AI30" s="4">
        <v>0.12299196787148595</v>
      </c>
    </row>
    <row r="31" spans="1:35" x14ac:dyDescent="0.35">
      <c r="A31" s="2" t="s">
        <v>6</v>
      </c>
      <c r="H31" s="6">
        <v>1.6081814551478057E-2</v>
      </c>
      <c r="I31" s="6">
        <v>1.6695073362691826E-2</v>
      </c>
      <c r="J31" s="6">
        <v>1.8469942923134974E-2</v>
      </c>
      <c r="K31" s="6">
        <v>2.053601115109438E-2</v>
      </c>
      <c r="L31" s="6">
        <v>2.1666075207535718E-2</v>
      </c>
      <c r="M31" s="6">
        <v>2.241514831845226E-2</v>
      </c>
      <c r="N31" s="6">
        <v>2.1109799488841396E-2</v>
      </c>
      <c r="O31" s="6">
        <v>2.1495141283019548E-2</v>
      </c>
      <c r="P31" s="6">
        <v>2.101703817654843E-2</v>
      </c>
      <c r="Q31" s="6">
        <v>2.101703817654843E-2</v>
      </c>
      <c r="R31" s="6">
        <v>2.0879935152865681E-2</v>
      </c>
      <c r="S31" s="6">
        <v>2.0210090391185709E-2</v>
      </c>
      <c r="T31" s="6">
        <v>2.1812430309864128E-2</v>
      </c>
      <c r="U31" s="6">
        <v>1.7662404075113436E-2</v>
      </c>
      <c r="V31" s="6">
        <v>1.9801407333403409E-2</v>
      </c>
      <c r="W31" s="6">
        <v>1.9575599411506328E-2</v>
      </c>
      <c r="X31" s="6">
        <v>2.0031591480915489E-2</v>
      </c>
      <c r="Y31" s="6">
        <v>2.0173808059087639E-2</v>
      </c>
      <c r="Z31" s="6">
        <v>2.0658373558034571E-2</v>
      </c>
      <c r="AA31" s="6">
        <v>2.0003900958112109E-2</v>
      </c>
      <c r="AB31" s="6">
        <v>1.9567250185205776E-2</v>
      </c>
      <c r="AC31" s="6">
        <v>1.9580716307526114E-2</v>
      </c>
      <c r="AD31" s="6">
        <v>1.9358274707717449E-2</v>
      </c>
      <c r="AE31" s="6">
        <v>1.804652145779051E-2</v>
      </c>
      <c r="AF31" s="6">
        <v>1.7676150046954442E-2</v>
      </c>
      <c r="AG31" s="6">
        <v>1.7909519648968253E-2</v>
      </c>
      <c r="AH31" s="6">
        <v>1.670201887885292E-2</v>
      </c>
      <c r="AI31" s="6">
        <v>1.5541852833387049E-2</v>
      </c>
    </row>
    <row r="32" spans="1:35" x14ac:dyDescent="0.35">
      <c r="A32" s="2" t="s">
        <v>7</v>
      </c>
      <c r="H32" s="7">
        <v>0.05</v>
      </c>
      <c r="I32" s="7">
        <v>0.05</v>
      </c>
      <c r="J32" s="7">
        <v>0.05</v>
      </c>
      <c r="K32" s="7">
        <v>0.05</v>
      </c>
      <c r="L32" s="7">
        <v>0.05</v>
      </c>
      <c r="M32" s="7">
        <v>0.05</v>
      </c>
      <c r="N32" s="7">
        <v>5.5E-2</v>
      </c>
      <c r="O32" s="7">
        <v>5.5E-2</v>
      </c>
      <c r="P32" s="7">
        <v>5.5E-2</v>
      </c>
      <c r="Q32" s="7">
        <v>5.5E-2</v>
      </c>
      <c r="R32" s="7">
        <v>5.5E-2</v>
      </c>
      <c r="S32" s="7">
        <v>5.5E-2</v>
      </c>
      <c r="T32" s="7">
        <v>5.5E-2</v>
      </c>
      <c r="U32" s="7">
        <v>5.5E-2</v>
      </c>
      <c r="V32" s="7">
        <v>5.5E-2</v>
      </c>
      <c r="W32" s="7">
        <v>5.5E-2</v>
      </c>
      <c r="X32" s="7">
        <v>5.5E-2</v>
      </c>
      <c r="Y32" s="7">
        <v>5.5E-2</v>
      </c>
      <c r="Z32" s="7">
        <v>0.06</v>
      </c>
      <c r="AA32" s="7">
        <v>0.06</v>
      </c>
      <c r="AB32" s="7">
        <v>0.06</v>
      </c>
      <c r="AC32" s="7">
        <v>0.06</v>
      </c>
      <c r="AD32" s="7">
        <v>0.06</v>
      </c>
      <c r="AE32" s="7">
        <v>0.06</v>
      </c>
      <c r="AF32" s="7">
        <v>0.06</v>
      </c>
      <c r="AG32" s="7">
        <v>0.06</v>
      </c>
      <c r="AH32" s="7">
        <v>0.06</v>
      </c>
      <c r="AI32" s="7">
        <v>0.06</v>
      </c>
    </row>
    <row r="33" spans="1:35" x14ac:dyDescent="0.35">
      <c r="A33" s="2" t="s">
        <v>8</v>
      </c>
      <c r="H33" s="4">
        <f t="shared" ref="H33:AH33" si="25">H27+(100%-H28)/3+H29+H30+(3%-H31*10)+(H32*5)</f>
        <v>0.74408625615196888</v>
      </c>
      <c r="I33" s="4">
        <f t="shared" si="25"/>
        <v>0.74648326649963792</v>
      </c>
      <c r="J33" s="4">
        <f t="shared" si="25"/>
        <v>0.72393214143821694</v>
      </c>
      <c r="K33" s="4">
        <f t="shared" si="25"/>
        <v>0.70031058880069863</v>
      </c>
      <c r="L33" s="4">
        <f t="shared" si="25"/>
        <v>0.69409910423546761</v>
      </c>
      <c r="M33" s="4">
        <f t="shared" si="25"/>
        <v>0.703039731175084</v>
      </c>
      <c r="N33" s="4">
        <f t="shared" si="25"/>
        <v>0.74477011550401961</v>
      </c>
      <c r="O33" s="4">
        <f t="shared" si="25"/>
        <v>0.73285593642129332</v>
      </c>
      <c r="P33" s="4">
        <f t="shared" si="25"/>
        <v>0.72414366014817511</v>
      </c>
      <c r="Q33" s="4">
        <f t="shared" si="25"/>
        <v>0.73869919821130303</v>
      </c>
      <c r="R33" s="4">
        <f t="shared" si="25"/>
        <v>0.73334581274218702</v>
      </c>
      <c r="S33" s="4">
        <f t="shared" si="25"/>
        <v>0.7214382613663658</v>
      </c>
      <c r="T33" s="4">
        <f t="shared" si="25"/>
        <v>0.71045602770109384</v>
      </c>
      <c r="U33" s="4">
        <f t="shared" si="25"/>
        <v>0.76162043895184306</v>
      </c>
      <c r="V33" s="4">
        <f t="shared" si="25"/>
        <v>0.78378555035869502</v>
      </c>
      <c r="W33" s="4">
        <f t="shared" si="25"/>
        <v>0.7426072600695599</v>
      </c>
      <c r="X33" s="4">
        <f t="shared" si="25"/>
        <v>0.71424939938564103</v>
      </c>
      <c r="Y33" s="4">
        <f t="shared" si="25"/>
        <v>0.74020418782508157</v>
      </c>
      <c r="Z33" s="4">
        <f t="shared" si="25"/>
        <v>0.76804832844883864</v>
      </c>
      <c r="AA33" s="4">
        <f t="shared" si="25"/>
        <v>0.76443738179926801</v>
      </c>
      <c r="AB33" s="4">
        <f t="shared" si="25"/>
        <v>0.75330958234072076</v>
      </c>
      <c r="AC33" s="4">
        <f t="shared" si="25"/>
        <v>0.76281287360197436</v>
      </c>
      <c r="AD33" s="4">
        <f t="shared" si="25"/>
        <v>0.75258420927369607</v>
      </c>
      <c r="AE33" s="4">
        <f t="shared" si="25"/>
        <v>0.78353638075027243</v>
      </c>
      <c r="AF33" s="4">
        <f t="shared" si="25"/>
        <v>0.78247641022345071</v>
      </c>
      <c r="AG33" s="4">
        <f t="shared" si="25"/>
        <v>0.75923137060969448</v>
      </c>
      <c r="AH33" s="4">
        <f t="shared" si="25"/>
        <v>0.76557088453477151</v>
      </c>
      <c r="AI33" s="4">
        <f t="shared" ref="AI33" si="26">AI27+(100%-AI28)/3+AI29+AI30+(3%-AI31*10)+(AI32*5)</f>
        <v>0.80667648633663713</v>
      </c>
    </row>
    <row r="36" spans="1:35" x14ac:dyDescent="0.35">
      <c r="A36" s="9" t="s">
        <v>11</v>
      </c>
      <c r="H36" s="1">
        <v>44743</v>
      </c>
      <c r="I36" s="1">
        <v>44774</v>
      </c>
      <c r="J36" s="1">
        <v>44805</v>
      </c>
      <c r="K36" s="1">
        <v>44835</v>
      </c>
      <c r="L36" s="1">
        <v>44866</v>
      </c>
      <c r="M36" s="1">
        <v>44896</v>
      </c>
      <c r="N36" s="1">
        <v>44927</v>
      </c>
      <c r="O36" s="1">
        <v>44958</v>
      </c>
      <c r="P36" s="1">
        <v>44986</v>
      </c>
      <c r="Q36" s="1">
        <v>45017</v>
      </c>
      <c r="R36" s="1">
        <v>45047</v>
      </c>
      <c r="S36" s="1">
        <v>45078</v>
      </c>
      <c r="T36" s="1">
        <v>45108</v>
      </c>
      <c r="U36" s="1">
        <v>45139</v>
      </c>
      <c r="V36" s="1">
        <v>45170</v>
      </c>
      <c r="W36" s="1">
        <v>45200</v>
      </c>
      <c r="X36" s="1">
        <v>45231</v>
      </c>
      <c r="Y36" s="1">
        <v>45261</v>
      </c>
      <c r="Z36" s="1">
        <v>45292</v>
      </c>
      <c r="AA36" s="1">
        <v>45323</v>
      </c>
      <c r="AB36" s="1">
        <v>45352</v>
      </c>
      <c r="AC36" s="1">
        <v>45383</v>
      </c>
      <c r="AD36" s="1">
        <v>45413</v>
      </c>
      <c r="AE36" s="1">
        <v>45444</v>
      </c>
      <c r="AF36" s="1">
        <v>45474</v>
      </c>
      <c r="AG36" s="1">
        <v>45505</v>
      </c>
      <c r="AH36" s="1">
        <v>45536</v>
      </c>
      <c r="AI36" s="1">
        <v>45566</v>
      </c>
    </row>
    <row r="37" spans="1:35" x14ac:dyDescent="0.35">
      <c r="A37" s="2" t="s">
        <v>1</v>
      </c>
      <c r="H37" s="8">
        <v>2001301.0035590001</v>
      </c>
      <c r="I37" s="8">
        <v>2051026.5676180001</v>
      </c>
      <c r="J37" s="8">
        <v>2120091.8037899998</v>
      </c>
      <c r="K37" s="8">
        <v>2178666.8071619999</v>
      </c>
      <c r="L37" s="8">
        <v>2232872.1390519999</v>
      </c>
      <c r="M37" s="8">
        <v>2280381.7880259999</v>
      </c>
      <c r="N37" s="8">
        <v>2289241.2183630001</v>
      </c>
      <c r="O37" s="8">
        <v>2304921.3138549998</v>
      </c>
      <c r="P37" s="8">
        <v>2320955.1447410001</v>
      </c>
      <c r="Q37" s="8">
        <v>2310877.2547309999</v>
      </c>
      <c r="R37" s="8">
        <v>2304051.2069600001</v>
      </c>
      <c r="S37" s="8">
        <v>2295776.822011</v>
      </c>
      <c r="T37" s="8">
        <v>2283083.6593630002</v>
      </c>
      <c r="U37" s="8">
        <v>2281826.1706829998</v>
      </c>
      <c r="V37" s="8">
        <v>2283080.8282189998</v>
      </c>
      <c r="W37" s="8">
        <v>2284501.4644260001</v>
      </c>
      <c r="X37" s="8">
        <v>2301100.2569550001</v>
      </c>
      <c r="Y37" s="8">
        <v>2293748.9003610001</v>
      </c>
      <c r="Z37" s="8">
        <v>2279436.0086619998</v>
      </c>
      <c r="AA37" s="8">
        <v>2283835.3238019999</v>
      </c>
      <c r="AB37" s="8">
        <v>2292864.3618470002</v>
      </c>
      <c r="AC37" s="8">
        <v>2302677.2707039998</v>
      </c>
      <c r="AD37" s="8">
        <v>2303980.347755</v>
      </c>
      <c r="AE37" s="8">
        <v>2300357.3388390001</v>
      </c>
      <c r="AF37" s="8">
        <v>2315747.3899400001</v>
      </c>
      <c r="AG37" s="8">
        <v>2341306.007274</v>
      </c>
      <c r="AH37" s="8">
        <v>2367573.7359369998</v>
      </c>
      <c r="AI37" s="8">
        <v>2394920.5185150001</v>
      </c>
    </row>
    <row r="38" spans="1:35" x14ac:dyDescent="0.35">
      <c r="A38" s="2" t="s">
        <v>2</v>
      </c>
      <c r="H38" s="4">
        <v>0.110594997738565</v>
      </c>
      <c r="I38" s="4">
        <v>0.11107363072296535</v>
      </c>
      <c r="J38" s="4">
        <v>0.11241671682063317</v>
      </c>
      <c r="K38" s="4">
        <v>0.1137824028239022</v>
      </c>
      <c r="L38" s="4">
        <v>0.11445227733789902</v>
      </c>
      <c r="M38" s="4">
        <v>0.1143576377002859</v>
      </c>
      <c r="N38" s="4">
        <v>0.11552132186396566</v>
      </c>
      <c r="O38" s="4">
        <v>0.11582550050248565</v>
      </c>
      <c r="P38" s="4">
        <v>0.11608093245497006</v>
      </c>
      <c r="Q38" s="4">
        <v>0.11549887570325337</v>
      </c>
      <c r="R38" s="4">
        <v>0.11503943400861293</v>
      </c>
      <c r="S38" s="4">
        <v>0.11401762550811598</v>
      </c>
      <c r="T38" s="4">
        <v>0.11320335401104424</v>
      </c>
      <c r="U38" s="4">
        <v>0.11266896760626591</v>
      </c>
      <c r="V38" s="4">
        <v>0.11185694977091616</v>
      </c>
      <c r="W38" s="4">
        <v>0.11127978380219798</v>
      </c>
      <c r="X38" s="4">
        <v>0.11212376715875313</v>
      </c>
      <c r="Y38" s="4">
        <v>0.11044131865834485</v>
      </c>
      <c r="Z38" s="4">
        <v>0.11071967738789874</v>
      </c>
      <c r="AA38" s="4">
        <v>0.11108375184337944</v>
      </c>
      <c r="AB38" s="4">
        <v>0.11166334186682518</v>
      </c>
      <c r="AC38" s="4">
        <v>0.11258280860374996</v>
      </c>
      <c r="AD38" s="4">
        <v>0.11302233473896442</v>
      </c>
      <c r="AE38" s="4">
        <v>0.1131555680254273</v>
      </c>
      <c r="AF38" s="4">
        <v>0.11621008028850081</v>
      </c>
      <c r="AG38" s="4">
        <v>0.11733659176199178</v>
      </c>
      <c r="AH38" s="4">
        <v>0.1175526544529511</v>
      </c>
      <c r="AI38" s="4">
        <v>0.11843689042400618</v>
      </c>
    </row>
    <row r="39" spans="1:35" x14ac:dyDescent="0.35">
      <c r="A39" s="2" t="s">
        <v>3</v>
      </c>
      <c r="H39" s="4">
        <v>3.6342519081166189E-2</v>
      </c>
      <c r="I39" s="4">
        <v>3.3924711148821764E-2</v>
      </c>
      <c r="J39" s="4">
        <v>3.2601046189812175E-2</v>
      </c>
      <c r="K39" s="4">
        <v>3.516636722794806E-2</v>
      </c>
      <c r="L39" s="4">
        <v>3.6090634468310359E-2</v>
      </c>
      <c r="M39" s="4">
        <v>3.7941592450576753E-2</v>
      </c>
      <c r="N39" s="4">
        <v>4.0985649288235997E-2</v>
      </c>
      <c r="O39" s="4">
        <v>4.3655663536603523E-2</v>
      </c>
      <c r="P39" s="4">
        <v>4.7876002238466303E-2</v>
      </c>
      <c r="Q39" s="4">
        <v>4.9665719419770778E-2</v>
      </c>
      <c r="R39" s="4">
        <v>4.8242291081566954E-2</v>
      </c>
      <c r="S39" s="4">
        <v>5.056231325409026E-2</v>
      </c>
      <c r="T39" s="4">
        <v>4.6441695773681527E-2</v>
      </c>
      <c r="U39" s="4">
        <v>5.2038025932298795E-2</v>
      </c>
      <c r="V39" s="4">
        <v>5.256414147484071E-2</v>
      </c>
      <c r="W39" s="4">
        <v>5.8856882694003375E-2</v>
      </c>
      <c r="X39" s="4">
        <v>6.2140273796334772E-2</v>
      </c>
      <c r="Y39" s="4">
        <v>6.1961890453062128E-2</v>
      </c>
      <c r="Z39" s="4">
        <v>6.2343423771047436E-2</v>
      </c>
      <c r="AA39" s="4">
        <v>5.8524512256203226E-2</v>
      </c>
      <c r="AB39" s="4">
        <v>5.544083010283294E-2</v>
      </c>
      <c r="AC39" s="4">
        <v>4.7290545106960416E-2</v>
      </c>
      <c r="AD39" s="4">
        <v>4.5978959015958089E-2</v>
      </c>
      <c r="AE39" s="4">
        <v>4.7338641206048512E-2</v>
      </c>
      <c r="AF39" s="4">
        <v>3.9852426920101658E-2</v>
      </c>
      <c r="AG39" s="4">
        <v>3.7883675995548698E-2</v>
      </c>
      <c r="AH39" s="4">
        <v>3.8901386660529676E-2</v>
      </c>
      <c r="AI39" s="4">
        <v>3.7117805481544724E-2</v>
      </c>
    </row>
    <row r="40" spans="1:35" x14ac:dyDescent="0.35">
      <c r="A40" s="2" t="s">
        <v>4</v>
      </c>
      <c r="H40" s="13">
        <v>6.1400000000000003E-2</v>
      </c>
      <c r="I40" s="4">
        <v>6.8153751157764744E-2</v>
      </c>
      <c r="J40" s="4">
        <v>7.3870726229099071E-2</v>
      </c>
      <c r="K40" s="4">
        <v>7.0938842673004848E-2</v>
      </c>
      <c r="L40" s="4">
        <v>7.4491682070240289E-2</v>
      </c>
      <c r="M40" s="4">
        <v>6.5174641820395174E-2</v>
      </c>
      <c r="N40" s="12">
        <v>6.5000000000000002E-2</v>
      </c>
      <c r="O40" s="12">
        <v>6.5000000000000002E-2</v>
      </c>
      <c r="P40" s="12">
        <v>5.8999999999999997E-2</v>
      </c>
      <c r="Q40" s="12">
        <v>5.0999999999999997E-2</v>
      </c>
      <c r="R40" s="12">
        <v>4.8000000000000001E-2</v>
      </c>
      <c r="S40" s="12">
        <v>4.7E-2</v>
      </c>
      <c r="T40" s="12">
        <v>4.7E-2</v>
      </c>
      <c r="U40" s="12">
        <v>5.0999999999999997E-2</v>
      </c>
      <c r="V40" s="12">
        <v>0.06</v>
      </c>
      <c r="W40" s="12">
        <v>5.2999999999999999E-2</v>
      </c>
      <c r="X40" s="12">
        <v>5.2999999999999999E-2</v>
      </c>
      <c r="Y40" s="12">
        <v>5.2999999999999999E-2</v>
      </c>
      <c r="Z40" s="4">
        <v>7.4542897327707455E-2</v>
      </c>
      <c r="AA40" s="4">
        <v>7.1795547358714268E-2</v>
      </c>
      <c r="AB40" s="4">
        <v>7.5554259043173866E-2</v>
      </c>
      <c r="AC40" s="4">
        <v>7.5163398692810454E-2</v>
      </c>
      <c r="AD40" s="4">
        <v>7.574166447886585E-2</v>
      </c>
      <c r="AE40" s="4">
        <v>6.7614185180074518E-2</v>
      </c>
      <c r="AF40" s="4">
        <v>6.6682571871645002E-2</v>
      </c>
      <c r="AG40" s="4">
        <v>7.8021718602455145E-2</v>
      </c>
      <c r="AH40" s="4">
        <v>7.4732682473268253E-2</v>
      </c>
      <c r="AI40" s="4">
        <v>7.3083971111350648E-2</v>
      </c>
    </row>
    <row r="41" spans="1:35" x14ac:dyDescent="0.35">
      <c r="A41" s="2" t="s">
        <v>5</v>
      </c>
      <c r="H41" s="4">
        <v>8.5607755406413119E-2</v>
      </c>
      <c r="I41" s="6">
        <v>8.3165501717805942E-2</v>
      </c>
      <c r="J41" s="6">
        <v>9.4353640416047546E-2</v>
      </c>
      <c r="K41" s="6">
        <v>9.2409240924092403E-2</v>
      </c>
      <c r="L41" s="6">
        <v>8.3064516129032262E-2</v>
      </c>
      <c r="M41" s="6">
        <v>8.1493468963125648E-2</v>
      </c>
      <c r="N41" s="12">
        <v>8.1284984181065958E-2</v>
      </c>
      <c r="O41" s="12">
        <v>8.6660036937064922E-2</v>
      </c>
      <c r="P41" s="12">
        <v>8.1220338983050852E-2</v>
      </c>
      <c r="Q41" s="12">
        <v>7.5527134462495676E-2</v>
      </c>
      <c r="R41" s="12">
        <v>7.0595015127503241E-2</v>
      </c>
      <c r="S41" s="12">
        <v>5.9863945578231291E-2</v>
      </c>
      <c r="T41" s="12">
        <v>6.4615384615384616E-2</v>
      </c>
      <c r="U41" s="12">
        <v>5.7010562870785701E-2</v>
      </c>
      <c r="V41" s="12">
        <v>5.9673726388093873E-2</v>
      </c>
      <c r="W41" s="12">
        <v>5.3693311087517064E-2</v>
      </c>
      <c r="X41" s="12">
        <v>5.5457605385478441E-2</v>
      </c>
      <c r="Y41" s="12">
        <v>5.288239815526518E-2</v>
      </c>
      <c r="Z41" s="4">
        <v>6.8399452804377564E-2</v>
      </c>
      <c r="AA41" s="4">
        <v>8.3910180651696781E-2</v>
      </c>
      <c r="AB41" s="4">
        <v>7.4786748660979965E-2</v>
      </c>
      <c r="AC41" s="4">
        <v>7.4331188621740596E-2</v>
      </c>
      <c r="AD41" s="4">
        <v>7.3131094257854815E-2</v>
      </c>
      <c r="AE41" s="4">
        <v>7.8088329421804992E-2</v>
      </c>
      <c r="AF41" s="4">
        <v>7.6486765211412858E-2</v>
      </c>
      <c r="AG41" s="4">
        <v>8.2489382554720686E-2</v>
      </c>
      <c r="AH41" s="4">
        <v>8.0289455547898E-2</v>
      </c>
      <c r="AI41" s="4">
        <v>6.9277108433734941E-2</v>
      </c>
    </row>
    <row r="42" spans="1:35" x14ac:dyDescent="0.35">
      <c r="A42" s="2" t="s">
        <v>6</v>
      </c>
      <c r="H42" s="6">
        <v>1.2304655823306643E-2</v>
      </c>
      <c r="I42" s="6">
        <v>1.2780915474161381E-2</v>
      </c>
      <c r="J42" s="6">
        <v>1.351534428853185E-2</v>
      </c>
      <c r="K42" s="6">
        <v>1.4009180087595663E-2</v>
      </c>
      <c r="L42" s="6">
        <v>1.4396300107409665E-2</v>
      </c>
      <c r="M42" s="6">
        <v>1.5375019289481484E-2</v>
      </c>
      <c r="N42" s="6">
        <v>1.5976874510815753E-2</v>
      </c>
      <c r="O42" s="6">
        <v>1.6344806312945215E-2</v>
      </c>
      <c r="P42" s="6">
        <v>1.7255976224686664E-2</v>
      </c>
      <c r="Q42" s="6">
        <v>1.7718520610112698E-2</v>
      </c>
      <c r="R42" s="6">
        <v>1.7157545205536362E-2</v>
      </c>
      <c r="S42" s="6">
        <v>1.6736738633011727E-2</v>
      </c>
      <c r="T42" s="6">
        <v>1.5656068944158941E-2</v>
      </c>
      <c r="U42" s="6">
        <v>1.4989618174986674E-2</v>
      </c>
      <c r="V42" s="6">
        <v>1.6142270333021624E-2</v>
      </c>
      <c r="W42" s="6">
        <v>1.6123292352123508E-2</v>
      </c>
      <c r="X42" s="6">
        <v>1.5935777817640329E-2</v>
      </c>
      <c r="Y42" s="6">
        <v>1.617993457730571E-2</v>
      </c>
      <c r="Z42" s="6">
        <v>1.6556053317034802E-2</v>
      </c>
      <c r="AA42" s="6">
        <v>1.6046847783444784E-2</v>
      </c>
      <c r="AB42" s="6">
        <v>1.5717511454895972E-2</v>
      </c>
      <c r="AC42" s="6">
        <v>1.470110421216253E-2</v>
      </c>
      <c r="AD42" s="6">
        <v>1.4963334968509434E-2</v>
      </c>
      <c r="AE42" s="6">
        <v>1.4459476398528182E-2</v>
      </c>
      <c r="AF42" s="6">
        <v>1.3924224542525065E-2</v>
      </c>
      <c r="AG42" s="6">
        <v>1.4423889444981519E-2</v>
      </c>
      <c r="AH42" s="6">
        <v>1.4167257156779023E-2</v>
      </c>
      <c r="AI42" s="6">
        <v>1.3730770540979487E-2</v>
      </c>
    </row>
    <row r="43" spans="1:35" s="10" customFormat="1" x14ac:dyDescent="0.35">
      <c r="A43" s="11" t="s">
        <v>7</v>
      </c>
      <c r="H43" s="7">
        <v>0.05</v>
      </c>
      <c r="I43" s="7">
        <v>0.05</v>
      </c>
      <c r="J43" s="7">
        <v>0.05</v>
      </c>
      <c r="K43" s="7">
        <v>0.05</v>
      </c>
      <c r="L43" s="7">
        <v>0.05</v>
      </c>
      <c r="M43" s="7">
        <v>0.05</v>
      </c>
      <c r="N43" s="7">
        <v>5.5E-2</v>
      </c>
      <c r="O43" s="7">
        <v>5.5E-2</v>
      </c>
      <c r="P43" s="7">
        <v>5.5E-2</v>
      </c>
      <c r="Q43" s="7">
        <v>5.5E-2</v>
      </c>
      <c r="R43" s="7">
        <v>5.5E-2</v>
      </c>
      <c r="S43" s="7">
        <v>5.5E-2</v>
      </c>
      <c r="T43" s="7">
        <v>5.5E-2</v>
      </c>
      <c r="U43" s="7">
        <v>5.5E-2</v>
      </c>
      <c r="V43" s="7">
        <v>5.5E-2</v>
      </c>
      <c r="W43" s="7">
        <v>5.5E-2</v>
      </c>
      <c r="X43" s="7">
        <v>5.5E-2</v>
      </c>
      <c r="Y43" s="7">
        <v>5.5E-2</v>
      </c>
      <c r="Z43" s="7">
        <v>0.06</v>
      </c>
      <c r="AA43" s="7">
        <v>0.06</v>
      </c>
      <c r="AB43" s="7">
        <v>0.06</v>
      </c>
      <c r="AC43" s="7">
        <v>0.06</v>
      </c>
      <c r="AD43" s="7">
        <v>0.06</v>
      </c>
      <c r="AE43" s="7">
        <v>0.06</v>
      </c>
      <c r="AF43" s="7">
        <v>0.06</v>
      </c>
      <c r="AG43" s="7">
        <v>0.06</v>
      </c>
      <c r="AH43" s="7">
        <v>0.06</v>
      </c>
      <c r="AI43" s="7">
        <v>0.06</v>
      </c>
    </row>
    <row r="44" spans="1:35" x14ac:dyDescent="0.35">
      <c r="A44" s="2" t="s">
        <v>8</v>
      </c>
      <c r="H44" s="4">
        <f t="shared" ref="H44:AH44" si="27">H38+(100%-H39)/3+H40+H41+(3%-H42*10)+(H43*5)</f>
        <v>0.73577535521818971</v>
      </c>
      <c r="I44" s="4">
        <f t="shared" si="27"/>
        <v>0.73660882514064829</v>
      </c>
      <c r="J44" s="4">
        <f t="shared" si="27"/>
        <v>0.7479539585171906</v>
      </c>
      <c r="K44" s="4">
        <f t="shared" si="27"/>
        <v>0.73864989646906021</v>
      </c>
      <c r="L44" s="4">
        <f t="shared" si="27"/>
        <v>0.72934859630697146</v>
      </c>
      <c r="M44" s="4">
        <f t="shared" si="27"/>
        <v>0.70796169143879961</v>
      </c>
      <c r="N44" s="4">
        <f t="shared" si="27"/>
        <v>0.72670901117412878</v>
      </c>
      <c r="O44" s="4">
        <f t="shared" si="27"/>
        <v>0.72781891979789726</v>
      </c>
      <c r="P44" s="4">
        <f t="shared" si="27"/>
        <v>0.70611617511166558</v>
      </c>
      <c r="Q44" s="4">
        <f t="shared" si="27"/>
        <v>0.68661889759136518</v>
      </c>
      <c r="R44" s="4">
        <f t="shared" si="27"/>
        <v>0.6843115667202303</v>
      </c>
      <c r="S44" s="4">
        <f t="shared" si="27"/>
        <v>0.67499341367153332</v>
      </c>
      <c r="T44" s="4">
        <f t="shared" si="27"/>
        <v>0.69111081726027901</v>
      </c>
      <c r="U44" s="4">
        <f t="shared" si="27"/>
        <v>0.69177067341641862</v>
      </c>
      <c r="V44" s="4">
        <f t="shared" si="27"/>
        <v>0.69091992567051352</v>
      </c>
      <c r="W44" s="4">
        <f t="shared" si="27"/>
        <v>0.6754545438038122</v>
      </c>
      <c r="X44" s="4">
        <f t="shared" si="27"/>
        <v>0.67884350310238339</v>
      </c>
      <c r="Y44" s="4">
        <f t="shared" si="27"/>
        <v>0.67220374088953228</v>
      </c>
      <c r="Z44" s="4">
        <f t="shared" si="27"/>
        <v>0.73065368642595319</v>
      </c>
      <c r="AA44" s="4">
        <f t="shared" si="27"/>
        <v>0.75014616460060823</v>
      </c>
      <c r="AB44" s="4">
        <f t="shared" si="27"/>
        <v>0.74968229165440836</v>
      </c>
      <c r="AC44" s="4">
        <f t="shared" si="27"/>
        <v>0.76263617209435552</v>
      </c>
      <c r="AD44" s="4">
        <f t="shared" si="27"/>
        <v>0.760268757451938</v>
      </c>
      <c r="AE44" s="4">
        <f t="shared" si="27"/>
        <v>0.76181710490667554</v>
      </c>
      <c r="AF44" s="4">
        <f t="shared" si="27"/>
        <v>0.77018636297294085</v>
      </c>
      <c r="AG44" s="4">
        <f t="shared" si="27"/>
        <v>0.78431423980416959</v>
      </c>
      <c r="AH44" s="4">
        <f t="shared" si="27"/>
        <v>0.78126842535281726</v>
      </c>
      <c r="AI44" s="4">
        <f t="shared" ref="AI44" si="28">AI38+(100%-AI39)/3+AI40+AI41+(3%-AI42*10)+(AI43*5)</f>
        <v>0.77445099606544865</v>
      </c>
    </row>
    <row r="47" spans="1:35" x14ac:dyDescent="0.35">
      <c r="A47" s="9" t="s">
        <v>12</v>
      </c>
      <c r="H47" s="1">
        <v>44743</v>
      </c>
      <c r="I47" s="1">
        <v>44774</v>
      </c>
      <c r="J47" s="1">
        <v>44805</v>
      </c>
      <c r="K47" s="1">
        <v>44835</v>
      </c>
      <c r="L47" s="1">
        <v>44866</v>
      </c>
      <c r="M47" s="1">
        <v>44896</v>
      </c>
      <c r="N47" s="1">
        <v>44927</v>
      </c>
      <c r="O47" s="1">
        <v>44958</v>
      </c>
      <c r="P47" s="1">
        <v>44986</v>
      </c>
      <c r="Q47" s="1">
        <v>45017</v>
      </c>
      <c r="R47" s="1">
        <v>45047</v>
      </c>
      <c r="S47" s="1">
        <v>45078</v>
      </c>
      <c r="T47" s="1">
        <v>45108</v>
      </c>
      <c r="U47" s="1">
        <v>45139</v>
      </c>
      <c r="V47" s="1">
        <v>45170</v>
      </c>
      <c r="W47" s="1">
        <v>45200</v>
      </c>
      <c r="X47" s="1">
        <v>45231</v>
      </c>
      <c r="Y47" s="1">
        <v>45261</v>
      </c>
      <c r="Z47" s="1">
        <v>45292</v>
      </c>
      <c r="AA47" s="1">
        <v>45323</v>
      </c>
      <c r="AB47" s="1">
        <v>45352</v>
      </c>
      <c r="AC47" s="1">
        <v>45383</v>
      </c>
      <c r="AD47" s="1">
        <v>45413</v>
      </c>
      <c r="AE47" s="1">
        <v>45444</v>
      </c>
      <c r="AF47" s="1">
        <v>45474</v>
      </c>
      <c r="AG47" s="1">
        <v>45505</v>
      </c>
      <c r="AH47" s="1">
        <v>45536</v>
      </c>
      <c r="AI47" s="1">
        <v>45566</v>
      </c>
    </row>
    <row r="48" spans="1:35" x14ac:dyDescent="0.35">
      <c r="A48" s="2" t="s">
        <v>1</v>
      </c>
      <c r="H48" s="14">
        <v>1451524.342405</v>
      </c>
      <c r="I48" s="14">
        <v>1481605.3977640001</v>
      </c>
      <c r="J48" s="14">
        <v>1518923.9108219999</v>
      </c>
      <c r="K48" s="14">
        <v>1545393.747733</v>
      </c>
      <c r="L48" s="14">
        <v>1568290.261833</v>
      </c>
      <c r="M48" s="14">
        <v>1585842.519168</v>
      </c>
      <c r="N48" s="14">
        <v>1579528.5538290001</v>
      </c>
      <c r="O48" s="14">
        <v>1592400.8926899999</v>
      </c>
      <c r="P48" s="14">
        <v>1609160.7252130001</v>
      </c>
      <c r="Q48" s="14">
        <v>1610137.8497570001</v>
      </c>
      <c r="R48" s="14">
        <v>1606116.8582840001</v>
      </c>
      <c r="S48" s="14">
        <v>1607785.1504019999</v>
      </c>
      <c r="T48" s="14">
        <v>1618002.304674</v>
      </c>
      <c r="U48" s="14">
        <v>1638404.527792</v>
      </c>
      <c r="V48" s="14">
        <v>1655885.443342</v>
      </c>
      <c r="W48" s="14">
        <v>1672520.9970229999</v>
      </c>
      <c r="X48" s="14">
        <v>1680174.5844469999</v>
      </c>
      <c r="Y48" s="14">
        <v>1699846.6335710001</v>
      </c>
      <c r="Z48" s="14">
        <v>1690783.662058</v>
      </c>
      <c r="AA48" s="14">
        <v>1687393.643107</v>
      </c>
      <c r="AB48" s="14">
        <v>1682223.6869699999</v>
      </c>
      <c r="AC48" s="14">
        <v>1676231.406245</v>
      </c>
      <c r="AD48" s="14">
        <v>1670142.324207</v>
      </c>
      <c r="AE48" s="14">
        <v>1666413.7788780001</v>
      </c>
      <c r="AF48" s="14">
        <v>1659478.245594</v>
      </c>
      <c r="AG48" s="14">
        <v>1670025.2080550001</v>
      </c>
      <c r="AH48" s="14">
        <v>1670908.8509800001</v>
      </c>
      <c r="AI48" s="14">
        <v>1677999.5493709999</v>
      </c>
    </row>
    <row r="49" spans="1:35" x14ac:dyDescent="0.35">
      <c r="A49" s="2" t="s">
        <v>2</v>
      </c>
      <c r="H49" s="4">
        <v>8.0213486667059977E-2</v>
      </c>
      <c r="I49" s="4">
        <v>8.023654760333708E-2</v>
      </c>
      <c r="J49" s="4">
        <v>8.0540115692027306E-2</v>
      </c>
      <c r="K49" s="4">
        <v>8.0709272913167041E-2</v>
      </c>
      <c r="L49" s="4">
        <v>8.0387223636479196E-2</v>
      </c>
      <c r="M49" s="4">
        <v>7.9527562099024771E-2</v>
      </c>
      <c r="N49" s="4">
        <v>7.9707295586213908E-2</v>
      </c>
      <c r="O49" s="4">
        <v>8.0020358737516173E-2</v>
      </c>
      <c r="P49" s="4">
        <v>8.0481037247053508E-2</v>
      </c>
      <c r="Q49" s="4">
        <v>8.047554710811991E-2</v>
      </c>
      <c r="R49" s="4">
        <v>8.0156091440436728E-2</v>
      </c>
      <c r="S49" s="4">
        <v>7.9849157556817082E-2</v>
      </c>
      <c r="T49" s="4">
        <v>8.0226270699953417E-2</v>
      </c>
      <c r="U49" s="4">
        <v>8.0898952356437515E-2</v>
      </c>
      <c r="V49" s="4">
        <v>8.1128224884962449E-2</v>
      </c>
      <c r="W49" s="4">
        <v>8.1469755152956166E-2</v>
      </c>
      <c r="X49" s="4">
        <v>8.1868446767234579E-2</v>
      </c>
      <c r="Y49" s="4">
        <v>8.1845621244323347E-2</v>
      </c>
      <c r="Z49" s="4">
        <v>8.2126903709693347E-2</v>
      </c>
      <c r="AA49" s="4">
        <v>8.207335036790267E-2</v>
      </c>
      <c r="AB49" s="4">
        <v>8.1924915306933757E-2</v>
      </c>
      <c r="AC49" s="4">
        <v>8.1954532658925106E-2</v>
      </c>
      <c r="AD49" s="4">
        <v>8.1929251268209283E-2</v>
      </c>
      <c r="AE49" s="4">
        <v>8.1971611336483896E-2</v>
      </c>
      <c r="AF49" s="4">
        <v>8.3276829327440502E-2</v>
      </c>
      <c r="AG49" s="4">
        <v>8.3694769270223193E-2</v>
      </c>
      <c r="AH49" s="4">
        <v>8.2962472424916348E-2</v>
      </c>
      <c r="AI49" s="4">
        <v>8.2982732505717652E-2</v>
      </c>
    </row>
    <row r="50" spans="1:35" x14ac:dyDescent="0.35">
      <c r="A50" s="2" t="s">
        <v>3</v>
      </c>
      <c r="H50" s="4">
        <v>5.2858040952917407E-2</v>
      </c>
      <c r="I50" s="4">
        <v>5.2888564366233293E-2</v>
      </c>
      <c r="J50" s="4">
        <v>5.321447807234643E-2</v>
      </c>
      <c r="K50" s="4">
        <v>5.4209029744614841E-2</v>
      </c>
      <c r="L50" s="4">
        <v>5.5645566696308935E-2</v>
      </c>
      <c r="M50" s="4">
        <v>5.2572801745623877E-2</v>
      </c>
      <c r="N50" s="4">
        <v>5.7121689270688426E-2</v>
      </c>
      <c r="O50" s="4">
        <v>6.0129406050038005E-2</v>
      </c>
      <c r="P50" s="4">
        <v>5.8553167730046464E-2</v>
      </c>
      <c r="Q50" s="4">
        <v>6.1093242208948545E-2</v>
      </c>
      <c r="R50" s="4">
        <v>6.6772031943915219E-2</v>
      </c>
      <c r="S50" s="4">
        <v>7.0200463850396563E-2</v>
      </c>
      <c r="T50" s="4">
        <v>6.912876268463411E-2</v>
      </c>
      <c r="U50" s="4">
        <v>6.9876936180277946E-2</v>
      </c>
      <c r="V50" s="4">
        <v>7.2743378069615505E-2</v>
      </c>
      <c r="W50" s="4">
        <v>8.1788931220884917E-2</v>
      </c>
      <c r="X50" s="4">
        <v>7.330131114948131E-2</v>
      </c>
      <c r="Y50" s="4">
        <v>7.3187054647188388E-2</v>
      </c>
      <c r="Z50" s="4">
        <v>7.9674711356052169E-2</v>
      </c>
      <c r="AA50" s="4">
        <v>8.6846991571668114E-2</v>
      </c>
      <c r="AB50" s="4">
        <v>9.5086768480898587E-2</v>
      </c>
      <c r="AC50" s="4">
        <v>9.773670774788866E-2</v>
      </c>
      <c r="AD50" s="4">
        <v>9.8195092867830125E-2</v>
      </c>
      <c r="AE50" s="4">
        <v>0.10409337925409665</v>
      </c>
      <c r="AF50" s="4">
        <v>9.9855636491749097E-2</v>
      </c>
      <c r="AG50" s="4">
        <v>0.10065518374586353</v>
      </c>
      <c r="AH50" s="4">
        <v>9.9940345489257801E-2</v>
      </c>
      <c r="AI50" s="4">
        <v>9.8414093349966911E-2</v>
      </c>
    </row>
    <row r="51" spans="1:35" x14ac:dyDescent="0.35">
      <c r="A51" s="2" t="s">
        <v>4</v>
      </c>
      <c r="H51" s="4">
        <v>5.1499999999999997E-2</v>
      </c>
      <c r="I51" s="4">
        <v>5.5572707625810437E-2</v>
      </c>
      <c r="J51" s="4">
        <v>5.764911405041178E-2</v>
      </c>
      <c r="K51" s="4">
        <v>6.0060334582685802E-2</v>
      </c>
      <c r="L51" s="4">
        <v>5.4713493530499077E-2</v>
      </c>
      <c r="M51" s="4">
        <v>5.3469425976214999E-2</v>
      </c>
      <c r="N51" s="4">
        <v>5.8000000000000003E-2</v>
      </c>
      <c r="O51" s="4">
        <v>0.06</v>
      </c>
      <c r="P51" s="4">
        <v>5.3999999999999999E-2</v>
      </c>
      <c r="Q51" s="4">
        <v>4.3999999999999997E-2</v>
      </c>
      <c r="R51" s="4">
        <v>4.2000000000000003E-2</v>
      </c>
      <c r="S51" s="4">
        <v>4.3999999999999997E-2</v>
      </c>
      <c r="T51" s="4">
        <v>6.4000000000000001E-2</v>
      </c>
      <c r="U51" s="4">
        <v>5.8999999999999997E-2</v>
      </c>
      <c r="V51" s="4">
        <v>0.06</v>
      </c>
      <c r="W51" s="4">
        <v>5.8999999999999997E-2</v>
      </c>
      <c r="X51" s="4">
        <v>4.5999999999999999E-2</v>
      </c>
      <c r="Y51" s="4">
        <v>5.2999999999999999E-2</v>
      </c>
      <c r="Z51" s="4">
        <v>7.0323488045007029E-2</v>
      </c>
      <c r="AA51" s="4">
        <v>6.5472269793176135E-2</v>
      </c>
      <c r="AB51" s="4">
        <v>5.3821470245040838E-2</v>
      </c>
      <c r="AC51" s="4">
        <v>5.3333333333333337E-2</v>
      </c>
      <c r="AD51" s="4">
        <v>4.9881858755578892E-2</v>
      </c>
      <c r="AE51" s="4">
        <v>4.6088036428867114E-2</v>
      </c>
      <c r="AF51" s="4">
        <v>5.3918644876535846E-2</v>
      </c>
      <c r="AG51" s="4">
        <v>4.9457034938621344E-2</v>
      </c>
      <c r="AH51" s="4">
        <v>5.4160855416085542E-2</v>
      </c>
      <c r="AI51" s="4">
        <v>5.8208472566562468E-2</v>
      </c>
    </row>
    <row r="52" spans="1:35" x14ac:dyDescent="0.35">
      <c r="A52" s="2" t="s">
        <v>5</v>
      </c>
      <c r="H52" s="4">
        <v>7.3378076062639824E-2</v>
      </c>
      <c r="I52" s="4">
        <v>8.0203767326146189E-2</v>
      </c>
      <c r="J52" s="4">
        <v>8.1352154531946511E-2</v>
      </c>
      <c r="K52" s="4">
        <v>7.9207920792079209E-2</v>
      </c>
      <c r="L52" s="4">
        <v>8.1048387096774199E-2</v>
      </c>
      <c r="M52" s="4">
        <v>6.8084614495434057E-2</v>
      </c>
      <c r="N52" s="4">
        <v>8.7125821367729381E-2</v>
      </c>
      <c r="O52" s="4">
        <v>7.7283705071743147E-2</v>
      </c>
      <c r="P52" s="4">
        <v>8.5423728813559321E-2</v>
      </c>
      <c r="Q52" s="4">
        <v>7.656412029035603E-2</v>
      </c>
      <c r="R52" s="4">
        <v>6.2815156317533496E-2</v>
      </c>
      <c r="S52" s="4">
        <v>7.2411186696900984E-2</v>
      </c>
      <c r="T52" s="4">
        <v>8.9716599190283394E-2</v>
      </c>
      <c r="U52" s="4">
        <v>0.10418173925625814</v>
      </c>
      <c r="V52" s="4">
        <v>0.10675443617630223</v>
      </c>
      <c r="W52" s="4">
        <v>0.10344304565448202</v>
      </c>
      <c r="X52" s="4">
        <v>0.10626702997275204</v>
      </c>
      <c r="Y52" s="4">
        <v>9.51575710991545E-2</v>
      </c>
      <c r="Z52" s="4">
        <v>0.10725034199726402</v>
      </c>
      <c r="AA52" s="4">
        <v>0.10315718385953064</v>
      </c>
      <c r="AB52" s="4">
        <v>9.7798055941281492E-2</v>
      </c>
      <c r="AC52" s="4">
        <v>9.7697257026752457E-2</v>
      </c>
      <c r="AD52" s="4">
        <v>0.10689779703864211</v>
      </c>
      <c r="AE52" s="4">
        <v>0.1053979091103051</v>
      </c>
      <c r="AF52" s="4">
        <v>0.10433138535579237</v>
      </c>
      <c r="AG52" s="4">
        <v>0.11679189807252532</v>
      </c>
      <c r="AH52" s="4">
        <v>0.11836664369400414</v>
      </c>
      <c r="AI52" s="4">
        <v>0.1214859437751004</v>
      </c>
    </row>
    <row r="53" spans="1:35" x14ac:dyDescent="0.35">
      <c r="A53" s="2" t="s">
        <v>6</v>
      </c>
      <c r="H53" s="6">
        <v>1.2335973514280285E-2</v>
      </c>
      <c r="I53" s="6">
        <v>1.3251016335853238E-2</v>
      </c>
      <c r="J53" s="6">
        <v>1.447252150822842E-2</v>
      </c>
      <c r="K53" s="6">
        <v>1.5627089002063776E-2</v>
      </c>
      <c r="L53" s="6">
        <v>1.5791889945271587E-2</v>
      </c>
      <c r="M53" s="6">
        <v>1.673125743354742E-2</v>
      </c>
      <c r="N53" s="6">
        <v>1.8538055705255019E-2</v>
      </c>
      <c r="O53" s="6">
        <v>1.7599757678998129E-2</v>
      </c>
      <c r="P53" s="6">
        <v>1.782779286819669E-2</v>
      </c>
      <c r="Q53" s="6">
        <v>1.8379616236090079E-2</v>
      </c>
      <c r="R53" s="6">
        <v>1.8257948951025726E-2</v>
      </c>
      <c r="S53" s="6">
        <v>1.7918659413325821E-2</v>
      </c>
      <c r="T53" s="6">
        <v>1.6523585191494439E-2</v>
      </c>
      <c r="U53" s="6">
        <v>1.628203561060082E-2</v>
      </c>
      <c r="V53" s="6">
        <v>1.6679382016384192E-2</v>
      </c>
      <c r="W53" s="6">
        <v>1.6612679575988443E-2</v>
      </c>
      <c r="X53" s="6">
        <v>1.6556961392239611E-2</v>
      </c>
      <c r="Y53" s="6">
        <v>1.6405878719768952E-2</v>
      </c>
      <c r="Z53" s="6">
        <v>1.626342868864783E-2</v>
      </c>
      <c r="AA53" s="6">
        <v>1.6053842196077861E-2</v>
      </c>
      <c r="AB53" s="6">
        <v>1.5857798147758784E-2</v>
      </c>
      <c r="AC53" s="6">
        <v>1.5731549718611904E-2</v>
      </c>
      <c r="AD53" s="6">
        <v>1.564728810402638E-2</v>
      </c>
      <c r="AE53" s="6">
        <v>1.5506680968771391E-2</v>
      </c>
      <c r="AF53" s="6">
        <v>1.531652099065739E-2</v>
      </c>
      <c r="AG53" s="6">
        <v>1.4871284747895341E-2</v>
      </c>
      <c r="AH53" s="6">
        <v>1.4594581726940392E-2</v>
      </c>
      <c r="AI53" s="6">
        <v>1.4402530679339165E-2</v>
      </c>
    </row>
    <row r="54" spans="1:35" x14ac:dyDescent="0.35">
      <c r="A54" s="2" t="s">
        <v>7</v>
      </c>
      <c r="H54" s="7">
        <v>0.05</v>
      </c>
      <c r="I54" s="7">
        <v>0.05</v>
      </c>
      <c r="J54" s="7">
        <v>0.05</v>
      </c>
      <c r="K54" s="7">
        <v>0.05</v>
      </c>
      <c r="L54" s="7">
        <v>0.05</v>
      </c>
      <c r="M54" s="7">
        <v>0.05</v>
      </c>
      <c r="N54" s="7">
        <v>5.5E-2</v>
      </c>
      <c r="O54" s="7">
        <v>5.5E-2</v>
      </c>
      <c r="P54" s="7">
        <v>5.5E-2</v>
      </c>
      <c r="Q54" s="7">
        <v>5.5E-2</v>
      </c>
      <c r="R54" s="7">
        <v>5.5E-2</v>
      </c>
      <c r="S54" s="7">
        <v>5.5E-2</v>
      </c>
      <c r="T54" s="7">
        <v>5.5E-2</v>
      </c>
      <c r="U54" s="7">
        <v>5.5E-2</v>
      </c>
      <c r="V54" s="7">
        <v>5.5E-2</v>
      </c>
      <c r="W54" s="7">
        <v>5.5E-2</v>
      </c>
      <c r="X54" s="7">
        <v>5.5E-2</v>
      </c>
      <c r="Y54" s="7">
        <v>5.5E-2</v>
      </c>
      <c r="Z54" s="7">
        <v>0.06</v>
      </c>
      <c r="AA54" s="7">
        <v>0.06</v>
      </c>
      <c r="AB54" s="7">
        <v>0.06</v>
      </c>
      <c r="AC54" s="7">
        <v>0.06</v>
      </c>
      <c r="AD54" s="7">
        <v>0.06</v>
      </c>
      <c r="AE54" s="7">
        <v>0.06</v>
      </c>
      <c r="AF54" s="7">
        <v>0.06</v>
      </c>
      <c r="AG54" s="7">
        <v>0.06</v>
      </c>
      <c r="AH54" s="7">
        <v>0.06</v>
      </c>
      <c r="AI54" s="7">
        <v>0.06</v>
      </c>
    </row>
    <row r="55" spans="1:35" x14ac:dyDescent="0.35">
      <c r="A55" s="2" t="s">
        <v>8</v>
      </c>
      <c r="H55" s="4">
        <f t="shared" ref="H55:AF55" si="29">H49+(100%-H50)/3+H51+H52+(3%-H53*10)+(H54*5)</f>
        <v>0.67744581393592451</v>
      </c>
      <c r="I55" s="4">
        <f>I49+(100%-I50)/3+I51+I52+(3%-I53*10)+(I54*5)</f>
        <v>0.67920667107468358</v>
      </c>
      <c r="J55" s="4">
        <f>J49+(100%-J50)/3+J51+J52+(3%-J53*10)+(J54*5)</f>
        <v>0.6704113431679859</v>
      </c>
      <c r="K55" s="4">
        <f>K49+(100%-K50)/3+K51+K52+(3%-K53*10)+(K54*5)</f>
        <v>0.65897029501908932</v>
      </c>
      <c r="L55" s="4">
        <f>L49+(100%-L50)/3+L51+L52+(3%-L53*10)+(L54*5)</f>
        <v>0.65301501591226696</v>
      </c>
      <c r="M55" s="4">
        <f>M49+(100%-M50)/3+M51+M52+(3%-M53*10)+(M54*5)</f>
        <v>0.62957809431999168</v>
      </c>
      <c r="N55" s="4">
        <f t="shared" si="29"/>
        <v>0.65874533014449699</v>
      </c>
      <c r="O55" s="4">
        <f t="shared" si="29"/>
        <v>0.65959668500259871</v>
      </c>
      <c r="P55" s="4">
        <f t="shared" si="29"/>
        <v>0.66044244813529718</v>
      </c>
      <c r="Q55" s="4">
        <f t="shared" si="29"/>
        <v>0.63521242430125902</v>
      </c>
      <c r="R55" s="4">
        <f t="shared" si="29"/>
        <v>0.61846774759974121</v>
      </c>
      <c r="S55" s="4">
        <f t="shared" si="29"/>
        <v>0.63200692883699439</v>
      </c>
      <c r="T55" s="4">
        <f t="shared" si="29"/>
        <v>0.68399743041374772</v>
      </c>
      <c r="U55" s="4">
        <f t="shared" si="29"/>
        <v>0.69630135677992822</v>
      </c>
      <c r="V55" s="4">
        <f t="shared" si="29"/>
        <v>0.69517438154088429</v>
      </c>
      <c r="W55" s="4">
        <f t="shared" si="29"/>
        <v>0.6888563613072588</v>
      </c>
      <c r="X55" s="4">
        <f t="shared" si="29"/>
        <v>0.68246542576776348</v>
      </c>
      <c r="Y55" s="4">
        <f t="shared" si="29"/>
        <v>0.6798820535967256</v>
      </c>
      <c r="Z55" s="4">
        <f t="shared" si="29"/>
        <v>0.73384154308013549</v>
      </c>
      <c r="AA55" s="4">
        <f t="shared" si="29"/>
        <v>0.72454871820260824</v>
      </c>
      <c r="AB55" s="4">
        <f t="shared" si="29"/>
        <v>0.70660420385536882</v>
      </c>
      <c r="AC55" s="4">
        <f t="shared" si="29"/>
        <v>0.70642405658359575</v>
      </c>
      <c r="AD55" s="4">
        <f t="shared" si="29"/>
        <v>0.71283766173288976</v>
      </c>
      <c r="AE55" s="4">
        <f t="shared" si="29"/>
        <v>0.70702628743657669</v>
      </c>
      <c r="AF55" s="4">
        <f t="shared" si="29"/>
        <v>0.71840977082261182</v>
      </c>
      <c r="AG55" s="4">
        <f t="shared" ref="AG55:AI55" si="30">AG49+(100%-AG50)/3+AG51+AG52+(3%-AG53*10)+(AG54*5)</f>
        <v>0.73101246022046196</v>
      </c>
      <c r="AH55" s="4">
        <f t="shared" ref="AH55" si="31">AH49+(100%-AH50)/3+AH51+AH52+(3%-AH53*10)+(AH54*5)</f>
        <v>0.73956403910251622</v>
      </c>
      <c r="AI55" s="4">
        <f t="shared" si="30"/>
        <v>0.74918047760399986</v>
      </c>
    </row>
    <row r="58" spans="1:35" x14ac:dyDescent="0.35">
      <c r="A58" s="9" t="s">
        <v>13</v>
      </c>
      <c r="H58" s="1">
        <v>44743</v>
      </c>
      <c r="I58" s="1">
        <v>44774</v>
      </c>
      <c r="J58" s="1">
        <v>44805</v>
      </c>
      <c r="K58" s="1">
        <v>44835</v>
      </c>
      <c r="L58" s="1">
        <v>44866</v>
      </c>
      <c r="M58" s="1">
        <v>44896</v>
      </c>
      <c r="N58" s="1">
        <v>44927</v>
      </c>
      <c r="O58" s="1">
        <v>44958</v>
      </c>
      <c r="P58" s="1">
        <v>44986</v>
      </c>
      <c r="Q58" s="1">
        <v>45017</v>
      </c>
      <c r="R58" s="1">
        <v>45047</v>
      </c>
      <c r="S58" s="1">
        <v>45078</v>
      </c>
      <c r="T58" s="1">
        <v>45108</v>
      </c>
      <c r="U58" s="1">
        <v>45139</v>
      </c>
      <c r="V58" s="1">
        <v>45170</v>
      </c>
      <c r="W58" s="1">
        <v>45200</v>
      </c>
      <c r="X58" s="1">
        <v>45231</v>
      </c>
      <c r="Y58" s="1">
        <v>45261</v>
      </c>
      <c r="Z58" s="1">
        <v>45292</v>
      </c>
      <c r="AA58" s="1">
        <v>45323</v>
      </c>
      <c r="AB58" s="1">
        <v>45352</v>
      </c>
      <c r="AC58" s="1">
        <v>45383</v>
      </c>
      <c r="AD58" s="1">
        <v>45413</v>
      </c>
      <c r="AE58" s="1">
        <v>45444</v>
      </c>
      <c r="AF58" s="1">
        <v>45474</v>
      </c>
      <c r="AG58" s="1">
        <v>45505</v>
      </c>
      <c r="AH58" s="1">
        <v>45536</v>
      </c>
      <c r="AI58" s="1">
        <v>45566</v>
      </c>
    </row>
    <row r="59" spans="1:35" x14ac:dyDescent="0.35">
      <c r="A59" s="2" t="s">
        <v>1</v>
      </c>
      <c r="H59" s="14">
        <v>2617737.8554019998</v>
      </c>
      <c r="I59" s="14">
        <v>2700044.4014949999</v>
      </c>
      <c r="J59" s="14">
        <v>2767296.1693239999</v>
      </c>
      <c r="K59" s="14">
        <v>2824153.8334550001</v>
      </c>
      <c r="L59" s="14">
        <v>2892316.007156</v>
      </c>
      <c r="M59" s="14">
        <v>2981863.2264379999</v>
      </c>
      <c r="N59" s="14">
        <v>2989589.9222090002</v>
      </c>
      <c r="O59" s="14">
        <v>3018958.7638920001</v>
      </c>
      <c r="P59" s="14">
        <v>3056379.746756</v>
      </c>
      <c r="Q59" s="14">
        <v>3088854.0048369998</v>
      </c>
      <c r="R59" s="14">
        <v>3134062.4445239999</v>
      </c>
      <c r="S59" s="14">
        <v>3174275.5943720001</v>
      </c>
      <c r="T59" s="14">
        <v>3188967.8957329998</v>
      </c>
      <c r="U59" s="14">
        <v>3196746.8643169999</v>
      </c>
      <c r="V59" s="14">
        <v>3200983.3232749999</v>
      </c>
      <c r="W59" s="14">
        <v>3192802.351235</v>
      </c>
      <c r="X59" s="14">
        <v>3179718.130874</v>
      </c>
      <c r="Y59" s="14">
        <v>3182010.344116</v>
      </c>
      <c r="Z59" s="14">
        <v>3129549.8718889998</v>
      </c>
      <c r="AA59" s="14">
        <v>3084570.4899200001</v>
      </c>
      <c r="AB59" s="14">
        <v>3060947.1366429999</v>
      </c>
      <c r="AC59" s="14">
        <v>3023578.3227749998</v>
      </c>
      <c r="AD59" s="14">
        <v>2980590.703956</v>
      </c>
      <c r="AE59" s="14">
        <v>2953738.7643949999</v>
      </c>
      <c r="AF59" s="14">
        <v>2934200.78015</v>
      </c>
      <c r="AG59" s="14">
        <v>2906507.4919730001</v>
      </c>
      <c r="AH59" s="14">
        <v>2884739.0932029998</v>
      </c>
      <c r="AI59" s="14">
        <v>2873900.1886450001</v>
      </c>
    </row>
    <row r="60" spans="1:35" x14ac:dyDescent="0.35">
      <c r="A60" s="2" t="s">
        <v>2</v>
      </c>
      <c r="H60" s="4">
        <v>0.1446602543462954</v>
      </c>
      <c r="I60" s="4">
        <v>0.1462212823189144</v>
      </c>
      <c r="J60" s="4">
        <v>0.14673437691216756</v>
      </c>
      <c r="K60" s="4">
        <v>0.14749341572492711</v>
      </c>
      <c r="L60" s="4">
        <v>0.14825396761876747</v>
      </c>
      <c r="M60" s="4">
        <v>0.14953585242232009</v>
      </c>
      <c r="N60" s="4">
        <v>0.15086281728394546</v>
      </c>
      <c r="O60" s="4">
        <v>0.15170687507736494</v>
      </c>
      <c r="P60" s="4">
        <v>0.15286267455182256</v>
      </c>
      <c r="Q60" s="4">
        <v>0.15438256793595639</v>
      </c>
      <c r="R60" s="4">
        <v>0.15648123126629365</v>
      </c>
      <c r="S60" s="4">
        <v>0.15764745183794909</v>
      </c>
      <c r="T60" s="4">
        <v>0.15812029495723351</v>
      </c>
      <c r="U60" s="4">
        <v>0.15784470067382753</v>
      </c>
      <c r="V60" s="4">
        <v>0.15682853904407038</v>
      </c>
      <c r="W60" s="4">
        <v>0.15552380285203748</v>
      </c>
      <c r="X60" s="4">
        <v>0.15493543762772011</v>
      </c>
      <c r="Y60" s="4">
        <v>0.15321006511800653</v>
      </c>
      <c r="Z60" s="4">
        <v>0.1520124938222252</v>
      </c>
      <c r="AA60" s="4">
        <v>0.15003080969746432</v>
      </c>
      <c r="AB60" s="4">
        <v>0.14906925688352363</v>
      </c>
      <c r="AC60" s="4">
        <v>0.14782920035830874</v>
      </c>
      <c r="AD60" s="4">
        <v>0.14621362573279337</v>
      </c>
      <c r="AE60" s="4">
        <v>0.14529568169288354</v>
      </c>
      <c r="AF60" s="4">
        <v>0.14724564074868629</v>
      </c>
      <c r="AG60" s="4">
        <v>0.14566215692406717</v>
      </c>
      <c r="AH60" s="4">
        <v>0.14323048641017502</v>
      </c>
      <c r="AI60" s="4">
        <v>0.14212404925368161</v>
      </c>
    </row>
    <row r="61" spans="1:35" x14ac:dyDescent="0.35">
      <c r="A61" s="2" t="s">
        <v>3</v>
      </c>
      <c r="H61" s="4">
        <v>6.4532696616047464E-2</v>
      </c>
      <c r="I61" s="4">
        <v>7.0448503548934047E-2</v>
      </c>
      <c r="J61" s="4">
        <v>7.1152670573782204E-2</v>
      </c>
      <c r="K61" s="4">
        <v>7.4854250988650492E-2</v>
      </c>
      <c r="L61" s="4">
        <v>7.4345715133817353E-2</v>
      </c>
      <c r="M61" s="4">
        <v>6.5879227443527588E-2</v>
      </c>
      <c r="N61" s="4">
        <v>7.5167020509942062E-2</v>
      </c>
      <c r="O61" s="4">
        <v>7.613742344319839E-2</v>
      </c>
      <c r="P61" s="4">
        <v>8.9698030396903536E-2</v>
      </c>
      <c r="Q61" s="4">
        <v>9.0781747496284607E-2</v>
      </c>
      <c r="R61" s="4">
        <v>0.10373817366213307</v>
      </c>
      <c r="S61" s="4">
        <v>0.1035869107587845</v>
      </c>
      <c r="T61" s="4">
        <v>0.11153891645912666</v>
      </c>
      <c r="U61" s="4">
        <v>0.11638183888278836</v>
      </c>
      <c r="V61" s="4">
        <v>0.11182607451849191</v>
      </c>
      <c r="W61" s="4">
        <v>0.13272044182725257</v>
      </c>
      <c r="X61" s="4">
        <v>0.1360312237019288</v>
      </c>
      <c r="Y61" s="4">
        <v>0.12289341260599759</v>
      </c>
      <c r="Z61" s="4">
        <v>0.14420925497780571</v>
      </c>
      <c r="AA61" s="4">
        <v>0.14300610864381333</v>
      </c>
      <c r="AB61" s="4">
        <v>0.14734589650399524</v>
      </c>
      <c r="AC61" s="4">
        <v>0.16512272255007587</v>
      </c>
      <c r="AD61" s="4">
        <v>0.16984202373445806</v>
      </c>
      <c r="AE61" s="4">
        <v>0.16045257817411412</v>
      </c>
      <c r="AF61" s="4">
        <v>0.170365006253064</v>
      </c>
      <c r="AG61" s="4">
        <v>0.17392680535595056</v>
      </c>
      <c r="AH61" s="4">
        <v>0.17986640066983942</v>
      </c>
      <c r="AI61" s="4">
        <v>0.18151179752903959</v>
      </c>
    </row>
    <row r="62" spans="1:35" x14ac:dyDescent="0.35">
      <c r="A62" s="2" t="s">
        <v>4</v>
      </c>
      <c r="H62" s="4">
        <v>0.22750000000000001</v>
      </c>
      <c r="I62" s="4">
        <v>0.20268601420191418</v>
      </c>
      <c r="J62" s="4">
        <v>0.20397637467764745</v>
      </c>
      <c r="K62" s="4">
        <v>0.20120669165371607</v>
      </c>
      <c r="L62" s="4">
        <v>0.19593345656192238</v>
      </c>
      <c r="M62" s="4">
        <v>0.20788463339263977</v>
      </c>
      <c r="N62" s="4">
        <v>0.19500000000000001</v>
      </c>
      <c r="O62" s="4">
        <v>0.189</v>
      </c>
      <c r="P62" s="4">
        <v>0.187</v>
      </c>
      <c r="Q62" s="4">
        <v>0.214</v>
      </c>
      <c r="R62" s="4">
        <v>0.21099999999999999</v>
      </c>
      <c r="S62" s="4">
        <v>0.191</v>
      </c>
      <c r="T62" s="4">
        <v>0.161</v>
      </c>
      <c r="U62" s="4">
        <v>0.17</v>
      </c>
      <c r="V62" s="4">
        <v>0.14699999999999999</v>
      </c>
      <c r="W62" s="4">
        <v>0.128</v>
      </c>
      <c r="X62" s="4">
        <v>0.109</v>
      </c>
      <c r="Y62" s="4">
        <v>0.114</v>
      </c>
      <c r="Z62" s="4">
        <v>1.7543859649122806E-2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2.0618556701030927E-2</v>
      </c>
      <c r="AG62" s="4">
        <v>0</v>
      </c>
      <c r="AH62" s="4">
        <v>0.11215713621571362</v>
      </c>
      <c r="AI62" s="4">
        <v>0.11188961948905897</v>
      </c>
    </row>
    <row r="63" spans="1:35" x14ac:dyDescent="0.35">
      <c r="A63" s="2" t="s">
        <v>5</v>
      </c>
      <c r="H63" s="4">
        <v>8.0835197613721099E-2</v>
      </c>
      <c r="I63" s="4">
        <v>7.4872645421158637E-2</v>
      </c>
      <c r="J63" s="4">
        <v>7.9990094105993059E-2</v>
      </c>
      <c r="K63" s="4">
        <v>8.0355861673123835E-2</v>
      </c>
      <c r="L63" s="4">
        <v>8.1048387096774199E-2</v>
      </c>
      <c r="M63" s="4">
        <v>8.2996185412091084E-2</v>
      </c>
      <c r="N63" s="4">
        <v>8.7125821367729381E-2</v>
      </c>
      <c r="O63" s="4">
        <v>7.9130558317942884E-2</v>
      </c>
      <c r="P63" s="4">
        <v>8.5152542372881362E-2</v>
      </c>
      <c r="Q63" s="4">
        <v>9.7649498790183198E-2</v>
      </c>
      <c r="R63" s="4">
        <v>9.2061662584641976E-2</v>
      </c>
      <c r="S63" s="4">
        <v>8.9795918367346933E-2</v>
      </c>
      <c r="T63" s="4">
        <v>7.9028340080971662E-2</v>
      </c>
      <c r="U63" s="4">
        <v>5.6431775430473161E-2</v>
      </c>
      <c r="V63" s="4">
        <v>4.9370349170005726E-2</v>
      </c>
      <c r="W63" s="4">
        <v>4.6716214166540267E-2</v>
      </c>
      <c r="X63" s="4">
        <v>4.1032216701394453E-2</v>
      </c>
      <c r="Y63" s="4">
        <v>4.4888547271329744E-2</v>
      </c>
      <c r="Z63" s="4">
        <v>2.5718194254445964E-2</v>
      </c>
      <c r="AA63" s="4">
        <v>1.8740503123417188E-2</v>
      </c>
      <c r="AB63" s="4">
        <v>3.6897440983931759E-2</v>
      </c>
      <c r="AC63" s="4">
        <v>4.063664070436844E-2</v>
      </c>
      <c r="AD63" s="4">
        <v>5.2184904297580353E-2</v>
      </c>
      <c r="AE63" s="4">
        <v>4.8218476637508001E-2</v>
      </c>
      <c r="AF63" s="4">
        <v>5.34547954623582E-2</v>
      </c>
      <c r="AG63" s="4">
        <v>4.459327017314603E-2</v>
      </c>
      <c r="AH63" s="4">
        <v>4.3073742246726394E-2</v>
      </c>
      <c r="AI63" s="4">
        <v>4.6184738955823292E-2</v>
      </c>
    </row>
    <row r="64" spans="1:35" x14ac:dyDescent="0.35">
      <c r="A64" s="2" t="s">
        <v>6</v>
      </c>
      <c r="H64" s="6">
        <v>1.5372905538794557E-2</v>
      </c>
      <c r="I64" s="6">
        <v>1.7735038233202882E-2</v>
      </c>
      <c r="J64" s="6">
        <v>1.9047310972184928E-2</v>
      </c>
      <c r="K64" s="6">
        <v>1.9194810850514887E-2</v>
      </c>
      <c r="L64" s="6">
        <v>1.9514264447398233E-2</v>
      </c>
      <c r="M64" s="6">
        <v>2.0086967426602209E-2</v>
      </c>
      <c r="N64" s="6">
        <v>1.968527113310059E-2</v>
      </c>
      <c r="O64" s="6">
        <v>2.0800510765418778E-2</v>
      </c>
      <c r="P64" s="6">
        <v>2.0678335779026558E-2</v>
      </c>
      <c r="Q64" s="6">
        <v>1.9864545491734109E-2</v>
      </c>
      <c r="R64" s="6">
        <v>2.0192107978113549E-2</v>
      </c>
      <c r="S64" s="6">
        <v>2.0509288945739224E-2</v>
      </c>
      <c r="T64" s="6">
        <v>2.0127803481200024E-2</v>
      </c>
      <c r="U64" s="6">
        <v>1.9275753247878891E-2</v>
      </c>
      <c r="V64" s="6">
        <v>1.9830031780756041E-2</v>
      </c>
      <c r="W64" s="6">
        <v>2.0242188425538377E-2</v>
      </c>
      <c r="X64" s="6">
        <v>2.0467296490661591E-2</v>
      </c>
      <c r="Y64" s="6">
        <v>1.9925436062110835E-2</v>
      </c>
      <c r="Z64" s="6">
        <v>1.9802625354918835E-2</v>
      </c>
      <c r="AA64" s="6">
        <v>1.964801758936674E-2</v>
      </c>
      <c r="AB64" s="6">
        <v>1.9721992605258309E-2</v>
      </c>
      <c r="AC64" s="6">
        <v>1.8319918185848882E-2</v>
      </c>
      <c r="AD64" s="6">
        <v>1.7943789120282494E-2</v>
      </c>
      <c r="AE64" s="6">
        <v>1.7737981658843438E-2</v>
      </c>
      <c r="AF64" s="6">
        <v>1.7262879732080627E-2</v>
      </c>
      <c r="AG64" s="6">
        <v>1.6813076216675826E-2</v>
      </c>
      <c r="AH64" s="6">
        <v>1.6764505049279066E-2</v>
      </c>
      <c r="AI64" s="6">
        <v>1.6018864835264157E-2</v>
      </c>
    </row>
    <row r="65" spans="1:35" x14ac:dyDescent="0.35">
      <c r="A65" s="2" t="s">
        <v>7</v>
      </c>
      <c r="H65" s="7">
        <v>0.05</v>
      </c>
      <c r="I65" s="7">
        <v>0.05</v>
      </c>
      <c r="J65" s="7">
        <v>0.05</v>
      </c>
      <c r="K65" s="7">
        <v>0.05</v>
      </c>
      <c r="L65" s="7">
        <v>0.05</v>
      </c>
      <c r="M65" s="7">
        <v>0.05</v>
      </c>
      <c r="N65" s="7">
        <v>5.5E-2</v>
      </c>
      <c r="O65" s="7">
        <v>5.5E-2</v>
      </c>
      <c r="P65" s="7">
        <v>5.5E-2</v>
      </c>
      <c r="Q65" s="7">
        <v>5.5E-2</v>
      </c>
      <c r="R65" s="7">
        <v>5.5E-2</v>
      </c>
      <c r="S65" s="7">
        <v>5.5E-2</v>
      </c>
      <c r="T65" s="7">
        <v>5.5E-2</v>
      </c>
      <c r="U65" s="7">
        <v>5.5E-2</v>
      </c>
      <c r="V65" s="7">
        <v>5.5E-2</v>
      </c>
      <c r="W65" s="7">
        <v>5.5E-2</v>
      </c>
      <c r="X65" s="7">
        <v>5.5E-2</v>
      </c>
      <c r="Y65" s="7">
        <v>5.5E-2</v>
      </c>
      <c r="Z65" s="7">
        <v>0.06</v>
      </c>
      <c r="AA65" s="7">
        <v>0.06</v>
      </c>
      <c r="AB65" s="7">
        <v>0.06</v>
      </c>
      <c r="AC65" s="7">
        <v>0.06</v>
      </c>
      <c r="AD65" s="7">
        <v>0.06</v>
      </c>
      <c r="AE65" s="7">
        <v>0.06</v>
      </c>
      <c r="AF65" s="7">
        <v>0.06</v>
      </c>
      <c r="AG65" s="7">
        <v>0.06</v>
      </c>
      <c r="AH65" s="7">
        <v>0.06</v>
      </c>
      <c r="AI65" s="7">
        <v>0.06</v>
      </c>
    </row>
    <row r="66" spans="1:35" x14ac:dyDescent="0.35">
      <c r="A66" s="2" t="s">
        <v>8</v>
      </c>
      <c r="H66" s="4">
        <f t="shared" ref="H66:AF66" si="32">H60+(100%-H61)/3+H62+H63+(3%-H64*10)+(H65*5)</f>
        <v>0.89108883103338843</v>
      </c>
      <c r="I66" s="4">
        <f t="shared" si="32"/>
        <v>0.83628005842698039</v>
      </c>
      <c r="J66" s="4">
        <f t="shared" si="32"/>
        <v>0.82984351244936483</v>
      </c>
      <c r="K66" s="4">
        <f t="shared" si="32"/>
        <v>0.82548977688373459</v>
      </c>
      <c r="L66" s="4">
        <f t="shared" si="32"/>
        <v>0.81864459509220933</v>
      </c>
      <c r="M66" s="4">
        <f t="shared" si="32"/>
        <v>0.83092058781318634</v>
      </c>
      <c r="N66" s="4">
        <f t="shared" si="32"/>
        <v>0.84941358715068827</v>
      </c>
      <c r="O66" s="4">
        <f t="shared" si="32"/>
        <v>0.82478651792672075</v>
      </c>
      <c r="P66" s="4">
        <f t="shared" si="32"/>
        <v>0.82666584900213724</v>
      </c>
      <c r="Q66" s="4">
        <f t="shared" si="32"/>
        <v>0.87545936264337032</v>
      </c>
      <c r="R66" s="4">
        <f t="shared" si="32"/>
        <v>0.86137575618242246</v>
      </c>
      <c r="S66" s="4">
        <f t="shared" si="32"/>
        <v>0.83715484382830907</v>
      </c>
      <c r="T66" s="4">
        <f t="shared" si="32"/>
        <v>0.7980242947398295</v>
      </c>
      <c r="U66" s="4">
        <f t="shared" si="32"/>
        <v>0.79105833066458242</v>
      </c>
      <c r="V66" s="4">
        <f t="shared" si="32"/>
        <v>0.75595654556701841</v>
      </c>
      <c r="W66" s="4">
        <f t="shared" si="32"/>
        <v>0.72191131882077653</v>
      </c>
      <c r="X66" s="4">
        <f t="shared" si="32"/>
        <v>0.69328428152185584</v>
      </c>
      <c r="Y66" s="4">
        <f t="shared" si="32"/>
        <v>0.71021311423289546</v>
      </c>
      <c r="Z66" s="4">
        <f t="shared" si="32"/>
        <v>0.61251187585067046</v>
      </c>
      <c r="AA66" s="4">
        <f t="shared" si="32"/>
        <v>0.58795576737927635</v>
      </c>
      <c r="AB66" s="4">
        <f t="shared" si="32"/>
        <v>0.60296480631354066</v>
      </c>
      <c r="AC66" s="4">
        <f t="shared" si="32"/>
        <v>0.61355908502082968</v>
      </c>
      <c r="AD66" s="4">
        <f t="shared" si="32"/>
        <v>0.6256799642493962</v>
      </c>
      <c r="AE66" s="4">
        <f t="shared" si="32"/>
        <v>0.62598348235058565</v>
      </c>
      <c r="AF66" s="4">
        <f t="shared" si="32"/>
        <v>0.6552351935069145</v>
      </c>
      <c r="AG66" s="4">
        <f t="shared" ref="AG66:AI66" si="33">AG60+(100%-AG61)/3+AG62+AG63+(3%-AG64*10)+(AG65*5)</f>
        <v>0.62748239647847126</v>
      </c>
      <c r="AH66" s="4">
        <f t="shared" ref="AH66" si="34">AH60+(100%-AH61)/3+AH62+AH63+(3%-AH64*10)+(AH65*5)</f>
        <v>0.73419418082321131</v>
      </c>
      <c r="AI66" s="4">
        <f t="shared" si="33"/>
        <v>0.74283916016957585</v>
      </c>
    </row>
    <row r="69" spans="1:35" x14ac:dyDescent="0.35">
      <c r="A69" s="9" t="s">
        <v>14</v>
      </c>
      <c r="H69" s="1">
        <v>44743</v>
      </c>
      <c r="I69" s="1">
        <v>44774</v>
      </c>
      <c r="J69" s="1">
        <v>44805</v>
      </c>
      <c r="K69" s="1">
        <v>44835</v>
      </c>
      <c r="L69" s="1">
        <v>44866</v>
      </c>
      <c r="M69" s="1">
        <v>44896</v>
      </c>
      <c r="N69" s="1">
        <v>44927</v>
      </c>
      <c r="O69" s="1">
        <v>44958</v>
      </c>
      <c r="P69" s="1">
        <v>44986</v>
      </c>
      <c r="Q69" s="1">
        <v>45017</v>
      </c>
      <c r="R69" s="1">
        <v>45047</v>
      </c>
      <c r="S69" s="1">
        <v>45078</v>
      </c>
      <c r="T69" s="1">
        <v>45108</v>
      </c>
      <c r="U69" s="1">
        <v>45139</v>
      </c>
      <c r="V69" s="1">
        <v>45170</v>
      </c>
      <c r="W69" s="1">
        <v>45200</v>
      </c>
      <c r="X69" s="1">
        <v>45231</v>
      </c>
      <c r="Y69" s="1">
        <v>45261</v>
      </c>
      <c r="Z69" s="1">
        <v>45292</v>
      </c>
      <c r="AA69" s="1">
        <v>45323</v>
      </c>
      <c r="AB69" s="1">
        <v>45352</v>
      </c>
      <c r="AC69" s="1">
        <v>45383</v>
      </c>
      <c r="AD69" s="1">
        <v>45413</v>
      </c>
      <c r="AE69" s="1">
        <v>45444</v>
      </c>
      <c r="AF69" s="1">
        <v>45474</v>
      </c>
      <c r="AG69" s="1">
        <v>45505</v>
      </c>
      <c r="AH69" s="1">
        <v>45536</v>
      </c>
      <c r="AI69" s="1">
        <v>45566</v>
      </c>
    </row>
    <row r="70" spans="1:35" x14ac:dyDescent="0.35">
      <c r="A70" s="2" t="s">
        <v>1</v>
      </c>
      <c r="H70" s="14">
        <v>1324383.3781310001</v>
      </c>
      <c r="I70" s="14">
        <v>1342139.2702560001</v>
      </c>
      <c r="J70" s="14">
        <v>1366146.0219169999</v>
      </c>
      <c r="K70" s="14">
        <v>1390044.5303770001</v>
      </c>
      <c r="L70" s="14">
        <v>1445423.5282709999</v>
      </c>
      <c r="M70" s="14">
        <v>1484059.7889380001</v>
      </c>
      <c r="N70" s="14">
        <v>1490414.4172439999</v>
      </c>
      <c r="O70" s="14">
        <v>1489734.8597279999</v>
      </c>
      <c r="P70" s="14">
        <v>1481109.006053</v>
      </c>
      <c r="Q70" s="14">
        <v>1469884.391118</v>
      </c>
      <c r="R70" s="14">
        <v>1455944.5624269999</v>
      </c>
      <c r="S70" s="14">
        <v>1439479.148301</v>
      </c>
      <c r="T70" s="14">
        <v>1425631.6484439999</v>
      </c>
      <c r="U70" s="14">
        <v>1413799.263696</v>
      </c>
      <c r="V70" s="14">
        <v>1409414.9771809999</v>
      </c>
      <c r="W70" s="14">
        <v>1401162.070606</v>
      </c>
      <c r="X70" s="14">
        <v>1424595.120138</v>
      </c>
      <c r="Y70" s="14">
        <v>1433387.612649</v>
      </c>
      <c r="Z70" s="14">
        <v>1413485.1892299999</v>
      </c>
      <c r="AA70" s="14">
        <v>1403585.762775</v>
      </c>
      <c r="AB70" s="14">
        <v>1387298.65708</v>
      </c>
      <c r="AC70" s="14">
        <v>1362221.0027129999</v>
      </c>
      <c r="AD70" s="14">
        <v>1343115.363968</v>
      </c>
      <c r="AE70" s="14">
        <v>1332649.5695859999</v>
      </c>
      <c r="AF70" s="14">
        <v>1313632.412268</v>
      </c>
      <c r="AG70" s="14">
        <v>1293024.1196620001</v>
      </c>
      <c r="AH70" s="14">
        <v>1277169.2389179999</v>
      </c>
      <c r="AI70" s="14">
        <v>1269622.7250870001</v>
      </c>
    </row>
    <row r="71" spans="1:35" x14ac:dyDescent="0.35">
      <c r="A71" s="2" t="s">
        <v>2</v>
      </c>
      <c r="H71" s="4">
        <v>7.3187479768868996E-2</v>
      </c>
      <c r="I71" s="4">
        <v>7.2683739955810428E-2</v>
      </c>
      <c r="J71" s="4">
        <v>7.243915108153974E-2</v>
      </c>
      <c r="K71" s="4">
        <v>7.2596051024683944E-2</v>
      </c>
      <c r="L71" s="4">
        <v>7.4089336167109734E-2</v>
      </c>
      <c r="M71" s="4">
        <v>7.442331479758317E-2</v>
      </c>
      <c r="N71" s="4">
        <v>7.5210354515745731E-2</v>
      </c>
      <c r="O71" s="4">
        <v>7.4861247846854148E-2</v>
      </c>
      <c r="P71" s="4">
        <v>7.4076620946188929E-2</v>
      </c>
      <c r="Q71" s="4">
        <v>7.3465604562217388E-2</v>
      </c>
      <c r="R71" s="4">
        <v>7.2661478444845135E-2</v>
      </c>
      <c r="S71" s="4">
        <v>7.1490396141362725E-2</v>
      </c>
      <c r="T71" s="4">
        <v>7.0687853914728135E-2</v>
      </c>
      <c r="U71" s="4">
        <v>6.9808693356973775E-2</v>
      </c>
      <c r="V71" s="4">
        <v>6.9052684583180049E-2</v>
      </c>
      <c r="W71" s="4">
        <v>6.8251657841704283E-2</v>
      </c>
      <c r="X71" s="4">
        <v>6.9415042244712039E-2</v>
      </c>
      <c r="Y71" s="4">
        <v>6.9015931981298226E-2</v>
      </c>
      <c r="Z71" s="4">
        <v>6.8657608087880684E-2</v>
      </c>
      <c r="AA71" s="4">
        <v>6.826918339429093E-2</v>
      </c>
      <c r="AB71" s="4">
        <v>6.756195734671569E-2</v>
      </c>
      <c r="AC71" s="4">
        <v>6.660189353306914E-2</v>
      </c>
      <c r="AD71" s="4">
        <v>6.5886861581676837E-2</v>
      </c>
      <c r="AE71" s="4">
        <v>6.555360616340275E-2</v>
      </c>
      <c r="AF71" s="4">
        <v>6.5921407819527558E-2</v>
      </c>
      <c r="AG71" s="4">
        <v>6.4801031046700527E-2</v>
      </c>
      <c r="AH71" s="4">
        <v>6.3412865222146231E-2</v>
      </c>
      <c r="AI71" s="4">
        <v>6.2787122331807499E-2</v>
      </c>
    </row>
    <row r="72" spans="1:35" x14ac:dyDescent="0.35">
      <c r="A72" s="2" t="s">
        <v>3</v>
      </c>
      <c r="H72" s="4">
        <v>6.258233966811512E-2</v>
      </c>
      <c r="I72" s="4">
        <v>6.3233633743398465E-2</v>
      </c>
      <c r="J72" s="4">
        <v>6.635919342193701E-2</v>
      </c>
      <c r="K72" s="4">
        <v>6.7207790572480899E-2</v>
      </c>
      <c r="L72" s="4">
        <v>7.1326758715712882E-2</v>
      </c>
      <c r="M72" s="4">
        <v>6.8887714636590713E-2</v>
      </c>
      <c r="N72" s="4">
        <v>7.4883181694778603E-2</v>
      </c>
      <c r="O72" s="4">
        <v>7.9431244110515956E-2</v>
      </c>
      <c r="P72" s="4">
        <v>8.0412885512991153E-2</v>
      </c>
      <c r="Q72" s="4">
        <v>9.0780195471364761E-2</v>
      </c>
      <c r="R72" s="4">
        <v>8.9278855274077348E-2</v>
      </c>
      <c r="S72" s="4">
        <v>8.9723423099556596E-2</v>
      </c>
      <c r="T72" s="4">
        <v>8.935052346377792E-2</v>
      </c>
      <c r="U72" s="4">
        <v>8.7730983587971531E-2</v>
      </c>
      <c r="V72" s="4">
        <v>8.5749999478314937E-2</v>
      </c>
      <c r="W72" s="4">
        <v>0.10039025854315591</v>
      </c>
      <c r="X72" s="4">
        <v>9.9075869350393059E-2</v>
      </c>
      <c r="Y72" s="4">
        <v>8.7129630389503374E-2</v>
      </c>
      <c r="Z72" s="4">
        <v>9.1035888384580557E-2</v>
      </c>
      <c r="AA72" s="4">
        <v>8.7153228872990138E-2</v>
      </c>
      <c r="AB72" s="4">
        <v>8.7926272672060907E-2</v>
      </c>
      <c r="AC72" s="4">
        <v>8.9756326801958775E-2</v>
      </c>
      <c r="AD72" s="4">
        <v>7.991243955463917E-2</v>
      </c>
      <c r="AE72" s="4">
        <v>7.8537607520868802E-2</v>
      </c>
      <c r="AF72" s="4">
        <v>8.4242747759959311E-2</v>
      </c>
      <c r="AG72" s="4">
        <v>8.5036966095220629E-2</v>
      </c>
      <c r="AH72" s="4">
        <v>8.5409636817915566E-2</v>
      </c>
      <c r="AI72" s="4">
        <v>8.9476326244251461E-2</v>
      </c>
    </row>
    <row r="73" spans="1:35" x14ac:dyDescent="0.35">
      <c r="A73" s="2" t="s">
        <v>4</v>
      </c>
      <c r="H73" s="4">
        <v>0.10050000000000001</v>
      </c>
      <c r="I73" s="4">
        <v>9.3933312750849027E-2</v>
      </c>
      <c r="J73" s="4">
        <v>9.6414607769736288E-2</v>
      </c>
      <c r="K73" s="4">
        <v>9.9186397294085377E-2</v>
      </c>
      <c r="L73" s="4">
        <v>0.10018484288354898</v>
      </c>
      <c r="M73" s="4">
        <v>0.10899896994100572</v>
      </c>
      <c r="N73" s="4">
        <v>0.105</v>
      </c>
      <c r="O73" s="4">
        <v>7.2999999999999995E-2</v>
      </c>
      <c r="P73" s="4">
        <v>7.9000000000000001E-2</v>
      </c>
      <c r="Q73" s="4">
        <v>7.0999999999999994E-2</v>
      </c>
      <c r="R73" s="4">
        <v>7.0000000000000007E-2</v>
      </c>
      <c r="S73" s="4">
        <v>0.06</v>
      </c>
      <c r="T73" s="4">
        <v>8.6999999999999994E-2</v>
      </c>
      <c r="U73" s="4">
        <v>0.09</v>
      </c>
      <c r="V73" s="4">
        <v>7.0000000000000007E-2</v>
      </c>
      <c r="W73" s="4">
        <v>0.08</v>
      </c>
      <c r="X73" s="4">
        <v>0.08</v>
      </c>
      <c r="Y73" s="4">
        <v>8.5999999999999993E-2</v>
      </c>
      <c r="Z73" s="4">
        <v>0</v>
      </c>
      <c r="AA73" s="4">
        <v>1.1764705882352941E-2</v>
      </c>
      <c r="AB73" s="4">
        <v>0</v>
      </c>
      <c r="AC73" s="4">
        <v>0</v>
      </c>
      <c r="AD73" s="4">
        <v>0</v>
      </c>
      <c r="AE73" s="4">
        <v>0</v>
      </c>
      <c r="AF73" s="4">
        <v>1.0309278350515464E-2</v>
      </c>
      <c r="AG73" s="4">
        <v>2.2988505747126436E-2</v>
      </c>
      <c r="AH73" s="4">
        <v>5.7066480706648069E-2</v>
      </c>
      <c r="AI73" s="4">
        <v>6.0687722324027166E-2</v>
      </c>
    </row>
    <row r="74" spans="1:35" x14ac:dyDescent="0.35">
      <c r="A74" s="2" t="s">
        <v>5</v>
      </c>
      <c r="H74" s="4">
        <v>2.8933631618195378E-2</v>
      </c>
      <c r="I74" s="4">
        <v>2.8077242032934487E-2</v>
      </c>
      <c r="J74" s="4">
        <v>3.6527984150569591E-2</v>
      </c>
      <c r="K74" s="4">
        <v>4.5630650021523889E-2</v>
      </c>
      <c r="L74" s="4">
        <v>3.870967741935484E-2</v>
      </c>
      <c r="M74" s="4">
        <v>4.1151311987053518E-2</v>
      </c>
      <c r="N74" s="4">
        <v>4.4536383548308592E-2</v>
      </c>
      <c r="O74" s="4">
        <v>3.8215655632902398E-2</v>
      </c>
      <c r="P74" s="4">
        <v>3.4440677966101695E-2</v>
      </c>
      <c r="Q74" s="4">
        <v>2.7652955409609402E-2</v>
      </c>
      <c r="R74" s="4">
        <v>2.8958363348220717E-2</v>
      </c>
      <c r="S74" s="4">
        <v>2.4640967498110355E-2</v>
      </c>
      <c r="T74" s="4">
        <v>2.1052631578947368E-2</v>
      </c>
      <c r="U74" s="4">
        <v>2.6768919114455215E-2</v>
      </c>
      <c r="V74" s="4">
        <v>2.8334287349742415E-2</v>
      </c>
      <c r="W74" s="4">
        <v>2.4571515243440013E-2</v>
      </c>
      <c r="X74" s="4">
        <v>2.9171341561147621E-2</v>
      </c>
      <c r="Y74" s="2"/>
      <c r="Z74" s="4">
        <v>5.5266757865937072E-2</v>
      </c>
      <c r="AA74" s="4">
        <v>3.5623839270639876E-2</v>
      </c>
      <c r="AB74" s="4">
        <v>3.7294187661178341E-2</v>
      </c>
      <c r="AC74" s="4">
        <v>3.5726379952590585E-2</v>
      </c>
      <c r="AD74" s="4">
        <v>3.7378114842903577E-2</v>
      </c>
      <c r="AE74" s="4">
        <v>4.0751013441433753E-2</v>
      </c>
      <c r="AF74" s="4">
        <v>4.4345135785493296E-2</v>
      </c>
      <c r="AG74" s="4">
        <v>3.8549493629532833E-2</v>
      </c>
      <c r="AH74" s="4">
        <v>4.8759476223294282E-2</v>
      </c>
      <c r="AI74" s="4">
        <v>4.3340026773761711E-2</v>
      </c>
    </row>
    <row r="75" spans="1:35" x14ac:dyDescent="0.35">
      <c r="A75" s="2" t="s">
        <v>6</v>
      </c>
      <c r="H75" s="6">
        <v>1.4708911021967586E-2</v>
      </c>
      <c r="I75" s="6">
        <v>1.5746463035702263E-2</v>
      </c>
      <c r="J75" s="6">
        <v>1.7296009395906031E-2</v>
      </c>
      <c r="K75" s="6">
        <v>1.8114091384337616E-2</v>
      </c>
      <c r="L75" s="6">
        <v>1.8809158324791575E-2</v>
      </c>
      <c r="M75" s="6">
        <v>1.9453383268768887E-2</v>
      </c>
      <c r="N75" s="6">
        <v>1.8661382563232687E-2</v>
      </c>
      <c r="O75" s="6">
        <v>1.7593643562722416E-2</v>
      </c>
      <c r="P75" s="6">
        <v>2.0136169305710938E-2</v>
      </c>
      <c r="Q75" s="6">
        <v>1.5990873406817929E-2</v>
      </c>
      <c r="R75" s="6">
        <v>2.1040899940594882E-2</v>
      </c>
      <c r="S75" s="6">
        <v>1.9876477152556804E-2</v>
      </c>
      <c r="T75" s="6">
        <v>1.8970536200592303E-2</v>
      </c>
      <c r="U75" s="6">
        <v>1.7314639617654004E-2</v>
      </c>
      <c r="V75" s="6">
        <v>1.8712094754755881E-2</v>
      </c>
      <c r="W75" s="6">
        <v>1.879388210691002E-2</v>
      </c>
      <c r="X75" s="6">
        <v>1.8721458671334901E-2</v>
      </c>
      <c r="Y75" s="6">
        <v>1.8806318705709257E-2</v>
      </c>
      <c r="Z75" s="6">
        <v>1.8306267510294294E-2</v>
      </c>
      <c r="AA75" s="6">
        <v>1.8735299918598347E-2</v>
      </c>
      <c r="AB75" s="6">
        <v>1.8782847715679507E-2</v>
      </c>
      <c r="AC75" s="6">
        <v>1.8544864228500657E-2</v>
      </c>
      <c r="AD75" s="6">
        <v>1.8592509878870844E-2</v>
      </c>
      <c r="AE75" s="6">
        <v>1.8742093955768091E-2</v>
      </c>
      <c r="AF75" s="6">
        <v>1.8694525225513958E-2</v>
      </c>
      <c r="AG75" s="6">
        <v>1.8572093316303606E-2</v>
      </c>
      <c r="AH75" s="6">
        <v>1.8149139886400878E-2</v>
      </c>
      <c r="AI75" s="6">
        <v>1.7338784320787282E-2</v>
      </c>
    </row>
    <row r="76" spans="1:35" x14ac:dyDescent="0.35">
      <c r="A76" s="2" t="s">
        <v>7</v>
      </c>
      <c r="H76" s="7">
        <v>0.05</v>
      </c>
      <c r="I76" s="7">
        <v>0.05</v>
      </c>
      <c r="J76" s="7">
        <v>0.05</v>
      </c>
      <c r="K76" s="7">
        <v>0.05</v>
      </c>
      <c r="L76" s="7">
        <v>0.05</v>
      </c>
      <c r="M76" s="7">
        <v>0.05</v>
      </c>
      <c r="N76" s="7">
        <v>5.5E-2</v>
      </c>
      <c r="O76" s="7">
        <v>5.5E-2</v>
      </c>
      <c r="P76" s="7">
        <v>5.5E-2</v>
      </c>
      <c r="Q76" s="7">
        <v>5.5E-2</v>
      </c>
      <c r="R76" s="7">
        <v>5.5E-2</v>
      </c>
      <c r="S76" s="7">
        <v>5.5E-2</v>
      </c>
      <c r="T76" s="7">
        <v>5.5E-2</v>
      </c>
      <c r="U76" s="7">
        <v>5.5E-2</v>
      </c>
      <c r="V76" s="7">
        <v>5.5E-2</v>
      </c>
      <c r="W76" s="7">
        <v>5.5E-2</v>
      </c>
      <c r="X76" s="7">
        <v>5.5E-2</v>
      </c>
      <c r="Y76" s="7">
        <v>5.5E-2</v>
      </c>
      <c r="Z76" s="7">
        <v>0.06</v>
      </c>
      <c r="AA76" s="7">
        <v>0.06</v>
      </c>
      <c r="AB76" s="7">
        <v>0.06</v>
      </c>
      <c r="AC76" s="7">
        <v>0.06</v>
      </c>
      <c r="AD76" s="7">
        <v>0.06</v>
      </c>
      <c r="AE76" s="7">
        <v>0.06</v>
      </c>
      <c r="AF76" s="7">
        <v>0.06</v>
      </c>
      <c r="AG76" s="7">
        <v>0.06</v>
      </c>
      <c r="AH76" s="7">
        <v>0.06</v>
      </c>
      <c r="AI76" s="7">
        <v>0.06</v>
      </c>
    </row>
    <row r="77" spans="1:35" x14ac:dyDescent="0.35">
      <c r="A77" s="2" t="s">
        <v>8</v>
      </c>
      <c r="H77" s="4">
        <f t="shared" ref="H77:AF77" si="35">H71+(100%-H72)/3+H73+H74+(3%-H75*10)+(H76*5)</f>
        <v>0.6480045546113502</v>
      </c>
      <c r="I77" s="4">
        <f t="shared" si="35"/>
        <v>0.62948511980143851</v>
      </c>
      <c r="J77" s="4">
        <f t="shared" si="35"/>
        <v>0.62363525123547303</v>
      </c>
      <c r="K77" s="4">
        <f t="shared" si="35"/>
        <v>0.62720292097275676</v>
      </c>
      <c r="L77" s="4">
        <f t="shared" si="35"/>
        <v>0.61445002031686013</v>
      </c>
      <c r="M77" s="4">
        <f t="shared" si="35"/>
        <v>0.62041052582575662</v>
      </c>
      <c r="N77" s="4">
        <f t="shared" si="35"/>
        <v>0.65150518520013456</v>
      </c>
      <c r="O77" s="4">
        <f t="shared" si="35"/>
        <v>0.62199671981569382</v>
      </c>
      <c r="P77" s="4">
        <f t="shared" si="35"/>
        <v>0.59768464401751753</v>
      </c>
      <c r="Q77" s="4">
        <f t="shared" si="35"/>
        <v>0.62028309407985927</v>
      </c>
      <c r="R77" s="4">
        <f t="shared" si="35"/>
        <v>0.56978455729575794</v>
      </c>
      <c r="S77" s="4">
        <f t="shared" si="35"/>
        <v>0.56579211774738614</v>
      </c>
      <c r="T77" s="4">
        <f t="shared" si="35"/>
        <v>0.5975849489998265</v>
      </c>
      <c r="U77" s="4">
        <f t="shared" si="35"/>
        <v>0.62252088843223186</v>
      </c>
      <c r="V77" s="4">
        <f t="shared" si="35"/>
        <v>0.59001602455925872</v>
      </c>
      <c r="W77" s="4">
        <f t="shared" si="35"/>
        <v>0.58975426583499224</v>
      </c>
      <c r="X77" s="4">
        <f t="shared" si="35"/>
        <v>0.59667984064237967</v>
      </c>
      <c r="Y77" s="4">
        <f t="shared" si="35"/>
        <v>0.57624286812770453</v>
      </c>
      <c r="Z77" s="4">
        <f t="shared" si="35"/>
        <v>0.57384972805601464</v>
      </c>
      <c r="AA77" s="4">
        <f t="shared" si="35"/>
        <v>0.56258698640363702</v>
      </c>
      <c r="AB77" s="4">
        <f t="shared" si="35"/>
        <v>0.55105224362707861</v>
      </c>
      <c r="AC77" s="4">
        <f t="shared" si="35"/>
        <v>0.55029418893333348</v>
      </c>
      <c r="AD77" s="4">
        <f t="shared" si="35"/>
        <v>0.55403573111765891</v>
      </c>
      <c r="AE77" s="4">
        <f t="shared" si="35"/>
        <v>0.55603781087353266</v>
      </c>
      <c r="AF77" s="4">
        <f t="shared" si="35"/>
        <v>0.56888298711374374</v>
      </c>
      <c r="AG77" s="4">
        <f t="shared" ref="AG77:AI77" si="36">AG71+(100%-AG72)/3+AG73+AG74+(3%-AG75*10)+(AG76*5)</f>
        <v>0.57560577522858369</v>
      </c>
      <c r="AH77" s="4">
        <f t="shared" ref="AH77" si="37">AH71+(100%-AH72)/3+AH73+AH74+(3%-AH75*10)+(AH76*5)</f>
        <v>0.62261087768210799</v>
      </c>
      <c r="AI77" s="4">
        <f t="shared" si="36"/>
        <v>0.62693491947363977</v>
      </c>
    </row>
    <row r="80" spans="1:35" x14ac:dyDescent="0.35">
      <c r="A80" s="9" t="s">
        <v>15</v>
      </c>
      <c r="H80" s="1">
        <v>44743</v>
      </c>
      <c r="I80" s="1">
        <v>44774</v>
      </c>
      <c r="J80" s="1">
        <v>44805</v>
      </c>
      <c r="K80" s="1">
        <v>44835</v>
      </c>
      <c r="L80" s="1">
        <v>44866</v>
      </c>
      <c r="M80" s="1">
        <v>44896</v>
      </c>
      <c r="N80" s="1">
        <v>44927</v>
      </c>
      <c r="O80" s="1">
        <v>44958</v>
      </c>
      <c r="P80" s="1">
        <v>44986</v>
      </c>
      <c r="Q80" s="1">
        <v>45017</v>
      </c>
      <c r="R80" s="1">
        <v>45047</v>
      </c>
      <c r="S80" s="1">
        <v>45078</v>
      </c>
      <c r="T80" s="1">
        <v>45108</v>
      </c>
      <c r="U80" s="1">
        <v>45139</v>
      </c>
      <c r="V80" s="1">
        <v>45170</v>
      </c>
      <c r="W80" s="1">
        <v>45200</v>
      </c>
      <c r="X80" s="1">
        <v>45231</v>
      </c>
      <c r="Y80" s="1">
        <v>45261</v>
      </c>
      <c r="Z80" s="1">
        <v>45292</v>
      </c>
      <c r="AA80" s="1">
        <v>45323</v>
      </c>
      <c r="AB80" s="1">
        <v>45352</v>
      </c>
      <c r="AC80" s="1">
        <v>45383</v>
      </c>
      <c r="AD80" s="1">
        <v>45413</v>
      </c>
      <c r="AE80" s="1">
        <v>45444</v>
      </c>
      <c r="AF80" s="1">
        <v>45474</v>
      </c>
      <c r="AG80" s="1">
        <v>45505</v>
      </c>
      <c r="AH80" s="1">
        <v>45536</v>
      </c>
      <c r="AI80" s="1">
        <v>45566</v>
      </c>
    </row>
    <row r="81" spans="1:35" x14ac:dyDescent="0.35">
      <c r="A81" s="2" t="s">
        <v>1</v>
      </c>
      <c r="H81" s="14">
        <v>1417954.4287411598</v>
      </c>
      <c r="I81" s="14">
        <v>1440835.0178229799</v>
      </c>
      <c r="J81" s="14">
        <v>1459817.64186884</v>
      </c>
      <c r="K81" s="14">
        <v>1468460.1754006201</v>
      </c>
      <c r="L81" s="14">
        <v>1481201.7985206102</v>
      </c>
      <c r="M81" s="14">
        <v>1487647.17945047</v>
      </c>
      <c r="N81" s="14">
        <v>1469097.0515491699</v>
      </c>
      <c r="O81" s="14">
        <v>1472670.1123250299</v>
      </c>
      <c r="P81" s="14">
        <v>1478852.18980315</v>
      </c>
      <c r="Q81" s="14">
        <v>1493473.2064328301</v>
      </c>
      <c r="R81" s="14">
        <v>1495845.49032345</v>
      </c>
      <c r="S81" s="14">
        <v>1504310.7292458999</v>
      </c>
      <c r="T81" s="14">
        <v>1496125.2122784099</v>
      </c>
      <c r="U81" s="14">
        <v>1499871.6411638998</v>
      </c>
      <c r="V81" s="14">
        <v>1510093.99945357</v>
      </c>
      <c r="W81" s="14">
        <v>1513057.4080735301</v>
      </c>
      <c r="X81" s="14">
        <v>1541509.88071186</v>
      </c>
      <c r="Y81" s="14">
        <v>1560319.2823880101</v>
      </c>
      <c r="Z81" s="14">
        <v>1548018.19221515</v>
      </c>
      <c r="AA81" s="14">
        <v>1568147.1141534999</v>
      </c>
      <c r="AB81" s="14">
        <v>1578636.5763961398</v>
      </c>
      <c r="AC81" s="14">
        <v>1587397.43705567</v>
      </c>
      <c r="AD81" s="14">
        <v>1597439.6996138701</v>
      </c>
      <c r="AE81" s="14">
        <v>1607368.0909496399</v>
      </c>
      <c r="AF81" s="14">
        <v>1277809.6227357599</v>
      </c>
      <c r="AG81" s="14">
        <v>1296104.7701206799</v>
      </c>
      <c r="AH81" s="14">
        <v>1623421.2543585601</v>
      </c>
      <c r="AI81" s="14">
        <v>1630154.0395922901</v>
      </c>
    </row>
    <row r="82" spans="1:35" x14ac:dyDescent="0.35">
      <c r="A82" s="2" t="s">
        <v>2</v>
      </c>
      <c r="H82" s="4">
        <v>7.8358361166631071E-2</v>
      </c>
      <c r="I82" s="4">
        <v>7.8028621973556894E-2</v>
      </c>
      <c r="J82" s="4">
        <v>7.7406037871739802E-2</v>
      </c>
      <c r="K82" s="4">
        <v>7.6691363112077499E-2</v>
      </c>
      <c r="L82" s="4">
        <v>7.5923254212689029E-2</v>
      </c>
      <c r="M82" s="4">
        <v>7.4603216911636461E-2</v>
      </c>
      <c r="N82" s="4">
        <v>7.4134622415532508E-2</v>
      </c>
      <c r="O82" s="4">
        <v>7.4003720565112924E-2</v>
      </c>
      <c r="P82" s="4">
        <v>7.3963747875265648E-2</v>
      </c>
      <c r="Q82" s="4">
        <v>7.4644586112387043E-2</v>
      </c>
      <c r="R82" s="4">
        <v>7.468636897102314E-2</v>
      </c>
      <c r="S82" s="4">
        <v>7.4710196448780963E-2</v>
      </c>
      <c r="T82" s="4">
        <v>7.4183173864796628E-2</v>
      </c>
      <c r="U82" s="4">
        <v>7.4058660349780397E-2</v>
      </c>
      <c r="V82" s="4">
        <v>7.3985338827450869E-2</v>
      </c>
      <c r="W82" s="4">
        <v>7.3702163851771266E-2</v>
      </c>
      <c r="X82" s="4">
        <v>7.5111848958102106E-2</v>
      </c>
      <c r="Y82" s="4">
        <v>7.5127542970310796E-2</v>
      </c>
      <c r="Z82" s="4">
        <v>7.5192316950922863E-2</v>
      </c>
      <c r="AA82" s="4">
        <v>7.6273303537729653E-2</v>
      </c>
      <c r="AB82" s="4">
        <v>7.6880184736090942E-2</v>
      </c>
      <c r="AC82" s="4">
        <v>7.7611250220697842E-2</v>
      </c>
      <c r="AD82" s="4">
        <v>7.836280575526354E-2</v>
      </c>
      <c r="AE82" s="4">
        <v>7.9067128522366928E-2</v>
      </c>
      <c r="AF82" s="4">
        <v>6.4123729339662136E-2</v>
      </c>
      <c r="AG82" s="4">
        <v>6.4955420530223171E-2</v>
      </c>
      <c r="AH82" s="4">
        <v>8.0604660732841629E-2</v>
      </c>
      <c r="AI82" s="4">
        <v>8.0616610809764469E-2</v>
      </c>
    </row>
    <row r="83" spans="1:35" x14ac:dyDescent="0.35">
      <c r="A83" s="2" t="s">
        <v>3</v>
      </c>
      <c r="H83" s="4">
        <v>5.2724708473220812E-2</v>
      </c>
      <c r="I83" s="4">
        <v>5.1326633881607853E-2</v>
      </c>
      <c r="J83" s="4">
        <v>4.9333447425367244E-2</v>
      </c>
      <c r="K83" s="4">
        <v>4.8874584051126803E-2</v>
      </c>
      <c r="L83" s="4">
        <v>4.8154822485950093E-2</v>
      </c>
      <c r="M83" s="4">
        <v>4.1700269773069142E-2</v>
      </c>
      <c r="N83" s="4">
        <v>5.2178063099022162E-2</v>
      </c>
      <c r="O83" s="4">
        <v>5.3082235253720342E-2</v>
      </c>
      <c r="P83" s="4">
        <v>6.1138486623774829E-2</v>
      </c>
      <c r="Q83" s="4">
        <v>5.9096228890363749E-2</v>
      </c>
      <c r="R83" s="4">
        <v>6.2914904107208403E-2</v>
      </c>
      <c r="S83" s="4">
        <v>5.9631567283401722E-2</v>
      </c>
      <c r="T83" s="4">
        <v>6.6779204080586005E-2</v>
      </c>
      <c r="U83" s="4">
        <v>6.7209037431746763E-2</v>
      </c>
      <c r="V83" s="4">
        <v>6.4179425738569634E-2</v>
      </c>
      <c r="W83" s="4">
        <v>7.1408723854441691E-2</v>
      </c>
      <c r="X83" s="4">
        <v>7.7647247998647945E-2</v>
      </c>
      <c r="Y83" s="4">
        <v>6.9157649397981441E-2</v>
      </c>
      <c r="Z83" s="4">
        <v>8.1045892509558418E-2</v>
      </c>
      <c r="AA83" s="4">
        <v>7.6555517695158504E-2</v>
      </c>
      <c r="AB83" s="4">
        <v>7.1887262520542658E-2</v>
      </c>
      <c r="AC83" s="4">
        <v>7.4403324103110527E-2</v>
      </c>
      <c r="AD83" s="4">
        <v>7.8147438885308201E-2</v>
      </c>
      <c r="AE83" s="4">
        <v>7.476394676332114E-2</v>
      </c>
      <c r="AF83" s="4">
        <v>7.7896844848947794E-2</v>
      </c>
      <c r="AG83" s="4">
        <v>8.1314737028771941E-2</v>
      </c>
      <c r="AH83" s="4">
        <v>9.092902790562854E-2</v>
      </c>
      <c r="AI83" s="4">
        <v>9.0780580528440222E-2</v>
      </c>
    </row>
    <row r="84" spans="1:35" x14ac:dyDescent="0.35">
      <c r="A84" s="2" t="s">
        <v>4</v>
      </c>
      <c r="H84" s="4">
        <v>3.3300000000000003E-2</v>
      </c>
      <c r="I84" s="4">
        <v>2.6782957702994752E-2</v>
      </c>
      <c r="J84" s="4">
        <v>1.904999584061226E-2</v>
      </c>
      <c r="K84" s="4">
        <v>1.7460462565133925E-2</v>
      </c>
      <c r="L84" s="4">
        <v>1.6081330868761554E-2</v>
      </c>
      <c r="M84" s="4">
        <v>1.0675156849892313E-2</v>
      </c>
      <c r="N84" s="4">
        <v>1.4E-2</v>
      </c>
      <c r="O84" s="4">
        <v>2.1999999999999999E-2</v>
      </c>
      <c r="P84" s="4">
        <v>2.4E-2</v>
      </c>
      <c r="Q84" s="4">
        <v>2.9000000000000001E-2</v>
      </c>
      <c r="R84" s="4">
        <v>2.8000000000000001E-2</v>
      </c>
      <c r="S84" s="4">
        <v>2.9000000000000001E-2</v>
      </c>
      <c r="T84" s="4">
        <v>2.8000000000000001E-2</v>
      </c>
      <c r="U84" s="4">
        <v>2.4E-2</v>
      </c>
      <c r="V84" s="4">
        <v>2.5999999999999999E-2</v>
      </c>
      <c r="W84" s="4">
        <v>2.7E-2</v>
      </c>
      <c r="X84" s="12">
        <v>4.2000000000000003E-2</v>
      </c>
      <c r="Y84" s="12">
        <v>3.4000000000000002E-2</v>
      </c>
      <c r="Z84" s="4">
        <v>5.2631578947368418E-2</v>
      </c>
      <c r="AA84" s="4">
        <v>2.3529411764705882E-2</v>
      </c>
      <c r="AB84" s="4">
        <v>5.8823529411764705E-2</v>
      </c>
      <c r="AC84" s="4">
        <v>3.8461538461538464E-2</v>
      </c>
      <c r="AD84" s="4">
        <v>1.1904761904761904E-2</v>
      </c>
      <c r="AE84" s="4">
        <v>0</v>
      </c>
      <c r="AF84" s="4">
        <v>1.0309278350515464E-2</v>
      </c>
      <c r="AG84" s="4">
        <v>4.5977011494252873E-2</v>
      </c>
      <c r="AH84" s="4">
        <v>4.288702928870293E-2</v>
      </c>
      <c r="AI84" s="4">
        <v>4.0745930796593728E-2</v>
      </c>
    </row>
    <row r="85" spans="1:35" x14ac:dyDescent="0.35">
      <c r="A85" s="2" t="s">
        <v>5</v>
      </c>
      <c r="H85" s="4">
        <v>1.2527964205816556E-2</v>
      </c>
      <c r="I85" s="4">
        <v>1.4334794455633218E-2</v>
      </c>
      <c r="J85" s="4">
        <v>1.5601783060921248E-2</v>
      </c>
      <c r="K85" s="4">
        <v>1.248385708136031E-2</v>
      </c>
      <c r="L85" s="4">
        <v>1.1827956989247311E-2</v>
      </c>
      <c r="M85" s="4">
        <v>1.1790544445728817E-2</v>
      </c>
      <c r="N85" s="4">
        <v>1.1438306157215868E-2</v>
      </c>
      <c r="O85" s="4">
        <v>1.392243216365961E-2</v>
      </c>
      <c r="P85" s="4">
        <v>1.3966101694915254E-2</v>
      </c>
      <c r="Q85" s="4">
        <v>1.7110266159695818E-2</v>
      </c>
      <c r="R85" s="4">
        <v>1.6856360754934449E-2</v>
      </c>
      <c r="S85" s="4">
        <v>1.5268329554043839E-2</v>
      </c>
      <c r="T85" s="4">
        <v>1.2307692307692308E-2</v>
      </c>
      <c r="U85" s="4">
        <v>1.4469686007813631E-2</v>
      </c>
      <c r="V85" s="4">
        <v>1.2449914138523182E-2</v>
      </c>
      <c r="W85" s="4">
        <v>1.3499165781889883E-2</v>
      </c>
      <c r="X85" s="4">
        <v>2.1638083026125982E-2</v>
      </c>
      <c r="Y85" s="4">
        <v>2.2136817832436588E-2</v>
      </c>
      <c r="Z85" s="4">
        <v>2.5444596443228454E-2</v>
      </c>
      <c r="AA85" s="4">
        <v>2.6338004389667397E-2</v>
      </c>
      <c r="AB85" s="4">
        <v>2.3804800634794683E-2</v>
      </c>
      <c r="AC85" s="4">
        <v>2.8614967829326109E-2</v>
      </c>
      <c r="AD85" s="4">
        <v>2.473817262549657E-2</v>
      </c>
      <c r="AE85" s="4">
        <v>3.3283550245359506E-2</v>
      </c>
      <c r="AF85" s="4">
        <v>2.7844620144379512E-2</v>
      </c>
      <c r="AG85" s="4">
        <v>2.7442012414243711E-2</v>
      </c>
      <c r="AH85" s="4">
        <v>3.1013094417643005E-2</v>
      </c>
      <c r="AI85" s="4">
        <v>2.3427041499330656E-2</v>
      </c>
    </row>
    <row r="86" spans="1:35" x14ac:dyDescent="0.35">
      <c r="A86" s="2" t="s">
        <v>6</v>
      </c>
      <c r="H86" s="6">
        <v>1.1329953880147903E-2</v>
      </c>
      <c r="I86" s="6">
        <v>1.1596624189565308E-2</v>
      </c>
      <c r="J86" s="6">
        <v>1.3508873713117264E-2</v>
      </c>
      <c r="K86" s="6">
        <v>1.4350893229753137E-2</v>
      </c>
      <c r="L86" s="6">
        <v>1.5176291361922223E-2</v>
      </c>
      <c r="M86" s="6">
        <v>1.6257148007371658E-2</v>
      </c>
      <c r="N86" s="6">
        <v>1.555591782823007E-2</v>
      </c>
      <c r="O86" s="6">
        <v>1.7397395228150758E-2</v>
      </c>
      <c r="P86" s="6">
        <v>1.8544864228500657E-2</v>
      </c>
      <c r="Q86" s="6">
        <v>1.7384756803420442E-2</v>
      </c>
      <c r="R86" s="6">
        <v>1.6772833347937555E-2</v>
      </c>
      <c r="S86" s="6">
        <v>1.45436441865745E-2</v>
      </c>
      <c r="T86" s="6">
        <v>1.6197111065060277E-2</v>
      </c>
      <c r="U86" s="6">
        <v>1.8338684578700803E-2</v>
      </c>
      <c r="V86" s="6">
        <v>1.6568651509510923E-2</v>
      </c>
      <c r="W86" s="6">
        <v>1.6518531730435049E-2</v>
      </c>
      <c r="X86" s="6">
        <v>1.6440615687758342E-2</v>
      </c>
      <c r="Y86" s="6">
        <v>1.6273235505237071E-2</v>
      </c>
      <c r="Z86" s="6">
        <v>1.5913853208319173E-2</v>
      </c>
      <c r="AA86" s="6">
        <v>1.5794695508080547E-2</v>
      </c>
      <c r="AB86" s="6">
        <v>1.5871815102928011E-2</v>
      </c>
      <c r="AC86" s="6">
        <v>1.5478533826005947E-2</v>
      </c>
      <c r="AD86" s="6">
        <v>1.5125968435114157E-2</v>
      </c>
      <c r="AE86" s="6">
        <v>1.4615896067603273E-2</v>
      </c>
      <c r="AF86" s="6">
        <v>1.4502162624267179E-2</v>
      </c>
      <c r="AG86" s="6">
        <v>1.4345549773914446E-2</v>
      </c>
      <c r="AH86" s="6">
        <v>1.4160118275950095E-2</v>
      </c>
      <c r="AI86" s="6">
        <v>1.4010073940193379E-2</v>
      </c>
    </row>
    <row r="87" spans="1:35" x14ac:dyDescent="0.35">
      <c r="A87" s="2" t="s">
        <v>7</v>
      </c>
      <c r="H87" s="7">
        <v>0.05</v>
      </c>
      <c r="I87" s="7">
        <v>0.05</v>
      </c>
      <c r="J87" s="7">
        <v>0.05</v>
      </c>
      <c r="K87" s="7">
        <v>0.05</v>
      </c>
      <c r="L87" s="7">
        <v>0.05</v>
      </c>
      <c r="M87" s="7">
        <v>0.05</v>
      </c>
      <c r="N87" s="7">
        <v>5.5E-2</v>
      </c>
      <c r="O87" s="7">
        <v>5.5E-2</v>
      </c>
      <c r="P87" s="7">
        <v>5.5E-2</v>
      </c>
      <c r="Q87" s="7">
        <v>5.5E-2</v>
      </c>
      <c r="R87" s="7">
        <v>5.5E-2</v>
      </c>
      <c r="S87" s="7">
        <v>5.5E-2</v>
      </c>
      <c r="T87" s="7">
        <v>5.5E-2</v>
      </c>
      <c r="U87" s="7">
        <v>5.5E-2</v>
      </c>
      <c r="V87" s="7">
        <v>5.5E-2</v>
      </c>
      <c r="W87" s="7">
        <v>5.5E-2</v>
      </c>
      <c r="X87" s="7">
        <v>5.5E-2</v>
      </c>
      <c r="Y87" s="7">
        <v>5.5E-2</v>
      </c>
      <c r="Z87" s="7">
        <v>0.06</v>
      </c>
      <c r="AA87" s="7">
        <v>0.06</v>
      </c>
      <c r="AB87" s="7">
        <v>0.06</v>
      </c>
      <c r="AC87" s="7">
        <v>0.06</v>
      </c>
      <c r="AD87" s="7">
        <v>0.06</v>
      </c>
      <c r="AE87" s="7">
        <v>0.06</v>
      </c>
      <c r="AF87" s="7">
        <v>0.06</v>
      </c>
      <c r="AG87" s="7">
        <v>0.06</v>
      </c>
      <c r="AH87" s="7">
        <v>0.06</v>
      </c>
      <c r="AI87" s="7">
        <v>0.06</v>
      </c>
    </row>
    <row r="88" spans="1:35" x14ac:dyDescent="0.35">
      <c r="A88" s="2" t="s">
        <v>8</v>
      </c>
      <c r="H88" s="4">
        <f>H82+(100%-H83)/3+H84+H85+(3%-H86*10)+(H87*5)</f>
        <v>0.60664521707989494</v>
      </c>
      <c r="I88" s="4">
        <f>I82+(100%-I83)/3+I84+I85+(3%-I86*10)+(I87*5)</f>
        <v>0.59940458760932924</v>
      </c>
      <c r="J88" s="4">
        <f>J82+(100%-J83)/3+J84+J85+(3%-J86*10)+(J87*5)</f>
        <v>0.57385793050031153</v>
      </c>
      <c r="K88" s="4">
        <f>K82+(100%-K83)/3+K84+K85+(3%-K86*10)+(K87*5)</f>
        <v>0.56016855577733149</v>
      </c>
      <c r="L88" s="4">
        <f>L82+(100%-L83)/3+L84+L85+(3%-L86*10)+(L87*5)</f>
        <v>0.54935135428949233</v>
      </c>
      <c r="M88" s="4">
        <f t="shared" ref="M88:AH88" si="38">M82+(100%-M83)/3+M84+M85+(3%-M86*10)+(M87*5)</f>
        <v>0.53393068154251788</v>
      </c>
      <c r="N88" s="4">
        <f t="shared" si="38"/>
        <v>0.56495439592410701</v>
      </c>
      <c r="O88" s="4">
        <f t="shared" si="38"/>
        <v>0.55659145536269161</v>
      </c>
      <c r="P88" s="4">
        <f t="shared" si="38"/>
        <v>0.54443504507724938</v>
      </c>
      <c r="Q88" s="4">
        <f t="shared" si="38"/>
        <v>0.56554187460775729</v>
      </c>
      <c r="R88" s="4">
        <f t="shared" si="38"/>
        <v>0.56917609487751264</v>
      </c>
      <c r="S88" s="4">
        <f t="shared" si="38"/>
        <v>0.59199822837594596</v>
      </c>
      <c r="T88" s="4">
        <f t="shared" si="38"/>
        <v>0.56859335416169088</v>
      </c>
      <c r="U88" s="4">
        <f t="shared" si="38"/>
        <v>0.54507182142667043</v>
      </c>
      <c r="V88" s="4">
        <f t="shared" si="38"/>
        <v>0.56368892929134162</v>
      </c>
      <c r="W88" s="4">
        <f t="shared" si="38"/>
        <v>0.56354643771116342</v>
      </c>
      <c r="X88" s="4">
        <f t="shared" si="38"/>
        <v>0.5867946924404287</v>
      </c>
      <c r="Y88" s="4">
        <f t="shared" si="38"/>
        <v>0.58381278928438296</v>
      </c>
      <c r="Z88" s="4">
        <f t="shared" si="38"/>
        <v>0.63044799608847524</v>
      </c>
      <c r="AA88" s="4">
        <f t="shared" si="38"/>
        <v>0.60600859204624458</v>
      </c>
      <c r="AB88" s="4">
        <f t="shared" si="38"/>
        <v>0.64016127624652275</v>
      </c>
      <c r="AC88" s="4">
        <f t="shared" si="38"/>
        <v>0.62843464355046597</v>
      </c>
      <c r="AD88" s="4">
        <f t="shared" si="38"/>
        <v>0.6010302429726111</v>
      </c>
      <c r="AE88" s="4">
        <f t="shared" si="38"/>
        <v>0.60460373583725335</v>
      </c>
      <c r="AF88" s="4">
        <f t="shared" si="38"/>
        <v>0.59462371997556951</v>
      </c>
      <c r="AG88" s="4">
        <f t="shared" si="38"/>
        <v>0.63114736768998458</v>
      </c>
      <c r="AH88" s="4">
        <f t="shared" si="38"/>
        <v>0.64592725904447712</v>
      </c>
      <c r="AI88" s="4">
        <f t="shared" ref="AI88" si="39">AI82+(100%-AI83)/3+AI84+AI85+(3%-AI86*10)+(AI87*5)</f>
        <v>0.63776198352760827</v>
      </c>
    </row>
    <row r="91" spans="1:35" x14ac:dyDescent="0.35">
      <c r="A91" s="9" t="s">
        <v>16</v>
      </c>
      <c r="H91" s="1">
        <v>44743</v>
      </c>
      <c r="I91" s="1">
        <v>44774</v>
      </c>
      <c r="J91" s="1">
        <v>44805</v>
      </c>
      <c r="K91" s="1">
        <v>44835</v>
      </c>
      <c r="L91" s="1">
        <v>44866</v>
      </c>
      <c r="M91" s="1">
        <v>44896</v>
      </c>
      <c r="N91" s="1">
        <v>44927</v>
      </c>
      <c r="O91" s="1">
        <v>44958</v>
      </c>
      <c r="P91" s="1">
        <v>44986</v>
      </c>
      <c r="Q91" s="1">
        <v>45017</v>
      </c>
      <c r="R91" s="1">
        <v>45047</v>
      </c>
      <c r="S91" s="1">
        <v>45078</v>
      </c>
      <c r="T91" s="1">
        <v>45108</v>
      </c>
      <c r="U91" s="1">
        <v>45139</v>
      </c>
      <c r="V91" s="1">
        <v>45170</v>
      </c>
      <c r="W91" s="1">
        <v>45200</v>
      </c>
      <c r="X91" s="1">
        <v>45231</v>
      </c>
      <c r="Y91" s="1">
        <v>45261</v>
      </c>
      <c r="Z91" s="1">
        <v>45292</v>
      </c>
      <c r="AA91" s="1">
        <v>45323</v>
      </c>
      <c r="AB91" s="1">
        <v>45352</v>
      </c>
      <c r="AC91" s="1">
        <v>45383</v>
      </c>
      <c r="AD91" s="1">
        <v>45413</v>
      </c>
      <c r="AE91" s="1">
        <v>45444</v>
      </c>
      <c r="AF91" s="1">
        <v>45474</v>
      </c>
      <c r="AG91" s="1">
        <v>45505</v>
      </c>
      <c r="AH91" s="1">
        <v>45536</v>
      </c>
      <c r="AI91" s="1">
        <v>45566</v>
      </c>
    </row>
    <row r="92" spans="1:35" x14ac:dyDescent="0.35">
      <c r="A92" s="2" t="s">
        <v>1</v>
      </c>
      <c r="H92" s="14">
        <v>2350944.0877067</v>
      </c>
      <c r="I92" s="14">
        <v>2377604.4500985802</v>
      </c>
      <c r="J92" s="14">
        <v>2390504.0547412499</v>
      </c>
      <c r="K92" s="14">
        <v>2368542.94314188</v>
      </c>
      <c r="L92" s="14">
        <v>2362721.3879948701</v>
      </c>
      <c r="M92" s="14">
        <v>2354937.37814959</v>
      </c>
      <c r="N92" s="14">
        <v>2314515.0685922499</v>
      </c>
      <c r="O92" s="14">
        <v>2294407.6288369</v>
      </c>
      <c r="P92" s="14">
        <v>2260861.02879608</v>
      </c>
      <c r="Q92" s="14">
        <v>2208579.3130990802</v>
      </c>
      <c r="R92" s="14">
        <v>2148454.4356812499</v>
      </c>
      <c r="S92" s="14">
        <v>2104307.1804966899</v>
      </c>
      <c r="T92" s="14">
        <v>2046776.9550771499</v>
      </c>
      <c r="U92" s="14">
        <v>1999493.1233774801</v>
      </c>
      <c r="V92" s="14">
        <v>1970182.72352931</v>
      </c>
      <c r="W92" s="14">
        <v>1926997.71924956</v>
      </c>
      <c r="X92" s="14">
        <v>1890561.15807012</v>
      </c>
      <c r="Y92" s="14">
        <v>1853068.5258728601</v>
      </c>
      <c r="Z92" s="14">
        <v>1790873.0482614599</v>
      </c>
      <c r="AA92" s="14">
        <v>1736997.99632702</v>
      </c>
      <c r="AB92" s="14">
        <v>1689390.1737937301</v>
      </c>
      <c r="AC92" s="14">
        <v>1633229.0577465</v>
      </c>
      <c r="AD92" s="14">
        <v>1587382.6122488999</v>
      </c>
      <c r="AE92" s="14">
        <v>1544521.86526881</v>
      </c>
      <c r="AF92" s="14">
        <v>1499121.0212618101</v>
      </c>
      <c r="AG92" s="14">
        <v>1470595.7071903702</v>
      </c>
      <c r="AH92" s="14">
        <v>1441233.5489837299</v>
      </c>
      <c r="AI92" s="14">
        <v>1415878.75820855</v>
      </c>
    </row>
    <row r="93" spans="1:35" x14ac:dyDescent="0.35">
      <c r="A93" s="2" t="s">
        <v>2</v>
      </c>
      <c r="H93" s="4">
        <v>0.12991681691112042</v>
      </c>
      <c r="I93" s="4">
        <v>0.12875950163933464</v>
      </c>
      <c r="J93" s="4">
        <v>0.12675517961062835</v>
      </c>
      <c r="K93" s="4">
        <v>0.12369881726583862</v>
      </c>
      <c r="L93" s="4">
        <v>0.12110807369641195</v>
      </c>
      <c r="M93" s="4">
        <v>0.11809648582153187</v>
      </c>
      <c r="N93" s="4">
        <v>0.11679670890647341</v>
      </c>
      <c r="O93" s="4">
        <v>0.11529717321338172</v>
      </c>
      <c r="P93" s="4">
        <v>0.113075367685763</v>
      </c>
      <c r="Q93" s="4">
        <v>0.1103859701081792</v>
      </c>
      <c r="R93" s="4">
        <v>0.10727061166325705</v>
      </c>
      <c r="S93" s="4">
        <v>0.10450846343580752</v>
      </c>
      <c r="T93" s="4">
        <v>0.10148643273628118</v>
      </c>
      <c r="U93" s="4">
        <v>9.8728303164012418E-2</v>
      </c>
      <c r="V93" s="4">
        <v>9.652686283440047E-2</v>
      </c>
      <c r="W93" s="4">
        <v>9.3865507606185061E-2</v>
      </c>
      <c r="X93" s="4">
        <v>9.211977550571461E-2</v>
      </c>
      <c r="Y93" s="4">
        <v>8.9223075607562957E-2</v>
      </c>
      <c r="Z93" s="4">
        <v>8.6988573222804524E-2</v>
      </c>
      <c r="AA93" s="4">
        <v>8.4486062705791773E-2</v>
      </c>
      <c r="AB93" s="4">
        <v>8.227392586398985E-2</v>
      </c>
      <c r="AC93" s="4">
        <v>7.9852056019183812E-2</v>
      </c>
      <c r="AD93" s="4">
        <v>7.7869452808147374E-2</v>
      </c>
      <c r="AE93" s="4">
        <v>7.5975695619704214E-2</v>
      </c>
      <c r="AF93" s="4">
        <v>7.522969690037222E-2</v>
      </c>
      <c r="AG93" s="4">
        <v>7.370018596690861E-2</v>
      </c>
      <c r="AH93" s="4">
        <v>7.1558839666986826E-2</v>
      </c>
      <c r="AI93" s="4">
        <v>7.0019976046471741E-2</v>
      </c>
    </row>
    <row r="94" spans="1:35" x14ac:dyDescent="0.35">
      <c r="A94" s="2" t="s">
        <v>3</v>
      </c>
      <c r="H94" s="4">
        <v>9.149216711845283E-2</v>
      </c>
      <c r="I94" s="4">
        <v>9.1221598077593335E-2</v>
      </c>
      <c r="J94" s="4">
        <v>9.2059067415897047E-2</v>
      </c>
      <c r="K94" s="4">
        <v>9.4029872811150897E-2</v>
      </c>
      <c r="L94" s="4">
        <v>0.10271486031145917</v>
      </c>
      <c r="M94" s="4">
        <v>0.10285755284402877</v>
      </c>
      <c r="N94" s="4">
        <v>0.10786007948460238</v>
      </c>
      <c r="O94" s="4">
        <v>0.1163270498879225</v>
      </c>
      <c r="P94" s="4">
        <v>0.1111169020929499</v>
      </c>
      <c r="Q94" s="4">
        <v>0.11954350071314174</v>
      </c>
      <c r="R94" s="4">
        <v>0.11818713333323032</v>
      </c>
      <c r="S94" s="4">
        <v>0.12526712148109054</v>
      </c>
      <c r="T94" s="4">
        <v>0.12771874932791419</v>
      </c>
      <c r="U94" s="4">
        <v>0.13245967372271333</v>
      </c>
      <c r="V94" s="4">
        <v>0.13872328700470102</v>
      </c>
      <c r="W94" s="4">
        <v>0.14502514982469347</v>
      </c>
      <c r="X94" s="4">
        <v>0.15562363520698527</v>
      </c>
      <c r="Y94" s="4">
        <v>0.15123718523193369</v>
      </c>
      <c r="Z94" s="4">
        <v>0.1565089064436237</v>
      </c>
      <c r="AA94" s="4">
        <v>0.16023090228774292</v>
      </c>
      <c r="AB94" s="4">
        <v>0.16210426931411598</v>
      </c>
      <c r="AC94" s="4">
        <v>0.16953586768773823</v>
      </c>
      <c r="AD94" s="4">
        <v>0.17092686250875747</v>
      </c>
      <c r="AE94" s="4">
        <v>0.17426270803420871</v>
      </c>
      <c r="AF94" s="4">
        <v>0.16583236402496113</v>
      </c>
      <c r="AG94" s="4">
        <v>0.16467809869945457</v>
      </c>
      <c r="AH94" s="4">
        <v>0.16537192502048159</v>
      </c>
      <c r="AI94" s="4">
        <v>0.15583682590335907</v>
      </c>
    </row>
    <row r="95" spans="1:35" x14ac:dyDescent="0.35">
      <c r="A95" s="2" t="s">
        <v>4</v>
      </c>
      <c r="H95" s="4">
        <v>4.7100000000000003E-2</v>
      </c>
      <c r="I95" s="4">
        <v>4.5924668107440565E-2</v>
      </c>
      <c r="J95" s="4">
        <v>4.5836452874136929E-2</v>
      </c>
      <c r="K95" s="4">
        <v>4.1959959776944875E-2</v>
      </c>
      <c r="L95" s="4">
        <v>4.7412199630314233E-2</v>
      </c>
      <c r="M95" s="4">
        <v>4.0359584230733214E-2</v>
      </c>
      <c r="N95" s="4">
        <v>4.8000000000000001E-2</v>
      </c>
      <c r="O95" s="4">
        <v>0.05</v>
      </c>
      <c r="P95" s="4">
        <v>4.7E-2</v>
      </c>
      <c r="Q95" s="4">
        <v>5.1999999999999998E-2</v>
      </c>
      <c r="R95" s="4">
        <v>3.5000000000000003E-2</v>
      </c>
      <c r="S95" s="4">
        <v>3.2000000000000001E-2</v>
      </c>
      <c r="T95" s="4">
        <v>3.1E-2</v>
      </c>
      <c r="U95" s="4">
        <v>3.2000000000000001E-2</v>
      </c>
      <c r="V95" s="4">
        <v>3.9E-2</v>
      </c>
      <c r="W95" s="4">
        <v>2.9000000000000001E-2</v>
      </c>
      <c r="X95" s="4">
        <v>3.1E-2</v>
      </c>
      <c r="Y95" s="4">
        <v>3.2000000000000001E-2</v>
      </c>
      <c r="Z95" s="4">
        <v>3.5087719298245612E-2</v>
      </c>
      <c r="AA95" s="4">
        <v>4.7058823529411764E-2</v>
      </c>
      <c r="AB95" s="4">
        <v>1.4705882352941176E-2</v>
      </c>
      <c r="AC95" s="4">
        <v>3.8461538461538464E-2</v>
      </c>
      <c r="AD95" s="4">
        <v>0.11904761904761904</v>
      </c>
      <c r="AE95" s="4">
        <v>1.5625E-2</v>
      </c>
      <c r="AF95" s="4">
        <v>8.247422680412371E-2</v>
      </c>
      <c r="AG95" s="4">
        <v>3.4482758620689655E-2</v>
      </c>
      <c r="AH95" s="4">
        <v>3.7192003719200374E-2</v>
      </c>
      <c r="AI95" s="4">
        <v>3.8374474506844884E-2</v>
      </c>
    </row>
    <row r="96" spans="1:35" x14ac:dyDescent="0.35">
      <c r="A96" s="2" t="s">
        <v>5</v>
      </c>
      <c r="H96" s="4">
        <v>4.6234153616703952E-2</v>
      </c>
      <c r="I96" s="4">
        <v>4.1345812107570191E-2</v>
      </c>
      <c r="J96" s="4">
        <v>3.5537394749876175E-2</v>
      </c>
      <c r="K96" s="4">
        <v>3.4007748600947053E-2</v>
      </c>
      <c r="L96" s="4">
        <v>3.3467741935483873E-2</v>
      </c>
      <c r="M96" s="4">
        <v>3.1325858282279503E-2</v>
      </c>
      <c r="N96" s="4">
        <v>3.8938914577756147E-2</v>
      </c>
      <c r="O96" s="4">
        <v>3.4521949140502911E-2</v>
      </c>
      <c r="P96" s="4">
        <v>3.5389830508474579E-2</v>
      </c>
      <c r="Q96" s="4">
        <v>3.3874870376771518E-2</v>
      </c>
      <c r="R96" s="4">
        <v>2.9102434807664602E-2</v>
      </c>
      <c r="S96" s="4">
        <v>2.4792139077853364E-2</v>
      </c>
      <c r="T96" s="4">
        <v>2.4129554655870446E-2</v>
      </c>
      <c r="U96" s="4">
        <v>2.1849225871798581E-2</v>
      </c>
      <c r="V96" s="4">
        <v>3.820835718374356E-2</v>
      </c>
      <c r="W96" s="4">
        <v>2.7605035643864705E-2</v>
      </c>
      <c r="X96" s="4">
        <v>2.2920339798044559E-2</v>
      </c>
      <c r="Y96" s="4">
        <v>2.644119907763259E-2</v>
      </c>
      <c r="Z96" s="4">
        <v>2.6538987688098495E-2</v>
      </c>
      <c r="AA96" s="4">
        <v>2.3299003883167312E-2</v>
      </c>
      <c r="AB96" s="4">
        <v>2.043245387819877E-2</v>
      </c>
      <c r="AC96" s="4">
        <v>2.3366068405011851E-2</v>
      </c>
      <c r="AD96" s="4">
        <v>2.5279884434814014E-2</v>
      </c>
      <c r="AE96" s="4">
        <v>3.0083208875613398E-2</v>
      </c>
      <c r="AF96" s="4">
        <v>3.2141629425919561E-2</v>
      </c>
      <c r="AG96" s="4">
        <v>4.9656974844821955E-2</v>
      </c>
      <c r="AH96" s="4">
        <v>4.2556857339765677E-2</v>
      </c>
      <c r="AI96" s="4">
        <v>4.2503346720214191E-2</v>
      </c>
    </row>
    <row r="97" spans="1:35" x14ac:dyDescent="0.35">
      <c r="A97" s="2" t="s">
        <v>6</v>
      </c>
      <c r="H97" s="6">
        <v>1.432559813585188E-2</v>
      </c>
      <c r="I97" s="6">
        <v>1.5210707034615467E-2</v>
      </c>
      <c r="J97" s="6">
        <v>1.5242816754471367E-2</v>
      </c>
      <c r="K97" s="6">
        <v>1.5733743004540557E-2</v>
      </c>
      <c r="L97" s="6">
        <v>1.7095324218194818E-2</v>
      </c>
      <c r="M97" s="6">
        <v>1.8714575026373748E-2</v>
      </c>
      <c r="N97" s="6">
        <v>1.9421446015101873E-2</v>
      </c>
      <c r="O97" s="6">
        <v>1.8755680535072594E-2</v>
      </c>
      <c r="P97" s="6">
        <v>1.983811992283524E-2</v>
      </c>
      <c r="Q97" s="6">
        <v>1.6837352233032732E-2</v>
      </c>
      <c r="R97" s="6">
        <v>1.652126560559064E-2</v>
      </c>
      <c r="S97" s="6">
        <v>1.6810474836753908E-2</v>
      </c>
      <c r="T97" s="6">
        <v>1.745321343550188E-2</v>
      </c>
      <c r="U97" s="6">
        <v>1.667145470293474E-2</v>
      </c>
      <c r="V97" s="6">
        <v>1.6505459403577172E-2</v>
      </c>
      <c r="W97" s="6">
        <v>1.6035966533161972E-2</v>
      </c>
      <c r="X97" s="6">
        <v>1.7514789216925175E-2</v>
      </c>
      <c r="Y97" s="6">
        <v>1.7294286860290109E-2</v>
      </c>
      <c r="Z97" s="6">
        <v>1.8292614821540987E-2</v>
      </c>
      <c r="AA97" s="6">
        <v>1.8497194048975985E-2</v>
      </c>
      <c r="AB97" s="6">
        <v>1.6826949006662373E-2</v>
      </c>
      <c r="AC97" s="6">
        <v>1.5766636043562654E-2</v>
      </c>
      <c r="AD97" s="6">
        <v>1.492086166253781E-2</v>
      </c>
      <c r="AE97" s="6">
        <v>1.4331299044380241E-2</v>
      </c>
      <c r="AF97" s="6">
        <v>1.4095843461055191E-2</v>
      </c>
      <c r="AG97" s="6">
        <v>1.33498423852485E-2</v>
      </c>
      <c r="AH97" s="6">
        <v>1.3666195529381975E-2</v>
      </c>
      <c r="AI97" s="6">
        <v>1.3572840551935972E-2</v>
      </c>
    </row>
    <row r="98" spans="1:35" x14ac:dyDescent="0.35">
      <c r="A98" s="2" t="s">
        <v>7</v>
      </c>
      <c r="H98" s="7">
        <v>0.05</v>
      </c>
      <c r="I98" s="7">
        <v>0.05</v>
      </c>
      <c r="J98" s="7">
        <v>0.05</v>
      </c>
      <c r="K98" s="7">
        <v>0.05</v>
      </c>
      <c r="L98" s="7">
        <v>0.05</v>
      </c>
      <c r="M98" s="7">
        <v>0.05</v>
      </c>
      <c r="N98" s="7">
        <v>5.5E-2</v>
      </c>
      <c r="O98" s="7">
        <v>5.5E-2</v>
      </c>
      <c r="P98" s="7">
        <v>5.5E-2</v>
      </c>
      <c r="Q98" s="7">
        <v>5.5E-2</v>
      </c>
      <c r="R98" s="7">
        <v>5.5E-2</v>
      </c>
      <c r="S98" s="7">
        <v>5.5E-2</v>
      </c>
      <c r="T98" s="7">
        <v>5.5E-2</v>
      </c>
      <c r="U98" s="7">
        <v>5.5E-2</v>
      </c>
      <c r="V98" s="7">
        <v>5.5E-2</v>
      </c>
      <c r="W98" s="7">
        <v>5.5E-2</v>
      </c>
      <c r="X98" s="7">
        <v>5.5E-2</v>
      </c>
      <c r="Y98" s="7">
        <v>5.5E-2</v>
      </c>
      <c r="Z98" s="7">
        <v>0.06</v>
      </c>
      <c r="AA98" s="7">
        <v>0.06</v>
      </c>
      <c r="AB98" s="7">
        <v>0.06</v>
      </c>
      <c r="AC98" s="7">
        <v>0.06</v>
      </c>
      <c r="AD98" s="7">
        <v>0.06</v>
      </c>
      <c r="AE98" s="7">
        <v>0.06</v>
      </c>
      <c r="AF98" s="7">
        <v>0.06</v>
      </c>
      <c r="AG98" s="7">
        <v>0.06</v>
      </c>
      <c r="AH98" s="7">
        <v>0.06</v>
      </c>
      <c r="AI98" s="7">
        <v>0.06</v>
      </c>
    </row>
    <row r="99" spans="1:35" x14ac:dyDescent="0.35">
      <c r="A99" s="2" t="s">
        <v>8</v>
      </c>
      <c r="H99" s="4">
        <f t="shared" ref="H99:AD99" si="40">H93+(100%-H94)/3+H95+H96+(3%-H97*10)+(H98*5)</f>
        <v>0.66283093346315458</v>
      </c>
      <c r="I99" s="4">
        <f t="shared" si="40"/>
        <v>0.64684904548232625</v>
      </c>
      <c r="J99" s="4">
        <f t="shared" si="40"/>
        <v>0.63834783721796218</v>
      </c>
      <c r="K99" s="4">
        <f t="shared" si="40"/>
        <v>0.62431913799460803</v>
      </c>
      <c r="L99" s="4">
        <f t="shared" si="40"/>
        <v>0.61012981964310886</v>
      </c>
      <c r="M99" s="4">
        <f t="shared" si="40"/>
        <v>0.58168366045613085</v>
      </c>
      <c r="N99" s="4">
        <f t="shared" si="40"/>
        <v>0.61190113683834335</v>
      </c>
      <c r="O99" s="4">
        <f t="shared" si="40"/>
        <v>0.61181996704051789</v>
      </c>
      <c r="P99" s="4">
        <f t="shared" si="40"/>
        <v>0.59837836493490193</v>
      </c>
      <c r="Q99" s="4">
        <f t="shared" si="40"/>
        <v>0.62637281791690946</v>
      </c>
      <c r="R99" s="4">
        <f t="shared" si="40"/>
        <v>0.60509801263727192</v>
      </c>
      <c r="S99" s="4">
        <f t="shared" si="40"/>
        <v>0.58977348031909171</v>
      </c>
      <c r="T99" s="4">
        <f t="shared" si="40"/>
        <v>0.57784426992782811</v>
      </c>
      <c r="U99" s="4">
        <f t="shared" si="40"/>
        <v>0.58004309076555927</v>
      </c>
      <c r="V99" s="4">
        <f t="shared" si="40"/>
        <v>0.60077286364747196</v>
      </c>
      <c r="W99" s="4">
        <f t="shared" si="40"/>
        <v>0.58010249464353225</v>
      </c>
      <c r="X99" s="4">
        <f t="shared" si="40"/>
        <v>0.55735101139884569</v>
      </c>
      <c r="Y99" s="4">
        <f t="shared" si="40"/>
        <v>0.56264234433831661</v>
      </c>
      <c r="Z99" s="4">
        <f t="shared" si="40"/>
        <v>0.57685282984586417</v>
      </c>
      <c r="AA99" s="4">
        <f t="shared" si="40"/>
        <v>0.57979498219936332</v>
      </c>
      <c r="AB99" s="4">
        <f t="shared" si="40"/>
        <v>0.55844134892380071</v>
      </c>
      <c r="AC99" s="4">
        <f t="shared" si="40"/>
        <v>0.59083467988752814</v>
      </c>
      <c r="AD99" s="4">
        <f t="shared" si="40"/>
        <v>0.67934605216228316</v>
      </c>
      <c r="AE99" s="4">
        <f t="shared" ref="AE99:AH99" si="41">AE93+(100%-AE94)/3+AE95+AE96+(3%-AE97*10)+(AE98*5)</f>
        <v>0.58361667804011219</v>
      </c>
      <c r="AF99" s="4">
        <f t="shared" si="41"/>
        <v>0.65694299717820992</v>
      </c>
      <c r="AG99" s="4">
        <f t="shared" si="41"/>
        <v>0.63278212934678368</v>
      </c>
      <c r="AH99" s="4">
        <f t="shared" si="41"/>
        <v>0.62285510375863917</v>
      </c>
      <c r="AI99" s="4">
        <f t="shared" ref="AI99" si="42">AI93+(100%-AI94)/3+AI95+AI96+(3%-AI97*10)+(AI98*5)</f>
        <v>0.62655711645305145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EAB57-2481-4F13-9BE1-361F69F15797}">
  <dimension ref="A2:AC39"/>
  <sheetViews>
    <sheetView showGridLines="0" zoomScale="80" zoomScaleNormal="80" workbookViewId="0">
      <pane xSplit="1" ySplit="2" topLeftCell="B10" activePane="bottomRight" state="frozen"/>
      <selection pane="topRight" activeCell="B1" sqref="B1"/>
      <selection pane="bottomLeft" activeCell="A3" sqref="A3"/>
      <selection pane="bottomRight" activeCell="AB23" sqref="AB23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'Entidades V2'!H4</f>
        <v>0.20672768499604499</v>
      </c>
      <c r="C3" s="4">
        <f>'Entidades V2'!I4</f>
        <v>0.20473670738508601</v>
      </c>
      <c r="D3" s="4">
        <f>'Entidades V2'!J4</f>
        <v>0.20267637583997405</v>
      </c>
      <c r="E3" s="4">
        <f>'Entidades V2'!K4</f>
        <v>0.20149647634889362</v>
      </c>
      <c r="F3" s="4">
        <f>'Entidades V2'!L4</f>
        <v>0.20003929495005254</v>
      </c>
      <c r="G3" s="4">
        <f>'Entidades V2'!M4</f>
        <v>0.19877194225652478</v>
      </c>
      <c r="H3" s="4">
        <f>'Entidades V2'!N4</f>
        <v>0.1990275266371557</v>
      </c>
      <c r="I3" s="4">
        <f>'Entidades V2'!O4</f>
        <v>0.19768885658504326</v>
      </c>
      <c r="J3" s="4">
        <f>'Entidades V2'!P4</f>
        <v>0.196382372271867</v>
      </c>
      <c r="K3" s="4">
        <f>'Entidades V2'!Q4</f>
        <v>0.19547903420426205</v>
      </c>
      <c r="L3" s="4">
        <f>'Entidades V2'!R4</f>
        <v>0.19624466673409416</v>
      </c>
      <c r="M3" s="4">
        <f>'Entidades V2'!S4</f>
        <v>0.19812320298738947</v>
      </c>
      <c r="N3" s="4">
        <f>'Entidades V2'!T4</f>
        <v>0.20006760410942043</v>
      </c>
      <c r="O3" s="4">
        <f>'Entidades V2'!U4</f>
        <v>0.20072275685457966</v>
      </c>
      <c r="P3" s="4">
        <f>'Entidades V2'!V4</f>
        <v>0.20210051282192526</v>
      </c>
      <c r="Q3" s="4">
        <f>'Entidades V2'!W4</f>
        <v>0.20443555737227012</v>
      </c>
      <c r="R3" s="4">
        <f>'Entidades V2'!X4</f>
        <v>0.20827808337069809</v>
      </c>
      <c r="S3" s="4">
        <f>'Entidades V2'!Y4</f>
        <v>0.20855145503702016</v>
      </c>
      <c r="T3" s="4">
        <f>'Entidades V2'!Z4</f>
        <v>0.21046896677520527</v>
      </c>
      <c r="U3" s="4">
        <f>'Entidades V2'!AA4</f>
        <v>0.21206397215974213</v>
      </c>
      <c r="V3" s="4">
        <f>'Entidades V2'!AB4</f>
        <v>0.2129059531189374</v>
      </c>
      <c r="W3" s="4">
        <f>'Entidades V2'!AC4</f>
        <v>0.21367202059523888</v>
      </c>
      <c r="X3" s="4">
        <f>'Entidades V2'!AD4</f>
        <v>0.21512845747957013</v>
      </c>
      <c r="Y3" s="4">
        <f>'Entidades V2'!AE4</f>
        <v>0.21586084630096211</v>
      </c>
      <c r="Z3" s="4">
        <f>'Entidades V2'!AF4</f>
        <v>0.21829567417812798</v>
      </c>
      <c r="AA3" s="4">
        <f>'Entidades V2'!AG4</f>
        <v>0.21701739501848463</v>
      </c>
      <c r="AB3" s="4">
        <f>'Entidades V2'!AH4</f>
        <v>0.2138726419546178</v>
      </c>
      <c r="AC3" s="4">
        <f>'Entidades V2'!AI4</f>
        <v>0.21210402353509281</v>
      </c>
    </row>
    <row r="4" spans="1:29" x14ac:dyDescent="0.35">
      <c r="A4" s="2" t="s">
        <v>9</v>
      </c>
      <c r="B4" s="4">
        <f>'Entidades V2'!H17</f>
        <v>4.6404122139242339E-2</v>
      </c>
      <c r="C4" s="4">
        <f>'Entidades V2'!I17</f>
        <v>4.8007642832489511E-2</v>
      </c>
      <c r="D4" s="4">
        <f>'Entidades V2'!J17</f>
        <v>4.9777833328570886E-2</v>
      </c>
      <c r="E4" s="4">
        <f>'Entidades V2'!K17</f>
        <v>5.1790214307590184E-2</v>
      </c>
      <c r="F4" s="4">
        <f>'Entidades V2'!L17</f>
        <v>5.3132301818888686E-2</v>
      </c>
      <c r="G4" s="4">
        <f>'Entidades V2'!M17</f>
        <v>5.3785694624864655E-2</v>
      </c>
      <c r="H4" s="4">
        <f>'Entidades V2'!N17</f>
        <v>5.4733157980493913E-2</v>
      </c>
      <c r="I4" s="4">
        <f>'Entidades V2'!O17</f>
        <v>5.5424641223033783E-2</v>
      </c>
      <c r="J4" s="4">
        <f>'Entidades V2'!P17</f>
        <v>5.6702847002483139E-2</v>
      </c>
      <c r="K4" s="4">
        <f>'Entidades V2'!Q17</f>
        <v>5.8081092396607713E-2</v>
      </c>
      <c r="L4" s="4">
        <f>'Entidades V2'!R17</f>
        <v>5.9517843783751613E-2</v>
      </c>
      <c r="M4" s="4">
        <f>'Entidades V2'!S17</f>
        <v>6.1298021596768872E-2</v>
      </c>
      <c r="N4" s="4">
        <f>'Entidades V2'!T17</f>
        <v>6.3110481482015049E-2</v>
      </c>
      <c r="O4" s="4">
        <f>'Entidades V2'!U17</f>
        <v>6.538864712482606E-2</v>
      </c>
      <c r="P4" s="4">
        <f>'Entidades V2'!V17</f>
        <v>6.7306611752991144E-2</v>
      </c>
      <c r="Q4" s="4">
        <f>'Entidades V2'!W17</f>
        <v>6.9384869344993799E-2</v>
      </c>
      <c r="R4" s="4">
        <f>'Entidades V2'!X17</f>
        <v>7.319717081182267E-2</v>
      </c>
      <c r="S4" s="4">
        <f>'Entidades V2'!Y17</f>
        <v>7.5396013343536725E-2</v>
      </c>
      <c r="T4" s="4">
        <f>'Entidades V2'!Z17</f>
        <v>7.6546730836474827E-2</v>
      </c>
      <c r="U4" s="4">
        <f>'Entidades V2'!AA17</f>
        <v>7.8209928385262598E-2</v>
      </c>
      <c r="V4" s="4">
        <f>'Entidades V2'!AB17</f>
        <v>7.9682355769471663E-2</v>
      </c>
      <c r="W4" s="4">
        <f>'Entidades V2'!AC17</f>
        <v>8.1271795839970781E-2</v>
      </c>
      <c r="X4" s="4">
        <f>'Entidades V2'!AD17</f>
        <v>8.2814126963890039E-2</v>
      </c>
      <c r="Y4" s="4">
        <f>'Entidades V2'!AE17</f>
        <v>8.4176945643838763E-2</v>
      </c>
      <c r="Z4" s="4">
        <f>'Entidades V2'!AF17</f>
        <v>8.8273407645790128E-2</v>
      </c>
      <c r="AA4" s="4">
        <f>'Entidades V2'!AG17</f>
        <v>9.0967258786809585E-2</v>
      </c>
      <c r="AB4" s="4">
        <f>'Entidades V2'!AH17</f>
        <v>9.2769035025386443E-2</v>
      </c>
      <c r="AC4" s="4">
        <f>'Entidades V2'!AI17</f>
        <v>9.4987150244700669E-2</v>
      </c>
    </row>
    <row r="5" spans="1:29" x14ac:dyDescent="0.35">
      <c r="A5" s="2" t="s">
        <v>10</v>
      </c>
      <c r="B5" s="4">
        <f>'Entidades V2'!H30</f>
        <v>8.8665548498006022E-2</v>
      </c>
      <c r="C5" s="4">
        <f>'Entidades V2'!I30</f>
        <v>8.9518146570157497E-2</v>
      </c>
      <c r="D5" s="4">
        <f>'Entidades V2'!J30</f>
        <v>9.0591602510116109E-2</v>
      </c>
      <c r="E5" s="4">
        <f>'Entidades V2'!K30</f>
        <v>9.1284702429934847E-2</v>
      </c>
      <c r="F5" s="4">
        <f>'Entidades V2'!L30</f>
        <v>9.2573321126252245E-2</v>
      </c>
      <c r="G5" s="4">
        <f>'Entidades V2'!M30</f>
        <v>9.7578754978822221E-2</v>
      </c>
      <c r="H5" s="4">
        <f>'Entidades V2'!N30</f>
        <v>9.4845449877591428E-2</v>
      </c>
      <c r="I5" s="4">
        <f>'Entidades V2'!O30</f>
        <v>9.6260553865297319E-2</v>
      </c>
      <c r="J5" s="4">
        <f>'Entidades V2'!P30</f>
        <v>9.7245799771292094E-2</v>
      </c>
      <c r="K5" s="4">
        <f>'Entidades V2'!Q30</f>
        <v>9.8687639200980379E-2</v>
      </c>
      <c r="L5" s="4">
        <f>'Entidades V2'!R30</f>
        <v>9.9516740716231525E-2</v>
      </c>
      <c r="M5" s="4">
        <f>'Entidades V2'!S30</f>
        <v>0.10000389183623704</v>
      </c>
      <c r="N5" s="4">
        <f>'Entidades V2'!T30</f>
        <v>0.10084997163965888</v>
      </c>
      <c r="O5" s="4">
        <f>'Entidades V2'!U30</f>
        <v>0.10187743761706008</v>
      </c>
      <c r="P5" s="4">
        <f>'Entidades V2'!V30</f>
        <v>0.1037932906282055</v>
      </c>
      <c r="Q5" s="4">
        <f>'Entidades V2'!W30</f>
        <v>0.10475533368042725</v>
      </c>
      <c r="R5" s="4">
        <f>'Entidades V2'!X30</f>
        <v>9.8792655742722682E-2</v>
      </c>
      <c r="S5" s="4">
        <f>'Entidades V2'!Y30</f>
        <v>9.9960238655546027E-2</v>
      </c>
      <c r="T5" s="4">
        <f>'Entidades V2'!Z30</f>
        <v>0.10030290601599519</v>
      </c>
      <c r="U5" s="4">
        <f>'Entidades V2'!AA30</f>
        <v>0.10138701860391032</v>
      </c>
      <c r="V5" s="4">
        <f>'Entidades V2'!AB30</f>
        <v>0.10209390165177977</v>
      </c>
      <c r="W5" s="4">
        <f>'Entidades V2'!AC30</f>
        <v>0.10286595995225262</v>
      </c>
      <c r="X5" s="4">
        <f>'Entidades V2'!AD30</f>
        <v>0.10318830133376204</v>
      </c>
      <c r="Y5" s="4">
        <f>'Entidades V2'!AE30</f>
        <v>0.10340662685153865</v>
      </c>
      <c r="Z5" s="4">
        <f>'Entidades V2'!AF30</f>
        <v>0.10522848274679879</v>
      </c>
      <c r="AA5" s="4">
        <f>'Entidades V2'!AG30</f>
        <v>0.10552631515611306</v>
      </c>
      <c r="AB5" s="4">
        <f>'Entidades V2'!AH30</f>
        <v>9.8033950517813523E-2</v>
      </c>
      <c r="AC5" s="4">
        <f>'Entidades V2'!AI30</f>
        <v>9.9980476257871181E-2</v>
      </c>
    </row>
    <row r="6" spans="1:29" x14ac:dyDescent="0.35">
      <c r="A6" s="2" t="s">
        <v>11</v>
      </c>
      <c r="B6" s="4">
        <f>'Entidades V2'!H43</f>
        <v>0.110594997738565</v>
      </c>
      <c r="C6" s="4">
        <f>'Entidades V2'!I43</f>
        <v>0.11107363072296535</v>
      </c>
      <c r="D6" s="4">
        <f>'Entidades V2'!J43</f>
        <v>0.11241671682063317</v>
      </c>
      <c r="E6" s="4">
        <f>'Entidades V2'!K43</f>
        <v>0.1137824028239022</v>
      </c>
      <c r="F6" s="4">
        <f>'Entidades V2'!L43</f>
        <v>0.11445227733789902</v>
      </c>
      <c r="G6" s="4">
        <f>'Entidades V2'!M43</f>
        <v>0.1143576377002859</v>
      </c>
      <c r="H6" s="4">
        <f>'Entidades V2'!N43</f>
        <v>0.11552132186396566</v>
      </c>
      <c r="I6" s="4">
        <f>'Entidades V2'!O43</f>
        <v>0.11582550050248565</v>
      </c>
      <c r="J6" s="4">
        <f>'Entidades V2'!P43</f>
        <v>0.11608093245497006</v>
      </c>
      <c r="K6" s="4">
        <f>'Entidades V2'!Q43</f>
        <v>0.11549887570325337</v>
      </c>
      <c r="L6" s="4">
        <f>'Entidades V2'!R43</f>
        <v>0.11503943400861293</v>
      </c>
      <c r="M6" s="4">
        <f>'Entidades V2'!S43</f>
        <v>0.11401762550811598</v>
      </c>
      <c r="N6" s="4">
        <f>'Entidades V2'!T43</f>
        <v>0.11320335401104424</v>
      </c>
      <c r="O6" s="4">
        <f>'Entidades V2'!U43</f>
        <v>0.11266896760626591</v>
      </c>
      <c r="P6" s="4">
        <f>'Entidades V2'!V43</f>
        <v>0.11185694977091616</v>
      </c>
      <c r="Q6" s="4">
        <f>'Entidades V2'!W43</f>
        <v>0.11127978380219798</v>
      </c>
      <c r="R6" s="4">
        <f>'Entidades V2'!X43</f>
        <v>0.11212376715875313</v>
      </c>
      <c r="S6" s="4">
        <f>'Entidades V2'!Y43</f>
        <v>0.11044131865834485</v>
      </c>
      <c r="T6" s="4">
        <f>'Entidades V2'!Z43</f>
        <v>0.11071967738789874</v>
      </c>
      <c r="U6" s="4">
        <f>'Entidades V2'!AA43</f>
        <v>0.11108375184337944</v>
      </c>
      <c r="V6" s="4">
        <f>'Entidades V2'!AB43</f>
        <v>0.11166334186682518</v>
      </c>
      <c r="W6" s="4">
        <f>'Entidades V2'!AC43</f>
        <v>0.11258280860374996</v>
      </c>
      <c r="X6" s="4">
        <f>'Entidades V2'!AD43</f>
        <v>0.11302233473896442</v>
      </c>
      <c r="Y6" s="4">
        <f>'Entidades V2'!AE43</f>
        <v>0.1131555680254273</v>
      </c>
      <c r="Z6" s="4">
        <f>'Entidades V2'!AF43</f>
        <v>0.11621008028850081</v>
      </c>
      <c r="AA6" s="4">
        <f>'Entidades V2'!AG43</f>
        <v>0.11733659176199178</v>
      </c>
      <c r="AB6" s="4">
        <f>'Entidades V2'!AH43</f>
        <v>0.1175526544529511</v>
      </c>
      <c r="AC6" s="4">
        <f>'Entidades V2'!AI43</f>
        <v>0.11843689042400618</v>
      </c>
    </row>
    <row r="7" spans="1:29" x14ac:dyDescent="0.35">
      <c r="A7" s="2" t="s">
        <v>12</v>
      </c>
      <c r="B7" s="4">
        <f>'Entidades V2'!H56</f>
        <v>8.0213486667059977E-2</v>
      </c>
      <c r="C7" s="4">
        <f>'Entidades V2'!I56</f>
        <v>8.023654760333708E-2</v>
      </c>
      <c r="D7" s="4">
        <f>'Entidades V2'!J56</f>
        <v>8.0540115692027306E-2</v>
      </c>
      <c r="E7" s="4">
        <f>'Entidades V2'!K56</f>
        <v>8.0709272913167041E-2</v>
      </c>
      <c r="F7" s="4">
        <f>'Entidades V2'!L56</f>
        <v>8.0387223636479196E-2</v>
      </c>
      <c r="G7" s="4">
        <f>'Entidades V2'!M56</f>
        <v>7.9527562099024771E-2</v>
      </c>
      <c r="H7" s="4">
        <f>'Entidades V2'!N56</f>
        <v>7.9707295586213908E-2</v>
      </c>
      <c r="I7" s="4">
        <f>'Entidades V2'!O56</f>
        <v>8.0020358737516173E-2</v>
      </c>
      <c r="J7" s="4">
        <f>'Entidades V2'!P56</f>
        <v>8.0481037247053508E-2</v>
      </c>
      <c r="K7" s="4">
        <f>'Entidades V2'!Q56</f>
        <v>8.047554710811991E-2</v>
      </c>
      <c r="L7" s="4">
        <f>'Entidades V2'!R56</f>
        <v>8.0156091440436728E-2</v>
      </c>
      <c r="M7" s="4">
        <f>'Entidades V2'!S56</f>
        <v>7.9849157556817082E-2</v>
      </c>
      <c r="N7" s="4">
        <f>'Entidades V2'!T56</f>
        <v>8.0226270699953417E-2</v>
      </c>
      <c r="O7" s="4">
        <f>'Entidades V2'!U56</f>
        <v>8.0898952356437515E-2</v>
      </c>
      <c r="P7" s="4">
        <f>'Entidades V2'!V56</f>
        <v>8.1128224884962449E-2</v>
      </c>
      <c r="Q7" s="4">
        <f>'Entidades V2'!W56</f>
        <v>8.1469755152956166E-2</v>
      </c>
      <c r="R7" s="4">
        <f>'Entidades V2'!X56</f>
        <v>8.1868446767234579E-2</v>
      </c>
      <c r="S7" s="4">
        <f>'Entidades V2'!Y56</f>
        <v>8.1845621244323347E-2</v>
      </c>
      <c r="T7" s="4">
        <f>'Entidades V2'!Z56</f>
        <v>8.2126903709693347E-2</v>
      </c>
      <c r="U7" s="4">
        <f>'Entidades V2'!AA56</f>
        <v>8.207335036790267E-2</v>
      </c>
      <c r="V7" s="4">
        <f>'Entidades V2'!AB56</f>
        <v>8.1924915306933757E-2</v>
      </c>
      <c r="W7" s="4">
        <f>'Entidades V2'!AC56</f>
        <v>8.1954532658925106E-2</v>
      </c>
      <c r="X7" s="4">
        <f>'Entidades V2'!AD56</f>
        <v>8.1929251268209283E-2</v>
      </c>
      <c r="Y7" s="4">
        <f>'Entidades V2'!AE56</f>
        <v>8.1971611336483896E-2</v>
      </c>
      <c r="Z7" s="4">
        <f>'Entidades V2'!AF56</f>
        <v>8.3276829327440502E-2</v>
      </c>
      <c r="AA7" s="4">
        <f>'Entidades V2'!AG56</f>
        <v>8.3694769270223193E-2</v>
      </c>
      <c r="AB7" s="4">
        <f>'Entidades V2'!AH56</f>
        <v>8.2962472424916348E-2</v>
      </c>
      <c r="AC7" s="4">
        <f>'Entidades V2'!AI56</f>
        <v>8.2982732505717652E-2</v>
      </c>
    </row>
    <row r="8" spans="1:29" x14ac:dyDescent="0.35">
      <c r="A8" s="2" t="s">
        <v>13</v>
      </c>
      <c r="B8" s="4">
        <f>'Entidades V2'!H69</f>
        <v>0.1446602543462954</v>
      </c>
      <c r="C8" s="4">
        <f>'Entidades V2'!I69</f>
        <v>0.1462212823189144</v>
      </c>
      <c r="D8" s="4">
        <f>'Entidades V2'!J69</f>
        <v>0.14673437691216756</v>
      </c>
      <c r="E8" s="4">
        <f>'Entidades V2'!K69</f>
        <v>0.14749341572492711</v>
      </c>
      <c r="F8" s="4">
        <f>'Entidades V2'!L69</f>
        <v>0.14825396761876747</v>
      </c>
      <c r="G8" s="4">
        <f>'Entidades V2'!M69</f>
        <v>0.14953585242232009</v>
      </c>
      <c r="H8" s="4">
        <f>'Entidades V2'!N69</f>
        <v>0.15086281728394546</v>
      </c>
      <c r="I8" s="4">
        <f>'Entidades V2'!O69</f>
        <v>0.15170687507736494</v>
      </c>
      <c r="J8" s="4">
        <f>'Entidades V2'!P69</f>
        <v>0.15286267455182256</v>
      </c>
      <c r="K8" s="4">
        <f>'Entidades V2'!Q69</f>
        <v>0.15438256793595639</v>
      </c>
      <c r="L8" s="4">
        <f>'Entidades V2'!R69</f>
        <v>0.15648123126629365</v>
      </c>
      <c r="M8" s="4">
        <f>'Entidades V2'!S69</f>
        <v>0.15764745183794909</v>
      </c>
      <c r="N8" s="4">
        <f>'Entidades V2'!T69</f>
        <v>0.15812029495723351</v>
      </c>
      <c r="O8" s="4">
        <f>'Entidades V2'!U69</f>
        <v>0.15784470067382753</v>
      </c>
      <c r="P8" s="4">
        <f>'Entidades V2'!V69</f>
        <v>0.15682853904407038</v>
      </c>
      <c r="Q8" s="4">
        <f>'Entidades V2'!W69</f>
        <v>0.15552380285203748</v>
      </c>
      <c r="R8" s="4">
        <f>'Entidades V2'!X69</f>
        <v>0.15493543762772011</v>
      </c>
      <c r="S8" s="4">
        <f>'Entidades V2'!Y69</f>
        <v>0.15321006511800653</v>
      </c>
      <c r="T8" s="4">
        <f>'Entidades V2'!Z69</f>
        <v>0.1520124938222252</v>
      </c>
      <c r="U8" s="4">
        <f>'Entidades V2'!AA69</f>
        <v>0.15003080969746432</v>
      </c>
      <c r="V8" s="4">
        <f>'Entidades V2'!AB69</f>
        <v>0.14906925688352363</v>
      </c>
      <c r="W8" s="4">
        <f>'Entidades V2'!AC69</f>
        <v>0.14782920035830874</v>
      </c>
      <c r="X8" s="4">
        <f>'Entidades V2'!AD69</f>
        <v>0.14621362573279337</v>
      </c>
      <c r="Y8" s="4">
        <f>'Entidades V2'!AE69</f>
        <v>0.14529568169288354</v>
      </c>
      <c r="Z8" s="4">
        <f>'Entidades V2'!AF69</f>
        <v>0.14724564074868629</v>
      </c>
      <c r="AA8" s="4">
        <f>'Entidades V2'!AG69</f>
        <v>0.14566215692406717</v>
      </c>
      <c r="AB8" s="4">
        <f>'Entidades V2'!AH69</f>
        <v>0.14323048641017502</v>
      </c>
      <c r="AC8" s="4">
        <f>'Entidades V2'!AI69</f>
        <v>0.14212404925368161</v>
      </c>
    </row>
    <row r="9" spans="1:29" x14ac:dyDescent="0.35">
      <c r="A9" s="2" t="s">
        <v>14</v>
      </c>
      <c r="B9" s="4">
        <f>'Entidades V2'!H82</f>
        <v>7.3187479768868996E-2</v>
      </c>
      <c r="C9" s="4">
        <f>'Entidades V2'!I82</f>
        <v>7.2683739955810428E-2</v>
      </c>
      <c r="D9" s="4">
        <f>'Entidades V2'!J82</f>
        <v>7.243915108153974E-2</v>
      </c>
      <c r="E9" s="4">
        <f>'Entidades V2'!K82</f>
        <v>7.2596051024683944E-2</v>
      </c>
      <c r="F9" s="4">
        <f>'Entidades V2'!L82</f>
        <v>7.4089336167109734E-2</v>
      </c>
      <c r="G9" s="4">
        <f>'Entidades V2'!M82</f>
        <v>7.442331479758317E-2</v>
      </c>
      <c r="H9" s="4">
        <f>'Entidades V2'!N82</f>
        <v>7.5210354515745731E-2</v>
      </c>
      <c r="I9" s="4">
        <f>'Entidades V2'!O82</f>
        <v>7.4861247846854148E-2</v>
      </c>
      <c r="J9" s="4">
        <f>'Entidades V2'!P82</f>
        <v>7.4076620946188929E-2</v>
      </c>
      <c r="K9" s="4">
        <f>'Entidades V2'!Q82</f>
        <v>7.3465604562217388E-2</v>
      </c>
      <c r="L9" s="4">
        <f>'Entidades V2'!R82</f>
        <v>7.2661478444845135E-2</v>
      </c>
      <c r="M9" s="4">
        <f>'Entidades V2'!S82</f>
        <v>7.1490396141362725E-2</v>
      </c>
      <c r="N9" s="4">
        <f>'Entidades V2'!T82</f>
        <v>7.0687853914728135E-2</v>
      </c>
      <c r="O9" s="4">
        <f>'Entidades V2'!U82</f>
        <v>6.9808693356973775E-2</v>
      </c>
      <c r="P9" s="4">
        <f>'Entidades V2'!V82</f>
        <v>6.9052684583180049E-2</v>
      </c>
      <c r="Q9" s="4">
        <f>'Entidades V2'!W82</f>
        <v>6.8251657841704283E-2</v>
      </c>
      <c r="R9" s="4">
        <f>'Entidades V2'!X82</f>
        <v>6.9415042244712039E-2</v>
      </c>
      <c r="S9" s="4">
        <f>'Entidades V2'!Y82</f>
        <v>6.9015931981298226E-2</v>
      </c>
      <c r="T9" s="4">
        <f>'Entidades V2'!Z82</f>
        <v>6.8657608087880684E-2</v>
      </c>
      <c r="U9" s="4">
        <f>'Entidades V2'!AA82</f>
        <v>6.826918339429093E-2</v>
      </c>
      <c r="V9" s="4">
        <f>'Entidades V2'!AB82</f>
        <v>6.756195734671569E-2</v>
      </c>
      <c r="W9" s="4">
        <f>'Entidades V2'!AC82</f>
        <v>6.660189353306914E-2</v>
      </c>
      <c r="X9" s="4">
        <f>'Entidades V2'!AD82</f>
        <v>6.5886861581676837E-2</v>
      </c>
      <c r="Y9" s="4">
        <f>'Entidades V2'!AE82</f>
        <v>6.555360616340275E-2</v>
      </c>
      <c r="Z9" s="4">
        <f>'Entidades V2'!AF82</f>
        <v>6.5921407819527558E-2</v>
      </c>
      <c r="AA9" s="4">
        <f>'Entidades V2'!AG82</f>
        <v>6.4801031046700527E-2</v>
      </c>
      <c r="AB9" s="4">
        <f>'Entidades V2'!AH82</f>
        <v>6.3412865222146231E-2</v>
      </c>
      <c r="AC9" s="4">
        <f>'Entidades V2'!AI82</f>
        <v>6.2787122331807499E-2</v>
      </c>
    </row>
    <row r="10" spans="1:29" x14ac:dyDescent="0.35">
      <c r="A10" s="2" t="s">
        <v>15</v>
      </c>
      <c r="B10" s="4">
        <f>'Entidades V2'!H95</f>
        <v>7.8358361166631071E-2</v>
      </c>
      <c r="C10" s="4">
        <f>'Entidades V2'!I95</f>
        <v>7.8028621973556894E-2</v>
      </c>
      <c r="D10" s="4">
        <f>'Entidades V2'!J95</f>
        <v>7.7406037871739802E-2</v>
      </c>
      <c r="E10" s="4">
        <f>'Entidades V2'!K95</f>
        <v>7.6691363112077499E-2</v>
      </c>
      <c r="F10" s="4">
        <f>'Entidades V2'!L95</f>
        <v>7.5923254212689029E-2</v>
      </c>
      <c r="G10" s="4">
        <f>'Entidades V2'!M95</f>
        <v>7.4603216911636461E-2</v>
      </c>
      <c r="H10" s="4">
        <f>'Entidades V2'!N95</f>
        <v>7.4134622415532508E-2</v>
      </c>
      <c r="I10" s="4">
        <f>'Entidades V2'!O95</f>
        <v>7.4003720565112924E-2</v>
      </c>
      <c r="J10" s="4">
        <f>'Entidades V2'!P95</f>
        <v>7.3963747875265648E-2</v>
      </c>
      <c r="K10" s="4">
        <f>'Entidades V2'!Q95</f>
        <v>7.4644586112387043E-2</v>
      </c>
      <c r="L10" s="4">
        <f>'Entidades V2'!R95</f>
        <v>7.468636897102314E-2</v>
      </c>
      <c r="M10" s="4">
        <f>'Entidades V2'!S95</f>
        <v>7.4710196448780963E-2</v>
      </c>
      <c r="N10" s="4">
        <f>'Entidades V2'!T95</f>
        <v>7.4183173864796628E-2</v>
      </c>
      <c r="O10" s="4">
        <f>'Entidades V2'!U95</f>
        <v>7.4058660349780397E-2</v>
      </c>
      <c r="P10" s="4">
        <f>'Entidades V2'!V95</f>
        <v>7.3985338827450869E-2</v>
      </c>
      <c r="Q10" s="4">
        <f>'Entidades V2'!W95</f>
        <v>7.3702163851771266E-2</v>
      </c>
      <c r="R10" s="4">
        <f>'Entidades V2'!X95</f>
        <v>7.5111848958102106E-2</v>
      </c>
      <c r="S10" s="4">
        <f>'Entidades V2'!Y95</f>
        <v>7.5127542970310796E-2</v>
      </c>
      <c r="T10" s="4">
        <f>'Entidades V2'!Z95</f>
        <v>7.5192316950922863E-2</v>
      </c>
      <c r="U10" s="4">
        <f>'Entidades V2'!AA95</f>
        <v>7.6273303537729653E-2</v>
      </c>
      <c r="V10" s="4">
        <f>'Entidades V2'!AB95</f>
        <v>7.6880184736090942E-2</v>
      </c>
      <c r="W10" s="4">
        <f>'Entidades V2'!AC95</f>
        <v>7.7611250220697842E-2</v>
      </c>
      <c r="X10" s="4">
        <f>'Entidades V2'!AD95</f>
        <v>7.836280575526354E-2</v>
      </c>
      <c r="Y10" s="4">
        <f>'Entidades V2'!AE95</f>
        <v>7.9067128522366928E-2</v>
      </c>
      <c r="Z10" s="4">
        <f>'Entidades V2'!AF95</f>
        <v>6.4123729339662136E-2</v>
      </c>
      <c r="AA10" s="4">
        <f>'Entidades V2'!AG95</f>
        <v>6.4955420530223171E-2</v>
      </c>
      <c r="AB10" s="4">
        <f>'Entidades V2'!AH95</f>
        <v>8.0604660732841629E-2</v>
      </c>
      <c r="AC10" s="4">
        <f>'Entidades V2'!AI95</f>
        <v>8.0616610809764469E-2</v>
      </c>
    </row>
    <row r="11" spans="1:29" x14ac:dyDescent="0.35">
      <c r="A11" s="2" t="s">
        <v>16</v>
      </c>
      <c r="B11" s="4">
        <f>'Entidades V2'!H108</f>
        <v>0.12991681691112042</v>
      </c>
      <c r="C11" s="4">
        <f>'Entidades V2'!I108</f>
        <v>0.12875950163933464</v>
      </c>
      <c r="D11" s="4">
        <f>'Entidades V2'!J108</f>
        <v>0.12675517961062835</v>
      </c>
      <c r="E11" s="4">
        <f>'Entidades V2'!K108</f>
        <v>0.12369881726583862</v>
      </c>
      <c r="F11" s="4">
        <f>'Entidades V2'!L108</f>
        <v>0.12110807369641195</v>
      </c>
      <c r="G11" s="4">
        <f>'Entidades V2'!M108</f>
        <v>0.11809648582153187</v>
      </c>
      <c r="H11" s="4">
        <f>'Entidades V2'!N108</f>
        <v>0.11679670890647341</v>
      </c>
      <c r="I11" s="4">
        <f>'Entidades V2'!O108</f>
        <v>0.11529717321338172</v>
      </c>
      <c r="J11" s="4">
        <f>'Entidades V2'!P108</f>
        <v>0.113075367685763</v>
      </c>
      <c r="K11" s="4">
        <f>'Entidades V2'!Q108</f>
        <v>0.1103859701081792</v>
      </c>
      <c r="L11" s="4">
        <f>'Entidades V2'!R108</f>
        <v>0.10727061166325705</v>
      </c>
      <c r="M11" s="4">
        <f>'Entidades V2'!S108</f>
        <v>0.10450846343580752</v>
      </c>
      <c r="N11" s="4">
        <f>'Entidades V2'!T108</f>
        <v>0.10148643273628118</v>
      </c>
      <c r="O11" s="4">
        <f>'Entidades V2'!U108</f>
        <v>9.8728303164012418E-2</v>
      </c>
      <c r="P11" s="4">
        <f>'Entidades V2'!V108</f>
        <v>9.652686283440047E-2</v>
      </c>
      <c r="Q11" s="4">
        <f>'Entidades V2'!W108</f>
        <v>9.3865507606185061E-2</v>
      </c>
      <c r="R11" s="4">
        <f>'Entidades V2'!X108</f>
        <v>9.211977550571461E-2</v>
      </c>
      <c r="S11" s="4">
        <f>'Entidades V2'!Y108</f>
        <v>8.9223075607562957E-2</v>
      </c>
      <c r="T11" s="4">
        <f>'Entidades V2'!Z108</f>
        <v>8.6988573222804524E-2</v>
      </c>
      <c r="U11" s="4">
        <f>'Entidades V2'!AA108</f>
        <v>8.4486062705791773E-2</v>
      </c>
      <c r="V11" s="4">
        <f>'Entidades V2'!AB108</f>
        <v>8.227392586398985E-2</v>
      </c>
      <c r="W11" s="4">
        <f>'Entidades V2'!AC108</f>
        <v>7.9852056019183812E-2</v>
      </c>
      <c r="X11" s="4">
        <f>'Entidades V2'!AD108</f>
        <v>7.7869452808147374E-2</v>
      </c>
      <c r="Y11" s="4">
        <f>'Entidades V2'!AE108</f>
        <v>7.5975695619704214E-2</v>
      </c>
      <c r="Z11" s="4">
        <f>'Entidades V2'!AF108</f>
        <v>7.522969690037222E-2</v>
      </c>
      <c r="AA11" s="4">
        <f>'Entidades V2'!AG108</f>
        <v>7.370018596690861E-2</v>
      </c>
      <c r="AB11" s="4">
        <f>'Entidades V2'!AH108</f>
        <v>7.1558839666986826E-2</v>
      </c>
      <c r="AC11" s="4">
        <f>'Entidades V2'!AI108</f>
        <v>7.0019976046471741E-2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DD4F2-D3C4-433A-B6BE-E5B11BBCEC2D}">
  <dimension ref="A2:AC39"/>
  <sheetViews>
    <sheetView showGridLines="0" zoomScale="90" zoomScaleNormal="90" workbookViewId="0">
      <pane xSplit="1" ySplit="2" topLeftCell="B13" activePane="bottomRight" state="frozen"/>
      <selection pane="topRight" activeCell="B1" sqref="B1"/>
      <selection pane="bottomLeft" activeCell="A3" sqref="A3"/>
      <selection pane="bottomRight" activeCell="AB36" sqref="AB36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'Entidades V2'!H5</f>
        <v>4.5930618475453572E-2</v>
      </c>
      <c r="C3" s="4">
        <f>'Entidades V2'!I5</f>
        <v>4.1804309853125193E-2</v>
      </c>
      <c r="D3" s="4">
        <f>'Entidades V2'!J5</f>
        <v>4.1938909544619977E-2</v>
      </c>
      <c r="E3" s="4">
        <f>'Entidades V2'!K5</f>
        <v>4.2076966884211107E-2</v>
      </c>
      <c r="F3" s="4">
        <f>'Entidades V2'!L5</f>
        <v>4.4422009850255642E-2</v>
      </c>
      <c r="G3" s="4">
        <f>'Entidades V2'!M5</f>
        <v>4.5490829575635369E-2</v>
      </c>
      <c r="H3" s="4">
        <f>'Entidades V2'!N5</f>
        <v>4.9006139348881317E-2</v>
      </c>
      <c r="I3" s="4">
        <f>'Entidades V2'!O5</f>
        <v>5.4474161071066854E-2</v>
      </c>
      <c r="J3" s="4">
        <f>'Entidades V2'!P5</f>
        <v>5.6059373904875184E-2</v>
      </c>
      <c r="K3" s="4">
        <f>'Entidades V2'!Q5</f>
        <v>6.4991335549393528E-2</v>
      </c>
      <c r="L3" s="4">
        <f>'Entidades V2'!R5</f>
        <v>6.6172980284016927E-2</v>
      </c>
      <c r="M3" s="4">
        <f>'Entidades V2'!S5</f>
        <v>6.5715621569990001E-2</v>
      </c>
      <c r="N3" s="4">
        <f>'Entidades V2'!T5</f>
        <v>6.8125005124451007E-2</v>
      </c>
      <c r="O3" s="4">
        <f>'Entidades V2'!U5</f>
        <v>7.4180735277232443E-2</v>
      </c>
      <c r="P3" s="4">
        <f>'Entidades V2'!V5</f>
        <v>7.9603881490532893E-2</v>
      </c>
      <c r="Q3" s="4">
        <f>'Entidades V2'!W5</f>
        <v>8.6534161301778351E-2</v>
      </c>
      <c r="R3" s="4">
        <f>'Entidades V2'!X5</f>
        <v>8.6058321183289974E-2</v>
      </c>
      <c r="S3" s="4">
        <f>'Entidades V2'!Y5</f>
        <v>7.5411298183631945E-2</v>
      </c>
      <c r="T3" s="4">
        <f>'Entidades V2'!Z5</f>
        <v>8.1592061216837083E-2</v>
      </c>
      <c r="U3" s="4">
        <f>'Entidades V2'!AA5</f>
        <v>8.2279393885238236E-2</v>
      </c>
      <c r="V3" s="4">
        <f>'Entidades V2'!AB5</f>
        <v>8.0356661626267381E-2</v>
      </c>
      <c r="W3" s="4">
        <f>'Entidades V2'!AC5</f>
        <v>8.1047012194931226E-2</v>
      </c>
      <c r="X3" s="4">
        <f>'Entidades V2'!AD5</f>
        <v>7.9387767787815797E-2</v>
      </c>
      <c r="Y3" s="4">
        <f>'Entidades V2'!AE5</f>
        <v>8.5905678626907095E-2</v>
      </c>
      <c r="Z3" s="4">
        <f>'Entidades V2'!AF5</f>
        <v>8.490209737250215E-2</v>
      </c>
      <c r="AA3" s="4">
        <f>'Entidades V2'!AG5</f>
        <v>8.8320400779694927E-2</v>
      </c>
      <c r="AB3" s="4">
        <f>'Entidades V2'!AH5</f>
        <v>8.2984440149758559E-2</v>
      </c>
      <c r="AC3" s="4">
        <f>'Entidades V2'!AI5</f>
        <v>7.8393629956400646E-2</v>
      </c>
    </row>
    <row r="4" spans="1:29" x14ac:dyDescent="0.35">
      <c r="A4" s="2" t="s">
        <v>9</v>
      </c>
      <c r="B4" s="4">
        <f>'Entidades V2'!H18</f>
        <v>4.3670484652049389E-2</v>
      </c>
      <c r="C4" s="4">
        <f>'Entidades V2'!I18</f>
        <v>4.2528332487753492E-2</v>
      </c>
      <c r="D4" s="4">
        <f>'Entidades V2'!J18</f>
        <v>4.3083858305207147E-2</v>
      </c>
      <c r="E4" s="4">
        <f>'Entidades V2'!K18</f>
        <v>4.5548954671956979E-2</v>
      </c>
      <c r="F4" s="4">
        <f>'Entidades V2'!L18</f>
        <v>4.8664332036366297E-2</v>
      </c>
      <c r="G4" s="4">
        <f>'Entidades V2'!M18</f>
        <v>4.6829900142403035E-2</v>
      </c>
      <c r="H4" s="4">
        <f>'Entidades V2'!N18</f>
        <v>5.7929996991938647E-2</v>
      </c>
      <c r="I4" s="4">
        <f>'Entidades V2'!O18</f>
        <v>6.3444438691506663E-2</v>
      </c>
      <c r="J4" s="4">
        <f>'Entidades V2'!P18</f>
        <v>6.4710255615048728E-2</v>
      </c>
      <c r="K4" s="4">
        <f>'Entidades V2'!Q18</f>
        <v>8.2226332898770446E-2</v>
      </c>
      <c r="L4" s="4">
        <f>'Entidades V2'!R18</f>
        <v>8.607383985767024E-2</v>
      </c>
      <c r="M4" s="4">
        <f>'Entidades V2'!S18</f>
        <v>8.1258469759304994E-2</v>
      </c>
      <c r="N4" s="4">
        <f>'Entidades V2'!T18</f>
        <v>8.897899030436264E-2</v>
      </c>
      <c r="O4" s="4">
        <f>'Entidades V2'!U18</f>
        <v>8.9512623400853572E-2</v>
      </c>
      <c r="P4" s="4">
        <f>'Entidades V2'!V18</f>
        <v>9.3788929525034842E-2</v>
      </c>
      <c r="Q4" s="4">
        <f>'Entidades V2'!W18</f>
        <v>9.5563402521376295E-2</v>
      </c>
      <c r="R4" s="4">
        <f>'Entidades V2'!X18</f>
        <v>9.8018578764028891E-2</v>
      </c>
      <c r="S4" s="4">
        <f>'Entidades V2'!Y18</f>
        <v>9.9463718390254072E-2</v>
      </c>
      <c r="T4" s="4">
        <f>'Entidades V2'!Z18</f>
        <v>9.8966720527261368E-2</v>
      </c>
      <c r="U4" s="4">
        <f>'Entidades V2'!AA18</f>
        <v>0.1046864275469519</v>
      </c>
      <c r="V4" s="4">
        <f>'Entidades V2'!AB18</f>
        <v>0.10759181136490129</v>
      </c>
      <c r="W4" s="4">
        <f>'Entidades V2'!AC18</f>
        <v>0.10777846812473157</v>
      </c>
      <c r="X4" s="4">
        <f>'Entidades V2'!AD18</f>
        <v>0.10973534859036427</v>
      </c>
      <c r="Y4" s="4">
        <f>'Entidades V2'!AE18</f>
        <v>0.11159275777761236</v>
      </c>
      <c r="Z4" s="4">
        <f>'Entidades V2'!AF18</f>
        <v>0.10888674087972477</v>
      </c>
      <c r="AA4" s="4">
        <f>'Entidades V2'!AG18</f>
        <v>0.1018184456617351</v>
      </c>
      <c r="AB4" s="4">
        <f>'Entidades V2'!AH18</f>
        <v>9.6279370414397603E-2</v>
      </c>
      <c r="AC4" s="4">
        <f>'Entidades V2'!AI18</f>
        <v>9.1078506376681995E-2</v>
      </c>
    </row>
    <row r="5" spans="1:29" x14ac:dyDescent="0.35">
      <c r="A5" s="2" t="s">
        <v>10</v>
      </c>
      <c r="B5" s="4">
        <f>'Entidades V2'!H31</f>
        <v>4.5340487473635525E-2</v>
      </c>
      <c r="C5" s="4">
        <f>'Entidades V2'!I31</f>
        <v>4.4205504244011797E-2</v>
      </c>
      <c r="D5" s="4">
        <f>'Entidades V2'!J31</f>
        <v>4.5288723290808811E-2</v>
      </c>
      <c r="E5" s="4">
        <f>'Entidades V2'!K31</f>
        <v>4.336107226481499E-2</v>
      </c>
      <c r="F5" s="4">
        <f>'Entidades V2'!L31</f>
        <v>4.2179706353741603E-2</v>
      </c>
      <c r="G5" s="4">
        <f>'Entidades V2'!M31</f>
        <v>3.9789473150309208E-2</v>
      </c>
      <c r="H5" s="4">
        <f>'Entidades V2'!N31</f>
        <v>4.3596883922348763E-2</v>
      </c>
      <c r="I5" s="4">
        <f>'Entidades V2'!O31</f>
        <v>3.999456464636067E-2</v>
      </c>
      <c r="J5" s="4">
        <f>'Entidades V2'!P31</f>
        <v>2.5244562987357524E-2</v>
      </c>
      <c r="K5" s="4">
        <f>'Entidades V2'!Q31</f>
        <v>3.3577588031842479E-2</v>
      </c>
      <c r="L5" s="4">
        <f>'Entidades V2'!R31</f>
        <v>4.7390182531520844E-2</v>
      </c>
      <c r="M5" s="4">
        <f>'Entidades V2'!S31</f>
        <v>4.3794700685322187E-2</v>
      </c>
      <c r="N5" s="4">
        <f>'Entidades V2'!T31</f>
        <v>4.205018194514331E-2</v>
      </c>
      <c r="O5" s="4">
        <f>'Entidades V2'!U31</f>
        <v>4.6545218772436649E-2</v>
      </c>
      <c r="P5" s="4">
        <f>'Entidades V2'!V31</f>
        <v>5.4098678880528543E-2</v>
      </c>
      <c r="Q5" s="4">
        <f>'Entidades V2'!W31</f>
        <v>5.8610274877678718E-2</v>
      </c>
      <c r="R5" s="4">
        <f>'Entidades V2'!X31</f>
        <v>6.2082623729709713E-2</v>
      </c>
      <c r="S5" s="4">
        <f>'Entidades V2'!Y31</f>
        <v>6.0378844252532413E-2</v>
      </c>
      <c r="T5" s="4">
        <f>'Entidades V2'!Z31</f>
        <v>5.8596218607347185E-2</v>
      </c>
      <c r="U5" s="4">
        <f>'Entidades V2'!AA31</f>
        <v>6.433460055714546E-2</v>
      </c>
      <c r="V5" s="4">
        <f>'Entidades V2'!AB31</f>
        <v>6.0953469351928753E-2</v>
      </c>
      <c r="W5" s="4">
        <f>'Entidades V2'!AC31</f>
        <v>6.4379835388154449E-2</v>
      </c>
      <c r="X5" s="4">
        <f>'Entidades V2'!AD31</f>
        <v>6.680137312844879E-2</v>
      </c>
      <c r="Y5" s="4">
        <f>'Entidades V2'!AE31</f>
        <v>7.3888042557448561E-2</v>
      </c>
      <c r="Z5" s="4">
        <f>'Entidades V2'!AF31</f>
        <v>7.1999217020812842E-2</v>
      </c>
      <c r="AA5" s="4">
        <f>'Entidades V2'!AG31</f>
        <v>6.9144076211432204E-2</v>
      </c>
      <c r="AB5" s="4">
        <f>'Entidades V2'!AH31</f>
        <v>7.2517687945379772E-2</v>
      </c>
      <c r="AC5" s="4">
        <f>'Entidades V2'!AI31</f>
        <v>6.9172118062869631E-2</v>
      </c>
    </row>
    <row r="6" spans="1:29" x14ac:dyDescent="0.35">
      <c r="A6" s="2" t="s">
        <v>11</v>
      </c>
      <c r="B6" s="4">
        <f>'Entidades V2'!H44</f>
        <v>3.6342519081166189E-2</v>
      </c>
      <c r="C6" s="4">
        <f>'Entidades V2'!I44</f>
        <v>3.3924711148821764E-2</v>
      </c>
      <c r="D6" s="4">
        <f>'Entidades V2'!J44</f>
        <v>3.2601046189812175E-2</v>
      </c>
      <c r="E6" s="4">
        <f>'Entidades V2'!K44</f>
        <v>3.516636722794806E-2</v>
      </c>
      <c r="F6" s="4">
        <f>'Entidades V2'!L44</f>
        <v>3.6090634468310359E-2</v>
      </c>
      <c r="G6" s="4">
        <f>'Entidades V2'!M44</f>
        <v>3.7941592450576753E-2</v>
      </c>
      <c r="H6" s="4">
        <f>'Entidades V2'!N44</f>
        <v>4.0985649288235997E-2</v>
      </c>
      <c r="I6" s="4">
        <f>'Entidades V2'!O44</f>
        <v>4.3655663536603523E-2</v>
      </c>
      <c r="J6" s="4">
        <f>'Entidades V2'!P44</f>
        <v>4.7876002238466303E-2</v>
      </c>
      <c r="K6" s="4">
        <f>'Entidades V2'!Q44</f>
        <v>4.9665719419770778E-2</v>
      </c>
      <c r="L6" s="4">
        <f>'Entidades V2'!R44</f>
        <v>4.8242291081566954E-2</v>
      </c>
      <c r="M6" s="4">
        <f>'Entidades V2'!S44</f>
        <v>5.056231325409026E-2</v>
      </c>
      <c r="N6" s="4">
        <f>'Entidades V2'!T44</f>
        <v>4.6441695773681527E-2</v>
      </c>
      <c r="O6" s="4">
        <f>'Entidades V2'!U44</f>
        <v>5.2038025932298795E-2</v>
      </c>
      <c r="P6" s="4">
        <f>'Entidades V2'!V44</f>
        <v>5.256414147484071E-2</v>
      </c>
      <c r="Q6" s="4">
        <f>'Entidades V2'!W44</f>
        <v>5.8856882694003375E-2</v>
      </c>
      <c r="R6" s="4">
        <f>'Entidades V2'!X44</f>
        <v>6.2140273796334772E-2</v>
      </c>
      <c r="S6" s="4">
        <f>'Entidades V2'!Y44</f>
        <v>6.1961890453062128E-2</v>
      </c>
      <c r="T6" s="4">
        <f>'Entidades V2'!Z44</f>
        <v>6.2343423771047436E-2</v>
      </c>
      <c r="U6" s="4">
        <f>'Entidades V2'!AA44</f>
        <v>5.8524512256203226E-2</v>
      </c>
      <c r="V6" s="4">
        <f>'Entidades V2'!AB44</f>
        <v>5.544083010283294E-2</v>
      </c>
      <c r="W6" s="4">
        <f>'Entidades V2'!AC44</f>
        <v>4.7290545106960416E-2</v>
      </c>
      <c r="X6" s="4">
        <f>'Entidades V2'!AD44</f>
        <v>4.5978959015958089E-2</v>
      </c>
      <c r="Y6" s="4">
        <f>'Entidades V2'!AE44</f>
        <v>4.7338641206048512E-2</v>
      </c>
      <c r="Z6" s="4">
        <f>'Entidades V2'!AF44</f>
        <v>3.9852426920101658E-2</v>
      </c>
      <c r="AA6" s="4">
        <f>'Entidades V2'!AG44</f>
        <v>3.7883675995548698E-2</v>
      </c>
      <c r="AB6" s="4">
        <f>'Entidades V2'!AH44</f>
        <v>3.8901386660529676E-2</v>
      </c>
      <c r="AC6" s="4">
        <f>'Entidades V2'!AI44</f>
        <v>3.7117805481544724E-2</v>
      </c>
    </row>
    <row r="7" spans="1:29" x14ac:dyDescent="0.35">
      <c r="A7" s="2" t="s">
        <v>12</v>
      </c>
      <c r="B7" s="4">
        <f>'Entidades V2'!H57</f>
        <v>5.2858040952917407E-2</v>
      </c>
      <c r="C7" s="4">
        <f>'Entidades V2'!I57</f>
        <v>5.2888564366233293E-2</v>
      </c>
      <c r="D7" s="4">
        <f>'Entidades V2'!J57</f>
        <v>5.321447807234643E-2</v>
      </c>
      <c r="E7" s="4">
        <f>'Entidades V2'!K57</f>
        <v>5.4209029744614841E-2</v>
      </c>
      <c r="F7" s="4">
        <f>'Entidades V2'!L57</f>
        <v>5.5645566696308935E-2</v>
      </c>
      <c r="G7" s="4">
        <f>'Entidades V2'!M57</f>
        <v>5.2572801745623877E-2</v>
      </c>
      <c r="H7" s="4">
        <f>'Entidades V2'!N57</f>
        <v>5.7121689270688426E-2</v>
      </c>
      <c r="I7" s="4">
        <f>'Entidades V2'!O57</f>
        <v>6.0129406050038005E-2</v>
      </c>
      <c r="J7" s="4">
        <f>'Entidades V2'!P57</f>
        <v>5.8553167730046464E-2</v>
      </c>
      <c r="K7" s="4">
        <f>'Entidades V2'!Q57</f>
        <v>6.1093242208948545E-2</v>
      </c>
      <c r="L7" s="4">
        <f>'Entidades V2'!R57</f>
        <v>6.6772031943915219E-2</v>
      </c>
      <c r="M7" s="4">
        <f>'Entidades V2'!S57</f>
        <v>7.0200463850396563E-2</v>
      </c>
      <c r="N7" s="4">
        <f>'Entidades V2'!T57</f>
        <v>6.912876268463411E-2</v>
      </c>
      <c r="O7" s="4">
        <f>'Entidades V2'!U57</f>
        <v>6.9876936180277946E-2</v>
      </c>
      <c r="P7" s="4">
        <f>'Entidades V2'!V57</f>
        <v>7.2743378069615505E-2</v>
      </c>
      <c r="Q7" s="4">
        <f>'Entidades V2'!W57</f>
        <v>8.1788931220884917E-2</v>
      </c>
      <c r="R7" s="4">
        <f>'Entidades V2'!X57</f>
        <v>7.330131114948131E-2</v>
      </c>
      <c r="S7" s="4">
        <f>'Entidades V2'!Y57</f>
        <v>7.3187054647188388E-2</v>
      </c>
      <c r="T7" s="4">
        <f>'Entidades V2'!Z57</f>
        <v>7.9674711356052169E-2</v>
      </c>
      <c r="U7" s="4">
        <f>'Entidades V2'!AA57</f>
        <v>8.6846991571668114E-2</v>
      </c>
      <c r="V7" s="4">
        <f>'Entidades V2'!AB57</f>
        <v>9.5086768480898587E-2</v>
      </c>
      <c r="W7" s="4">
        <f>'Entidades V2'!AC57</f>
        <v>9.773670774788866E-2</v>
      </c>
      <c r="X7" s="4">
        <f>'Entidades V2'!AD57</f>
        <v>9.8195092867830125E-2</v>
      </c>
      <c r="Y7" s="4">
        <f>'Entidades V2'!AE57</f>
        <v>0.10409337925409665</v>
      </c>
      <c r="Z7" s="4">
        <f>'Entidades V2'!AF57</f>
        <v>9.9855636491749097E-2</v>
      </c>
      <c r="AA7" s="4">
        <f>'Entidades V2'!AG57</f>
        <v>0.10065518374586353</v>
      </c>
      <c r="AB7" s="4">
        <f>'Entidades V2'!AH57</f>
        <v>9.9940345489257801E-2</v>
      </c>
      <c r="AC7" s="4">
        <f>'Entidades V2'!AI57</f>
        <v>9.8414093349966911E-2</v>
      </c>
    </row>
    <row r="8" spans="1:29" x14ac:dyDescent="0.35">
      <c r="A8" s="2" t="s">
        <v>13</v>
      </c>
      <c r="B8" s="4">
        <f>'Entidades V2'!H70</f>
        <v>6.4532696616047464E-2</v>
      </c>
      <c r="C8" s="4">
        <f>'Entidades V2'!I70</f>
        <v>7.0448503548934047E-2</v>
      </c>
      <c r="D8" s="4">
        <f>'Entidades V2'!J70</f>
        <v>7.1152670573782204E-2</v>
      </c>
      <c r="E8" s="4">
        <f>'Entidades V2'!K70</f>
        <v>7.4854250988650492E-2</v>
      </c>
      <c r="F8" s="4">
        <f>'Entidades V2'!L70</f>
        <v>7.4345715133817353E-2</v>
      </c>
      <c r="G8" s="4">
        <f>'Entidades V2'!M70</f>
        <v>6.5879227443527588E-2</v>
      </c>
      <c r="H8" s="4">
        <f>'Entidades V2'!N70</f>
        <v>7.5167020509942062E-2</v>
      </c>
      <c r="I8" s="4">
        <f>'Entidades V2'!O70</f>
        <v>7.613742344319839E-2</v>
      </c>
      <c r="J8" s="4">
        <f>'Entidades V2'!P70</f>
        <v>8.9698030396903536E-2</v>
      </c>
      <c r="K8" s="4">
        <f>'Entidades V2'!Q70</f>
        <v>9.0781747496284607E-2</v>
      </c>
      <c r="L8" s="4">
        <f>'Entidades V2'!R70</f>
        <v>0.10373817366213307</v>
      </c>
      <c r="M8" s="4">
        <f>'Entidades V2'!S70</f>
        <v>0.1035869107587845</v>
      </c>
      <c r="N8" s="4">
        <f>'Entidades V2'!T70</f>
        <v>0.11153891645912666</v>
      </c>
      <c r="O8" s="4">
        <f>'Entidades V2'!U70</f>
        <v>0.11638183888278836</v>
      </c>
      <c r="P8" s="4">
        <f>'Entidades V2'!V70</f>
        <v>0.11182607451849191</v>
      </c>
      <c r="Q8" s="4">
        <f>'Entidades V2'!W70</f>
        <v>0.13272044182725257</v>
      </c>
      <c r="R8" s="4">
        <f>'Entidades V2'!X70</f>
        <v>0.1360312237019288</v>
      </c>
      <c r="S8" s="4">
        <f>'Entidades V2'!Y70</f>
        <v>0.12289341260599759</v>
      </c>
      <c r="T8" s="4">
        <f>'Entidades V2'!Z70</f>
        <v>0.14420925497780571</v>
      </c>
      <c r="U8" s="4">
        <f>'Entidades V2'!AA70</f>
        <v>0.14300610864381333</v>
      </c>
      <c r="V8" s="4">
        <f>'Entidades V2'!AB70</f>
        <v>0.14734589650399524</v>
      </c>
      <c r="W8" s="4">
        <f>'Entidades V2'!AC70</f>
        <v>0.16512272255007587</v>
      </c>
      <c r="X8" s="4">
        <f>'Entidades V2'!AD70</f>
        <v>0.16984202373445806</v>
      </c>
      <c r="Y8" s="4">
        <f>'Entidades V2'!AE70</f>
        <v>0.16045257817411412</v>
      </c>
      <c r="Z8" s="4">
        <f>'Entidades V2'!AF70</f>
        <v>0.170365006253064</v>
      </c>
      <c r="AA8" s="4">
        <f>'Entidades V2'!AG70</f>
        <v>0.17392680535595056</v>
      </c>
      <c r="AB8" s="4">
        <f>'Entidades V2'!AH70</f>
        <v>0.17986640066983942</v>
      </c>
      <c r="AC8" s="4">
        <f>'Entidades V2'!AI70</f>
        <v>0.18151179752903959</v>
      </c>
    </row>
    <row r="9" spans="1:29" x14ac:dyDescent="0.35">
      <c r="A9" s="2" t="s">
        <v>14</v>
      </c>
      <c r="B9" s="4">
        <f>'Entidades V2'!H83</f>
        <v>6.258233966811512E-2</v>
      </c>
      <c r="C9" s="4">
        <f>'Entidades V2'!I83</f>
        <v>6.3233633743398465E-2</v>
      </c>
      <c r="D9" s="4">
        <f>'Entidades V2'!J83</f>
        <v>6.635919342193701E-2</v>
      </c>
      <c r="E9" s="4">
        <f>'Entidades V2'!K83</f>
        <v>6.7207790572480899E-2</v>
      </c>
      <c r="F9" s="4">
        <f>'Entidades V2'!L83</f>
        <v>7.1326758715712882E-2</v>
      </c>
      <c r="G9" s="4">
        <f>'Entidades V2'!M83</f>
        <v>6.8887714636590713E-2</v>
      </c>
      <c r="H9" s="4">
        <f>'Entidades V2'!N83</f>
        <v>7.4883181694778603E-2</v>
      </c>
      <c r="I9" s="4">
        <f>'Entidades V2'!O83</f>
        <v>7.9431244110515956E-2</v>
      </c>
      <c r="J9" s="4">
        <f>'Entidades V2'!P83</f>
        <v>8.0412885512991153E-2</v>
      </c>
      <c r="K9" s="4">
        <f>'Entidades V2'!Q83</f>
        <v>9.0780195471364761E-2</v>
      </c>
      <c r="L9" s="4">
        <f>'Entidades V2'!R83</f>
        <v>8.9278855274077348E-2</v>
      </c>
      <c r="M9" s="4">
        <f>'Entidades V2'!S83</f>
        <v>8.9723423099556596E-2</v>
      </c>
      <c r="N9" s="4">
        <f>'Entidades V2'!T83</f>
        <v>8.935052346377792E-2</v>
      </c>
      <c r="O9" s="4">
        <f>'Entidades V2'!U83</f>
        <v>8.7730983587971531E-2</v>
      </c>
      <c r="P9" s="4">
        <f>'Entidades V2'!V83</f>
        <v>8.5749999478314937E-2</v>
      </c>
      <c r="Q9" s="4">
        <f>'Entidades V2'!W83</f>
        <v>0.10039025854315591</v>
      </c>
      <c r="R9" s="4">
        <f>'Entidades V2'!X83</f>
        <v>9.9075869350393059E-2</v>
      </c>
      <c r="S9" s="4">
        <f>'Entidades V2'!Y83</f>
        <v>8.7129630389503374E-2</v>
      </c>
      <c r="T9" s="4">
        <f>'Entidades V2'!Z83</f>
        <v>9.1035888384580557E-2</v>
      </c>
      <c r="U9" s="4">
        <f>'Entidades V2'!AA83</f>
        <v>8.7153228872990138E-2</v>
      </c>
      <c r="V9" s="4">
        <f>'Entidades V2'!AB83</f>
        <v>8.7926272672060907E-2</v>
      </c>
      <c r="W9" s="4">
        <f>'Entidades V2'!AC83</f>
        <v>8.9756326801958775E-2</v>
      </c>
      <c r="X9" s="4">
        <f>'Entidades V2'!AD83</f>
        <v>7.991243955463917E-2</v>
      </c>
      <c r="Y9" s="4">
        <f>'Entidades V2'!AE83</f>
        <v>7.8537607520868802E-2</v>
      </c>
      <c r="Z9" s="4">
        <f>'Entidades V2'!AF83</f>
        <v>8.4242747759959311E-2</v>
      </c>
      <c r="AA9" s="4">
        <f>'Entidades V2'!AG83</f>
        <v>8.5036966095220629E-2</v>
      </c>
      <c r="AB9" s="4">
        <f>'Entidades V2'!AH83</f>
        <v>8.5409636817915566E-2</v>
      </c>
      <c r="AC9" s="4">
        <f>'Entidades V2'!AI83</f>
        <v>8.9476326244251461E-2</v>
      </c>
    </row>
    <row r="10" spans="1:29" x14ac:dyDescent="0.35">
      <c r="A10" s="2" t="s">
        <v>15</v>
      </c>
      <c r="B10" s="4">
        <f>'Entidades V2'!H96</f>
        <v>5.2724708473220812E-2</v>
      </c>
      <c r="C10" s="4">
        <f>'Entidades V2'!I96</f>
        <v>5.1326633881607853E-2</v>
      </c>
      <c r="D10" s="4">
        <f>'Entidades V2'!J96</f>
        <v>4.9333447425367244E-2</v>
      </c>
      <c r="E10" s="4">
        <f>'Entidades V2'!K96</f>
        <v>4.8874584051126803E-2</v>
      </c>
      <c r="F10" s="4">
        <f>'Entidades V2'!L96</f>
        <v>4.8154822485950093E-2</v>
      </c>
      <c r="G10" s="4">
        <f>'Entidades V2'!M96</f>
        <v>4.1700269773069142E-2</v>
      </c>
      <c r="H10" s="4">
        <f>'Entidades V2'!N96</f>
        <v>5.2178063099022162E-2</v>
      </c>
      <c r="I10" s="4">
        <f>'Entidades V2'!O96</f>
        <v>5.3082235253720342E-2</v>
      </c>
      <c r="J10" s="4">
        <f>'Entidades V2'!P96</f>
        <v>6.1138486623774829E-2</v>
      </c>
      <c r="K10" s="4">
        <f>'Entidades V2'!Q96</f>
        <v>5.9096228890363749E-2</v>
      </c>
      <c r="L10" s="4">
        <f>'Entidades V2'!R96</f>
        <v>6.2914904107208403E-2</v>
      </c>
      <c r="M10" s="4">
        <f>'Entidades V2'!S96</f>
        <v>5.9631567283401722E-2</v>
      </c>
      <c r="N10" s="4">
        <f>'Entidades V2'!T96</f>
        <v>6.6779204080586005E-2</v>
      </c>
      <c r="O10" s="4">
        <f>'Entidades V2'!U96</f>
        <v>6.7209037431746763E-2</v>
      </c>
      <c r="P10" s="4">
        <f>'Entidades V2'!V96</f>
        <v>6.4179425738569634E-2</v>
      </c>
      <c r="Q10" s="4">
        <f>'Entidades V2'!W96</f>
        <v>7.1408723854441691E-2</v>
      </c>
      <c r="R10" s="4">
        <f>'Entidades V2'!X96</f>
        <v>7.7647247998647945E-2</v>
      </c>
      <c r="S10" s="4">
        <f>'Entidades V2'!Y96</f>
        <v>6.9157649397981441E-2</v>
      </c>
      <c r="T10" s="4">
        <f>'Entidades V2'!Z96</f>
        <v>8.1045892509558418E-2</v>
      </c>
      <c r="U10" s="4">
        <f>'Entidades V2'!AA96</f>
        <v>7.6555517695158504E-2</v>
      </c>
      <c r="V10" s="4">
        <f>'Entidades V2'!AB96</f>
        <v>7.1887262520542658E-2</v>
      </c>
      <c r="W10" s="4">
        <f>'Entidades V2'!AC96</f>
        <v>7.4403324103110527E-2</v>
      </c>
      <c r="X10" s="4">
        <f>'Entidades V2'!AD96</f>
        <v>7.8147438885308201E-2</v>
      </c>
      <c r="Y10" s="4">
        <f>'Entidades V2'!AE96</f>
        <v>7.476394676332114E-2</v>
      </c>
      <c r="Z10" s="4">
        <f>'Entidades V2'!AF96</f>
        <v>7.7896844848947794E-2</v>
      </c>
      <c r="AA10" s="4">
        <f>'Entidades V2'!AG96</f>
        <v>8.1314737028771941E-2</v>
      </c>
      <c r="AB10" s="4">
        <f>'Entidades V2'!AH96</f>
        <v>9.092902790562854E-2</v>
      </c>
      <c r="AC10" s="4">
        <f>'Entidades V2'!AI96</f>
        <v>9.0780580528440222E-2</v>
      </c>
    </row>
    <row r="11" spans="1:29" x14ac:dyDescent="0.35">
      <c r="A11" s="2" t="s">
        <v>16</v>
      </c>
      <c r="B11" s="4">
        <f>'Entidades V2'!H109</f>
        <v>9.149216711845283E-2</v>
      </c>
      <c r="C11" s="4">
        <f>'Entidades V2'!I109</f>
        <v>9.1221598077593335E-2</v>
      </c>
      <c r="D11" s="4">
        <f>'Entidades V2'!J109</f>
        <v>9.2059067415897047E-2</v>
      </c>
      <c r="E11" s="4">
        <f>'Entidades V2'!K109</f>
        <v>9.4029872811150897E-2</v>
      </c>
      <c r="F11" s="4">
        <f>'Entidades V2'!L109</f>
        <v>0.10271486031145917</v>
      </c>
      <c r="G11" s="4">
        <f>'Entidades V2'!M109</f>
        <v>0.10285755284402877</v>
      </c>
      <c r="H11" s="4">
        <f>'Entidades V2'!N109</f>
        <v>0.10786007948460238</v>
      </c>
      <c r="I11" s="4">
        <f>'Entidades V2'!O109</f>
        <v>0.1163270498879225</v>
      </c>
      <c r="J11" s="4">
        <f>'Entidades V2'!P109</f>
        <v>0.1111169020929499</v>
      </c>
      <c r="K11" s="4">
        <f>'Entidades V2'!Q109</f>
        <v>0.11954350071314174</v>
      </c>
      <c r="L11" s="4">
        <f>'Entidades V2'!R109</f>
        <v>0.11818713333323032</v>
      </c>
      <c r="M11" s="4">
        <f>'Entidades V2'!S109</f>
        <v>0.12526712148109054</v>
      </c>
      <c r="N11" s="4">
        <f>'Entidades V2'!T109</f>
        <v>0.12771874932791419</v>
      </c>
      <c r="O11" s="4">
        <f>'Entidades V2'!U109</f>
        <v>0.13245967372271333</v>
      </c>
      <c r="P11" s="4">
        <f>'Entidades V2'!V109</f>
        <v>0.13872328700470102</v>
      </c>
      <c r="Q11" s="4">
        <f>'Entidades V2'!W109</f>
        <v>0.14502514982469347</v>
      </c>
      <c r="R11" s="4">
        <f>'Entidades V2'!X109</f>
        <v>0.15562363520698527</v>
      </c>
      <c r="S11" s="4">
        <f>'Entidades V2'!Y109</f>
        <v>0.15123718523193369</v>
      </c>
      <c r="T11" s="4">
        <f>'Entidades V2'!Z109</f>
        <v>0.1565089064436237</v>
      </c>
      <c r="U11" s="4">
        <f>'Entidades V2'!AA109</f>
        <v>0.16023090228774292</v>
      </c>
      <c r="V11" s="4">
        <f>'Entidades V2'!AB109</f>
        <v>0.16210426931411598</v>
      </c>
      <c r="W11" s="4">
        <f>'Entidades V2'!AC109</f>
        <v>0.16953586768773823</v>
      </c>
      <c r="X11" s="4">
        <f>'Entidades V2'!AD109</f>
        <v>0.17092686250875747</v>
      </c>
      <c r="Y11" s="4">
        <f>'Entidades V2'!AE109</f>
        <v>0.17426270803420871</v>
      </c>
      <c r="Z11" s="4">
        <f>'Entidades V2'!AF109</f>
        <v>0.16583236402496113</v>
      </c>
      <c r="AA11" s="4">
        <f>'Entidades V2'!AG109</f>
        <v>0.16467809869945457</v>
      </c>
      <c r="AB11" s="4">
        <f>'Entidades V2'!AH109</f>
        <v>0.16537192502048159</v>
      </c>
      <c r="AC11" s="4">
        <f>'Entidades V2'!AI109</f>
        <v>0.15583682590335907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88878-3403-47D2-8972-A1ACD13344B7}">
  <dimension ref="A2:AC39"/>
  <sheetViews>
    <sheetView showGridLines="0" zoomScale="90" zoomScaleNormal="9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K36" sqref="K36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'Entidades V2'!H8</f>
        <v>0.17998571428571375</v>
      </c>
      <c r="C3" s="4">
        <f>'Entidades V2'!I8</f>
        <v>0.18970625000000085</v>
      </c>
      <c r="D3" s="4">
        <f>'Entidades V2'!J8</f>
        <v>0.21129565217391422</v>
      </c>
      <c r="E3" s="4">
        <f>'Entidades V2'!K8</f>
        <v>0.22414117647058651</v>
      </c>
      <c r="F3" s="4">
        <f>'Entidades V2'!L8</f>
        <v>0.23518750000000122</v>
      </c>
      <c r="G3" s="4">
        <f>'Entidades V2'!M8</f>
        <v>0.22472916666666687</v>
      </c>
      <c r="H3" s="4">
        <f>'Entidades V2'!N8</f>
        <v>0.33202142859999872</v>
      </c>
      <c r="I3" s="4">
        <f>'Entidades V2'!O8</f>
        <v>0.27621538459999884</v>
      </c>
      <c r="J3" s="4">
        <f>'Entidades V2'!P8</f>
        <v>0.32464615380000161</v>
      </c>
      <c r="K3" s="4">
        <f>'Entidades V2'!Q8</f>
        <v>0.30248333330000077</v>
      </c>
      <c r="L3" s="4">
        <f>'Entidades V2'!R8</f>
        <v>0.32081428570000203</v>
      </c>
      <c r="M3" s="4">
        <f>'Entidades V2'!S8</f>
        <v>0.26206250000000053</v>
      </c>
      <c r="N3" s="4">
        <f>'Entidades V2'!T8</f>
        <v>0.26337999999999906</v>
      </c>
      <c r="O3" s="4">
        <f>'Entidades V2'!U8</f>
        <v>0.23887142860000066</v>
      </c>
      <c r="P3" s="4">
        <f>'Entidades V2'!V8</f>
        <v>0.22779999999999778</v>
      </c>
      <c r="Q3" s="4">
        <f>'Entidades V2'!W8</f>
        <v>0.24140000000000095</v>
      </c>
      <c r="R3" s="4">
        <f>'Entidades V2'!X8</f>
        <v>0.22650000000000103</v>
      </c>
      <c r="S3" s="4">
        <f>'Entidades V2'!Y8</f>
        <v>0.20769999999999866</v>
      </c>
      <c r="T3" s="4">
        <f>'Entidades V2'!Z8</f>
        <v>0.2108999999999992</v>
      </c>
      <c r="U3" s="4">
        <f>'Entidades V2'!AA8</f>
        <v>0.19120000000000092</v>
      </c>
      <c r="V3" s="4">
        <f>'Entidades V2'!AB8</f>
        <v>0.18020000000000058</v>
      </c>
      <c r="W3" s="4">
        <f>'Entidades V2'!AC8</f>
        <v>0.17499999999999849</v>
      </c>
      <c r="X3" s="4">
        <f>'Entidades V2'!AD8</f>
        <v>0.17100000000000004</v>
      </c>
      <c r="Y3" s="4">
        <f>'Entidades V2'!AE8</f>
        <v>0.16709999999999914</v>
      </c>
      <c r="Z3" s="4">
        <f>'Entidades V2'!AF8</f>
        <v>0.17200000000000171</v>
      </c>
      <c r="AA3" s="4">
        <f>'Entidades V2'!AG8</f>
        <v>0.17410000000000081</v>
      </c>
      <c r="AB3" s="4">
        <f>'Entidades V2'!AH8</f>
        <v>0.17569999999999975</v>
      </c>
      <c r="AC3" s="4">
        <f>'Entidades V2'!AI8</f>
        <v>0.17289999999999894</v>
      </c>
    </row>
    <row r="4" spans="1:29" x14ac:dyDescent="0.35">
      <c r="A4" s="2" t="s">
        <v>9</v>
      </c>
      <c r="B4" s="4">
        <f>'Entidades V2'!H21</f>
        <v>0.17763999999999891</v>
      </c>
      <c r="C4" s="4">
        <f>'Entidades V2'!I21</f>
        <v>0.19063749999999957</v>
      </c>
      <c r="D4" s="4">
        <f>'Entidades V2'!J21</f>
        <v>0.19606999999999797</v>
      </c>
      <c r="E4" s="4">
        <f>'Entidades V2'!K21</f>
        <v>0.21497500000000014</v>
      </c>
      <c r="F4" s="4">
        <f>'Entidades V2'!L21</f>
        <v>0.2319999999999991</v>
      </c>
      <c r="G4" s="4">
        <f>'Entidades V2'!M21</f>
        <v>0.26697999999999888</v>
      </c>
      <c r="H4" s="4">
        <f>'Entidades V2'!N21</f>
        <v>0.28147499999999859</v>
      </c>
      <c r="I4" s="4">
        <f>'Entidades V2'!O21</f>
        <v>0.28613333330000068</v>
      </c>
      <c r="J4" s="4">
        <f>'Entidades V2'!P21</f>
        <v>0.27652857139999854</v>
      </c>
      <c r="K4" s="4">
        <f>'Entidades V2'!Q21</f>
        <v>0.28072499999999923</v>
      </c>
      <c r="L4" s="4">
        <f>'Entidades V2'!R21</f>
        <v>0.25465000000000004</v>
      </c>
      <c r="M4" s="4">
        <f>'Entidades V2'!S21</f>
        <v>0.2456272726999984</v>
      </c>
      <c r="N4" s="4">
        <f>'Entidades V2'!T21</f>
        <v>0.24926666670000008</v>
      </c>
      <c r="O4" s="4">
        <f>'Entidades V2'!U21</f>
        <v>0.23636666670000017</v>
      </c>
      <c r="P4" s="4">
        <f>'Entidades V2'!V21</f>
        <v>0.25122448979591772</v>
      </c>
      <c r="Q4" s="4">
        <f>'Entidades V2'!W21</f>
        <v>0.24630540540540347</v>
      </c>
      <c r="R4" s="4">
        <f>'Entidades V2'!X21</f>
        <v>0.23785251396648111</v>
      </c>
      <c r="S4" s="4">
        <f>'Entidades V2'!Y21</f>
        <v>0.24593715170278707</v>
      </c>
      <c r="T4" s="4">
        <f>'Entidades V2'!Z21</f>
        <v>0.25990000000000069</v>
      </c>
      <c r="U4" s="4">
        <f>'Entidades V2'!AA21</f>
        <v>0.24669999999999925</v>
      </c>
      <c r="V4" s="4">
        <f>'Entidades V2'!AB21</f>
        <v>0.21740000000000048</v>
      </c>
      <c r="W4" s="4">
        <f>'Entidades V2'!AC21</f>
        <v>0.21859999999999924</v>
      </c>
      <c r="X4" s="4">
        <f>'Entidades V2'!AD21</f>
        <v>0.21180000000000065</v>
      </c>
      <c r="Y4" s="4">
        <f>'Entidades V2'!AE21</f>
        <v>0.20800000000000174</v>
      </c>
      <c r="Z4" s="4">
        <f>'Entidades V2'!AF21</f>
        <v>0.19070000000000031</v>
      </c>
      <c r="AA4" s="4">
        <f>'Entidades V2'!AG21</f>
        <v>0.19150000000000111</v>
      </c>
      <c r="AB4" s="4">
        <f>'Entidades V2'!AH21</f>
        <v>0.18210000000000037</v>
      </c>
      <c r="AC4" s="4">
        <f>'Entidades V2'!AI21</f>
        <v>0.19090000000000051</v>
      </c>
    </row>
    <row r="5" spans="1:29" x14ac:dyDescent="0.35">
      <c r="A5" s="2" t="s">
        <v>10</v>
      </c>
      <c r="B5" s="4">
        <f>'Entidades V2'!H34</f>
        <v>0.21100000000000119</v>
      </c>
      <c r="C5" s="4">
        <f>'Entidades V2'!I34</f>
        <v>0.21979999999999955</v>
      </c>
      <c r="D5" s="4">
        <f>'Entidades V2'!J34</f>
        <v>0.24559999999999915</v>
      </c>
      <c r="E5" s="4">
        <f>'Entidades V2'!K34</f>
        <v>0.27626250000000119</v>
      </c>
      <c r="F5" s="4">
        <f>'Entidades V2'!L34</f>
        <v>0.2933250000000005</v>
      </c>
      <c r="G5" s="4">
        <f>'Entidades V2'!M34</f>
        <v>0.30474999999999963</v>
      </c>
      <c r="H5" s="4">
        <f>'Entidades V2'!N34</f>
        <v>0.28489999999999971</v>
      </c>
      <c r="I5" s="4">
        <f>'Entidades V2'!O34</f>
        <v>0.29073076919999896</v>
      </c>
      <c r="J5" s="4">
        <f>'Entidades V2'!P34</f>
        <v>0.28349999999999942</v>
      </c>
      <c r="K5" s="4">
        <f>'Entidades V2'!Q34</f>
        <v>0.28349999999999942</v>
      </c>
      <c r="L5" s="4">
        <f>'Entidades V2'!R34</f>
        <v>0.28143333330000009</v>
      </c>
      <c r="M5" s="4">
        <f>'Entidades V2'!S34</f>
        <v>0.27137999999999907</v>
      </c>
      <c r="N5" s="4">
        <f>'Entidades V2'!T34</f>
        <v>0.29555000000000131</v>
      </c>
      <c r="O5" s="4">
        <f>'Entidades V2'!U34</f>
        <v>0.23379999999999912</v>
      </c>
      <c r="P5" s="4">
        <f>'Entidades V2'!V34</f>
        <v>0.26528186528497333</v>
      </c>
      <c r="Q5" s="4">
        <f>'Entidades V2'!W34</f>
        <v>0.26192400000000049</v>
      </c>
      <c r="R5" s="4">
        <f>'Entidades V2'!X34</f>
        <v>0.26871323529411595</v>
      </c>
      <c r="S5" s="4">
        <f>'Entidades V2'!Y34</f>
        <v>0.27083752808988737</v>
      </c>
      <c r="T5" s="4">
        <f>'Entidades V2'!Z34</f>
        <v>0.27809999999999979</v>
      </c>
      <c r="U5" s="4">
        <f>'Entidades V2'!AA34</f>
        <v>0.26829999999999909</v>
      </c>
      <c r="V5" s="4">
        <f>'Entidades V2'!AB34</f>
        <v>0.26179999999999981</v>
      </c>
      <c r="W5" s="4">
        <f>'Entidades V2'!AC34</f>
        <v>0.26199999999999846</v>
      </c>
      <c r="X5" s="4">
        <f>'Entidades V2'!AD34</f>
        <v>0.25869999999999882</v>
      </c>
      <c r="Y5" s="4">
        <f>'Entidades V2'!AE34</f>
        <v>0.23940000000000028</v>
      </c>
      <c r="Z5" s="4">
        <f>'Entidades V2'!AF34</f>
        <v>0.23399999999999976</v>
      </c>
      <c r="AA5" s="4">
        <f>'Entidades V2'!AG34</f>
        <v>0.23740000000000072</v>
      </c>
      <c r="AB5" s="4">
        <f>'Entidades V2'!AH34</f>
        <v>0.21989999999999998</v>
      </c>
      <c r="AC5" s="4">
        <f>'Entidades V2'!AI34</f>
        <v>0.20330000000000092</v>
      </c>
    </row>
    <row r="6" spans="1:29" x14ac:dyDescent="0.35">
      <c r="A6" s="2" t="s">
        <v>11</v>
      </c>
      <c r="B6" s="4">
        <f>'Entidades V2'!H47</f>
        <v>0.15807000000000015</v>
      </c>
      <c r="C6" s="4">
        <f>'Entidades V2'!I47</f>
        <v>0.16462499999999958</v>
      </c>
      <c r="D6" s="4">
        <f>'Entidades V2'!J47</f>
        <v>0.17479999999999962</v>
      </c>
      <c r="E6" s="4">
        <f>'Entidades V2'!K47</f>
        <v>0.18168750000000133</v>
      </c>
      <c r="F6" s="4">
        <f>'Entidades V2'!L47</f>
        <v>0.18711250000000024</v>
      </c>
      <c r="G6" s="4">
        <f>'Entidades V2'!M47</f>
        <v>0.20093000000000094</v>
      </c>
      <c r="H6" s="4">
        <f>'Entidades V2'!N47</f>
        <v>0.20950000000000069</v>
      </c>
      <c r="I6" s="4">
        <f>'Entidades V2'!O47</f>
        <v>0.214766666700001</v>
      </c>
      <c r="J6" s="4">
        <f>'Entidades V2'!P47</f>
        <v>0.22790000000000199</v>
      </c>
      <c r="K6" s="4">
        <f>'Entidades V2'!Q47</f>
        <v>0.23461666669999937</v>
      </c>
      <c r="L6" s="4">
        <f>'Entidades V2'!R47</f>
        <v>0.22647500000000109</v>
      </c>
      <c r="M6" s="4">
        <f>'Entidades V2'!S47</f>
        <v>0.22040000000000037</v>
      </c>
      <c r="N6" s="4">
        <f>'Entidades V2'!T47</f>
        <v>0.20492500000000091</v>
      </c>
      <c r="O6" s="4">
        <f>'Entidades V2'!U47</f>
        <v>0.19547142860000077</v>
      </c>
      <c r="P6" s="4">
        <f>'Entidades V2'!V47</f>
        <v>0.21186492146596869</v>
      </c>
      <c r="Q6" s="4">
        <f>'Entidades V2'!W47</f>
        <v>0.21159334862385393</v>
      </c>
      <c r="R6" s="4">
        <f>'Entidades V2'!X47</f>
        <v>0.20891303317535459</v>
      </c>
      <c r="S6" s="4">
        <f>'Entidades V2'!Y47</f>
        <v>0.21240405797101491</v>
      </c>
      <c r="T6" s="4">
        <f>'Entidades V2'!Z47</f>
        <v>0.21780000000000221</v>
      </c>
      <c r="U6" s="4">
        <f>'Entidades V2'!AA47</f>
        <v>0.21049999999999947</v>
      </c>
      <c r="V6" s="4">
        <f>'Entidades V2'!AB47</f>
        <v>0.20579999999999932</v>
      </c>
      <c r="W6" s="4">
        <f>'Entidades V2'!AC47</f>
        <v>0.19140000000000024</v>
      </c>
      <c r="X6" s="4">
        <f>'Entidades V2'!AD47</f>
        <v>0.19510000000000027</v>
      </c>
      <c r="Y6" s="4">
        <f>'Entidades V2'!AE47</f>
        <v>0.18800000000000039</v>
      </c>
      <c r="Z6" s="4">
        <f>'Entidades V2'!AF47</f>
        <v>0.18049999999999966</v>
      </c>
      <c r="AA6" s="4">
        <f>'Entidades V2'!AG47</f>
        <v>0.18749999999999933</v>
      </c>
      <c r="AB6" s="4">
        <f>'Entidades V2'!AH47</f>
        <v>0.18389999999999973</v>
      </c>
      <c r="AC6" s="4">
        <f>'Entidades V2'!AI47</f>
        <v>0.17780000000000107</v>
      </c>
    </row>
    <row r="7" spans="1:29" x14ac:dyDescent="0.35">
      <c r="A7" s="2" t="s">
        <v>12</v>
      </c>
      <c r="B7" s="4">
        <f>'Entidades V2'!H60</f>
        <v>0.15850000000000031</v>
      </c>
      <c r="C7" s="4">
        <f>'Entidades V2'!I60</f>
        <v>0.17112857142857085</v>
      </c>
      <c r="D7" s="4">
        <f>'Entidades V2'!J60</f>
        <v>0.18818333333333337</v>
      </c>
      <c r="E7" s="4">
        <f>'Entidades V2'!K60</f>
        <v>0.20451250000000054</v>
      </c>
      <c r="F7" s="4">
        <f>'Entidades V2'!L60</f>
        <v>0.20685999999999849</v>
      </c>
      <c r="G7" s="4">
        <f>'Entidades V2'!M60</f>
        <v>0.22032105263157731</v>
      </c>
      <c r="H7" s="4">
        <f>'Entidades V2'!N60</f>
        <v>0.24660000000000015</v>
      </c>
      <c r="I7" s="4">
        <f>'Entidades V2'!O60</f>
        <v>0.23288888889999937</v>
      </c>
      <c r="J7" s="4">
        <f>'Entidades V2'!P60</f>
        <v>0.23620833330000091</v>
      </c>
      <c r="K7" s="4">
        <f>'Entidades V2'!Q60</f>
        <v>0.24427500000000024</v>
      </c>
      <c r="L7" s="4">
        <f>'Entidades V2'!R60</f>
        <v>0.24249230770000096</v>
      </c>
      <c r="M7" s="4">
        <f>'Entidades V2'!S60</f>
        <v>0.23753333329999848</v>
      </c>
      <c r="N7" s="4">
        <f>'Entidades V2'!T60</f>
        <v>0.21733333329999938</v>
      </c>
      <c r="O7" s="4">
        <f>'Entidades V2'!U60</f>
        <v>0.21386666669999888</v>
      </c>
      <c r="P7" s="4">
        <f>'Entidades V2'!V60</f>
        <v>0.21957410714285741</v>
      </c>
      <c r="Q7" s="4">
        <f>'Entidades V2'!W60</f>
        <v>0.21861428571428365</v>
      </c>
      <c r="R7" s="4">
        <f>'Entidades V2'!X60</f>
        <v>0.21781305418719232</v>
      </c>
      <c r="S7" s="4">
        <f>'Entidades V2'!Y60</f>
        <v>0.21564290375203843</v>
      </c>
      <c r="T7" s="4">
        <f>'Entidades V2'!Z60</f>
        <v>0.21359999999999957</v>
      </c>
      <c r="U7" s="4">
        <f>'Entidades V2'!AA60</f>
        <v>0.21059999999999923</v>
      </c>
      <c r="V7" s="4">
        <f>'Entidades V2'!AB60</f>
        <v>0.20780000000000021</v>
      </c>
      <c r="W7" s="4">
        <f>'Entidades V2'!AC60</f>
        <v>0.20600000000000085</v>
      </c>
      <c r="X7" s="4">
        <f>'Entidades V2'!AD60</f>
        <v>0.20479999999999898</v>
      </c>
      <c r="Y7" s="4">
        <f>'Entidades V2'!AE60</f>
        <v>0.20279999999999898</v>
      </c>
      <c r="Z7" s="4">
        <f>'Entidades V2'!AF60</f>
        <v>0.20009999999999795</v>
      </c>
      <c r="AA7" s="4">
        <f>'Entidades V2'!AG60</f>
        <v>0.19380000000000153</v>
      </c>
      <c r="AB7" s="4">
        <f>'Entidades V2'!AH60</f>
        <v>0.18989999999999951</v>
      </c>
      <c r="AC7" s="4">
        <f>'Entidades V2'!AI60</f>
        <v>0.18719999999999981</v>
      </c>
    </row>
    <row r="8" spans="1:29" x14ac:dyDescent="0.35">
      <c r="A8" s="2" t="s">
        <v>13</v>
      </c>
      <c r="B8" s="4">
        <f>'Entidades V2'!H73</f>
        <v>0.20090000000000052</v>
      </c>
      <c r="C8" s="4">
        <f>'Entidades V2'!I73</f>
        <v>0.23485714285714288</v>
      </c>
      <c r="D8" s="4">
        <f>'Entidades V2'!J73</f>
        <v>0.25410000000000132</v>
      </c>
      <c r="E8" s="4">
        <f>'Entidades V2'!K73</f>
        <v>0.25628000000000029</v>
      </c>
      <c r="F8" s="4">
        <f>'Entidades V2'!L73</f>
        <v>0.26101333333333243</v>
      </c>
      <c r="G8" s="4">
        <f>'Entidades V2'!M73</f>
        <v>0.26954000000000189</v>
      </c>
      <c r="H8" s="4">
        <f>'Entidades V2'!N73</f>
        <v>0.2635538462</v>
      </c>
      <c r="I8" s="4">
        <f>'Entidades V2'!O73</f>
        <v>0.28023750000000014</v>
      </c>
      <c r="J8" s="4">
        <f>'Entidades V2'!P73</f>
        <v>0.27840000000000065</v>
      </c>
      <c r="K8" s="4">
        <f>'Entidades V2'!Q73</f>
        <v>0.26622222219999836</v>
      </c>
      <c r="L8" s="4">
        <f>'Entidades V2'!R73</f>
        <v>0.2711111111000013</v>
      </c>
      <c r="M8" s="4">
        <f>'Entidades V2'!S73</f>
        <v>0.27586153850000028</v>
      </c>
      <c r="N8" s="4">
        <f>'Entidades V2'!T73</f>
        <v>0.27015000000000122</v>
      </c>
      <c r="O8" s="4">
        <f>'Entidades V2'!U73</f>
        <v>0.25747777780000036</v>
      </c>
      <c r="P8" s="4">
        <f>'Entidades V2'!V73</f>
        <v>0.26570810810810652</v>
      </c>
      <c r="Q8" s="4">
        <f>'Entidades V2'!W73</f>
        <v>0.2718600877192987</v>
      </c>
      <c r="R8" s="4">
        <f>'Entidades V2'!X73</f>
        <v>0.27523168316831703</v>
      </c>
      <c r="S8" s="4">
        <f>'Entidades V2'!Y73</f>
        <v>0.26712971114167683</v>
      </c>
      <c r="T8" s="4">
        <f>'Entidades V2'!Z73</f>
        <v>0.26530000000000142</v>
      </c>
      <c r="U8" s="4">
        <f>'Entidades V2'!AA73</f>
        <v>0.2629999999999979</v>
      </c>
      <c r="V8" s="4">
        <f>'Entidades V2'!AB73</f>
        <v>0.26410000000000133</v>
      </c>
      <c r="W8" s="4">
        <f>'Entidades V2'!AC73</f>
        <v>0.24340000000000006</v>
      </c>
      <c r="X8" s="4">
        <f>'Entidades V2'!AD73</f>
        <v>0.23789999999999889</v>
      </c>
      <c r="Y8" s="4">
        <f>'Entidades V2'!AE73</f>
        <v>0.23489999999999833</v>
      </c>
      <c r="Z8" s="4">
        <f>'Entidades V2'!AF73</f>
        <v>0.22800000000000087</v>
      </c>
      <c r="AA8" s="4">
        <f>'Entidades V2'!AG73</f>
        <v>0.22150000000000136</v>
      </c>
      <c r="AB8" s="4">
        <f>'Entidades V2'!AH73</f>
        <v>0.22079999999999966</v>
      </c>
      <c r="AC8" s="4">
        <f>'Entidades V2'!AI73</f>
        <v>0.21010000000000018</v>
      </c>
    </row>
    <row r="9" spans="1:29" x14ac:dyDescent="0.35">
      <c r="A9" s="2" t="s">
        <v>14</v>
      </c>
      <c r="B9" s="4">
        <f>'Entidades V2'!H86</f>
        <v>0.19151000000000007</v>
      </c>
      <c r="C9" s="4">
        <f>'Entidades V2'!I86</f>
        <v>0.20621250000000213</v>
      </c>
      <c r="D9" s="4">
        <f>'Entidades V2'!J86</f>
        <v>0.22848000000000179</v>
      </c>
      <c r="E9" s="4">
        <f>'Entidades V2'!K86</f>
        <v>0.24038749999999909</v>
      </c>
      <c r="F9" s="4">
        <f>'Entidades V2'!L86</f>
        <v>0.25058750000000063</v>
      </c>
      <c r="G9" s="4">
        <f>'Entidades V2'!M86</f>
        <v>0.26011000000000184</v>
      </c>
      <c r="H9" s="4">
        <f>'Entidades V2'!N86</f>
        <v>0.24841249999999881</v>
      </c>
      <c r="I9" s="4">
        <f>'Entidades V2'!O86</f>
        <v>0.23280000000000212</v>
      </c>
      <c r="J9" s="4">
        <f>'Entidades V2'!P86</f>
        <v>0.27027499999999827</v>
      </c>
      <c r="K9" s="4">
        <f>'Entidades V2'!Q86</f>
        <v>0.2097</v>
      </c>
      <c r="L9" s="4">
        <f>'Entidades V2'!R86</f>
        <v>0.28385999999999911</v>
      </c>
      <c r="M9" s="4">
        <f>'Entidades V2'!S86</f>
        <v>0.26640000000000019</v>
      </c>
      <c r="N9" s="4">
        <f>'Entidades V2'!T86</f>
        <v>0.25296666670000012</v>
      </c>
      <c r="O9" s="4">
        <f>'Entidades V2'!U86</f>
        <v>0.22875000000000112</v>
      </c>
      <c r="P9" s="4">
        <f>'Entidades V2'!V86</f>
        <v>0.24915850340135859</v>
      </c>
      <c r="Q9" s="4">
        <f>'Entidades V2'!W86</f>
        <v>0.25036249999999804</v>
      </c>
      <c r="R9" s="4">
        <f>'Entidades V2'!X86</f>
        <v>0.24929629629629502</v>
      </c>
      <c r="S9" s="4">
        <f>'Entidades V2'!Y86</f>
        <v>0.25054567307692266</v>
      </c>
      <c r="T9" s="4">
        <f>'Entidades V2'!Z86</f>
        <v>0.24320000000000075</v>
      </c>
      <c r="U9" s="4">
        <f>'Entidades V2'!AA86</f>
        <v>0.24950000000000117</v>
      </c>
      <c r="V9" s="4">
        <f>'Entidades V2'!AB86</f>
        <v>0.25020000000000042</v>
      </c>
      <c r="W9" s="4">
        <f>'Entidades V2'!AC86</f>
        <v>0.24669999999999925</v>
      </c>
      <c r="X9" s="4">
        <f>'Entidades V2'!AD86</f>
        <v>0.24739999999999962</v>
      </c>
      <c r="Y9" s="4">
        <f>'Entidades V2'!AE86</f>
        <v>0.24959999999999871</v>
      </c>
      <c r="Z9" s="4">
        <f>'Entidades V2'!AF86</f>
        <v>0.24890000000000057</v>
      </c>
      <c r="AA9" s="4">
        <f>'Entidades V2'!AG86</f>
        <v>0.24709999999999965</v>
      </c>
      <c r="AB9" s="4">
        <f>'Entidades V2'!AH86</f>
        <v>0.24089999999999834</v>
      </c>
      <c r="AC9" s="4">
        <f>'Entidades V2'!AI86</f>
        <v>0.22909999999999919</v>
      </c>
    </row>
    <row r="10" spans="1:29" x14ac:dyDescent="0.35">
      <c r="A10" s="2" t="s">
        <v>15</v>
      </c>
      <c r="B10" s="4">
        <f>'Entidades V2'!H99</f>
        <v>0.14475999999999956</v>
      </c>
      <c r="C10" s="4">
        <f>'Entidades V2'!I99</f>
        <v>0.148387500000001</v>
      </c>
      <c r="D10" s="4">
        <f>'Entidades V2'!J99</f>
        <v>0.17471000000000103</v>
      </c>
      <c r="E10" s="4">
        <f>'Entidades V2'!K99</f>
        <v>0.18647500000000083</v>
      </c>
      <c r="F10" s="4">
        <f>'Entidades V2'!L99</f>
        <v>0.19811249999999903</v>
      </c>
      <c r="G10" s="4">
        <f>'Entidades V2'!M99</f>
        <v>0.21350999999999898</v>
      </c>
      <c r="H10" s="4">
        <f>'Entidades V2'!N99</f>
        <v>0.20350000000000001</v>
      </c>
      <c r="I10" s="4">
        <f>'Entidades V2'!O99</f>
        <v>0.22995000000000076</v>
      </c>
      <c r="J10" s="4">
        <f>'Entidades V2'!P99</f>
        <v>0.24669999999999925</v>
      </c>
      <c r="K10" s="4">
        <f>'Entidades V2'!Q99</f>
        <v>0.22976666670000045</v>
      </c>
      <c r="L10" s="4">
        <f>'Entidades V2'!R99</f>
        <v>0.22092000000000045</v>
      </c>
      <c r="M10" s="4">
        <f>'Entidades V2'!S99</f>
        <v>0.18918333330000126</v>
      </c>
      <c r="N10" s="4">
        <f>'Entidades V2'!T99</f>
        <v>0.21265000000000045</v>
      </c>
      <c r="O10" s="4">
        <f>'Entidades V2'!U99</f>
        <v>0.24367499999999831</v>
      </c>
      <c r="P10" s="4">
        <f>'Entidades V2'!V99</f>
        <v>0.21798111888111871</v>
      </c>
      <c r="Q10" s="4">
        <f>'Entidades V2'!W99</f>
        <v>0.21726071428571325</v>
      </c>
      <c r="R10" s="4">
        <f>'Entidades V2'!X99</f>
        <v>0.21614155124653722</v>
      </c>
      <c r="S10" s="4">
        <f>'Entidades V2'!Y99</f>
        <v>0.21374054054053948</v>
      </c>
      <c r="T10" s="4">
        <f>'Entidades V2'!Z99</f>
        <v>0.20859999999999945</v>
      </c>
      <c r="U10" s="4">
        <f>'Entidades V2'!AA99</f>
        <v>0.20690000000000053</v>
      </c>
      <c r="V10" s="4">
        <f>'Entidades V2'!AB99</f>
        <v>0.20800000000000174</v>
      </c>
      <c r="W10" s="4">
        <f>'Entidades V2'!AC99</f>
        <v>0.20240000000000014</v>
      </c>
      <c r="X10" s="4">
        <f>'Entidades V2'!AD99</f>
        <v>0.19740000000000135</v>
      </c>
      <c r="Y10" s="4">
        <f>'Entidades V2'!AE99</f>
        <v>0.1901999999999997</v>
      </c>
      <c r="Z10" s="4">
        <f>'Entidades V2'!AF99</f>
        <v>0.18859999999999855</v>
      </c>
      <c r="AA10" s="4">
        <f>'Entidades V2'!AG99</f>
        <v>0.18639999999999879</v>
      </c>
      <c r="AB10" s="4">
        <f>'Entidades V2'!AH99</f>
        <v>0.18379999999999885</v>
      </c>
      <c r="AC10" s="4">
        <f>'Entidades V2'!AI99</f>
        <v>0.18170000000000197</v>
      </c>
    </row>
    <row r="11" spans="1:29" x14ac:dyDescent="0.35">
      <c r="A11" s="2" t="s">
        <v>16</v>
      </c>
      <c r="B11" s="4">
        <f>'Entidades V2'!H112</f>
        <v>0.18611999999999917</v>
      </c>
      <c r="C11" s="4">
        <f>'Entidades V2'!I112</f>
        <v>0.19860000000000122</v>
      </c>
      <c r="D11" s="4">
        <f>'Entidades V2'!J112</f>
        <v>0.19905499999999909</v>
      </c>
      <c r="E11" s="4">
        <f>'Entidades V2'!K112</f>
        <v>0.20603125000000033</v>
      </c>
      <c r="F11" s="4">
        <f>'Entidades V2'!L112</f>
        <v>0.22557499999999875</v>
      </c>
      <c r="G11" s="4">
        <f>'Entidades V2'!M112</f>
        <v>0.24919499999999917</v>
      </c>
      <c r="H11" s="4">
        <f>'Entidades V2'!N112</f>
        <v>0.25963636359999964</v>
      </c>
      <c r="I11" s="4">
        <f>'Entidades V2'!O112</f>
        <v>0.24979999999999958</v>
      </c>
      <c r="J11" s="4">
        <f>'Entidades V2'!P112</f>
        <v>0.26582857140000127</v>
      </c>
      <c r="K11" s="4">
        <f>'Entidades V2'!Q112</f>
        <v>0.22184999999999877</v>
      </c>
      <c r="L11" s="4">
        <f>'Entidades V2'!R112</f>
        <v>0.21729999999999938</v>
      </c>
      <c r="M11" s="4">
        <f>'Entidades V2'!S112</f>
        <v>0.22146250000000101</v>
      </c>
      <c r="N11" s="4">
        <f>'Entidades V2'!T112</f>
        <v>0.23075999999999963</v>
      </c>
      <c r="O11" s="4">
        <f>'Entidades V2'!U112</f>
        <v>0.21945999999999866</v>
      </c>
      <c r="P11" s="4">
        <f>'Entidades V2'!V112</f>
        <v>0.21707288135593239</v>
      </c>
      <c r="Q11" s="4">
        <f>'Entidades V2'!W112</f>
        <v>0.21034444444444311</v>
      </c>
      <c r="R11" s="4">
        <f>'Entidades V2'!X112</f>
        <v>0.23165411764705923</v>
      </c>
      <c r="S11" s="4">
        <f>'Entidades V2'!Y112</f>
        <v>0.22845503875968842</v>
      </c>
      <c r="T11" s="4">
        <f>'Entidades V2'!Z112</f>
        <v>0.24299999999999944</v>
      </c>
      <c r="U11" s="4">
        <f>'Entidades V2'!AA112</f>
        <v>0.24600000000000222</v>
      </c>
      <c r="V11" s="4">
        <f>'Entidades V2'!AB112</f>
        <v>0.22169999999999801</v>
      </c>
      <c r="W11" s="4">
        <f>'Entidades V2'!AC112</f>
        <v>0.20650000000000079</v>
      </c>
      <c r="X11" s="4">
        <f>'Entidades V2'!AD112</f>
        <v>0.19449999999999901</v>
      </c>
      <c r="Y11" s="4">
        <f>'Entidades V2'!AE112</f>
        <v>0.18620000000000103</v>
      </c>
      <c r="Z11" s="4">
        <f>'Entidades V2'!AF112</f>
        <v>0.18290000000000073</v>
      </c>
      <c r="AA11" s="4">
        <f>'Entidades V2'!AG112</f>
        <v>0.17249999999999988</v>
      </c>
      <c r="AB11" s="4">
        <f>'Entidades V2'!AH112</f>
        <v>0.17689999999999939</v>
      </c>
      <c r="AC11" s="4">
        <f>'Entidades V2'!AI112</f>
        <v>0.17559999999999976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B1C8-CB17-4D6D-B497-D8012F6B582E}">
  <dimension ref="A1:AC51"/>
  <sheetViews>
    <sheetView showGridLines="0" zoomScale="90" zoomScaleNormal="90" workbookViewId="0">
      <pane xSplit="1" ySplit="3" topLeftCell="E52" activePane="bottomRight" state="frozen"/>
      <selection pane="topRight" activeCell="B1" sqref="B1"/>
      <selection pane="bottomLeft" activeCell="A3" sqref="A3"/>
      <selection pane="bottomRight" activeCell="AB57" sqref="AB57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1" spans="1:29" x14ac:dyDescent="0.35">
      <c r="F1" s="22"/>
      <c r="G1" s="24" t="s">
        <v>23</v>
      </c>
      <c r="H1" s="24"/>
      <c r="I1" s="24"/>
      <c r="J1" s="24"/>
      <c r="K1" s="24"/>
      <c r="L1" s="24"/>
      <c r="M1" s="24"/>
      <c r="N1" s="24"/>
      <c r="O1" s="24"/>
      <c r="P1" s="24"/>
      <c r="Q1" s="24"/>
      <c r="R1" s="22"/>
      <c r="S1" s="22"/>
      <c r="T1" s="22"/>
    </row>
    <row r="3" spans="1:29" x14ac:dyDescent="0.35">
      <c r="A3" s="2" t="s">
        <v>17</v>
      </c>
      <c r="B3" s="1">
        <v>44743</v>
      </c>
      <c r="C3" s="1">
        <v>44774</v>
      </c>
      <c r="D3" s="1">
        <v>44805</v>
      </c>
      <c r="E3" s="1">
        <v>44835</v>
      </c>
      <c r="F3" s="1">
        <v>44866</v>
      </c>
      <c r="G3" s="1">
        <v>44896</v>
      </c>
      <c r="H3" s="1">
        <v>44927</v>
      </c>
      <c r="I3" s="1">
        <v>44958</v>
      </c>
      <c r="J3" s="1">
        <v>44986</v>
      </c>
      <c r="K3" s="1">
        <v>45017</v>
      </c>
      <c r="L3" s="1">
        <v>45047</v>
      </c>
      <c r="M3" s="1">
        <v>45078</v>
      </c>
      <c r="N3" s="1">
        <v>45108</v>
      </c>
      <c r="O3" s="1">
        <v>45139</v>
      </c>
      <c r="P3" s="1">
        <v>45170</v>
      </c>
      <c r="Q3" s="1">
        <v>45200</v>
      </c>
      <c r="R3" s="1">
        <v>45231</v>
      </c>
      <c r="S3" s="1">
        <v>45261</v>
      </c>
      <c r="T3" s="1">
        <v>45292</v>
      </c>
      <c r="U3" s="1">
        <v>45323</v>
      </c>
      <c r="V3" s="1">
        <v>45352</v>
      </c>
      <c r="W3" s="1">
        <v>45383</v>
      </c>
      <c r="X3" s="1">
        <v>45413</v>
      </c>
      <c r="Y3" s="1">
        <v>45444</v>
      </c>
      <c r="Z3" s="1">
        <v>45474</v>
      </c>
      <c r="AA3" s="1">
        <v>45505</v>
      </c>
      <c r="AB3" s="1">
        <v>45536</v>
      </c>
      <c r="AC3" s="1">
        <v>45566</v>
      </c>
    </row>
    <row r="4" spans="1:29" x14ac:dyDescent="0.35">
      <c r="A4" s="2" t="s">
        <v>0</v>
      </c>
      <c r="B4" s="4">
        <f>'Entidades V2'!H6</f>
        <v>7.0470081863448386E-2</v>
      </c>
      <c r="C4" s="4">
        <f>'Entidades V2'!I6</f>
        <v>7.8264896573016357E-2</v>
      </c>
      <c r="D4" s="4">
        <f>'Entidades V2'!J6</f>
        <v>6.5000000000000002E-2</v>
      </c>
      <c r="E4" s="4">
        <f>'Entidades V2'!K6</f>
        <v>7.0999999999999994E-2</v>
      </c>
      <c r="F4" s="4">
        <f>'Entidades V2'!L6</f>
        <v>7.2999999999999995E-2</v>
      </c>
      <c r="G4" s="4">
        <f>'Entidades V2'!M6</f>
        <v>7.8097200112370077E-2</v>
      </c>
      <c r="H4" s="4">
        <f>'Entidades V2'!N6</f>
        <v>7.4909200968523007E-2</v>
      </c>
      <c r="I4" s="4">
        <f>'Entidades V2'!O6</f>
        <v>6.2E-2</v>
      </c>
      <c r="J4" s="4">
        <f>'Entidades V2'!P6</f>
        <v>5.4199999999999998E-2</v>
      </c>
      <c r="K4" s="4">
        <f>'Entidades V2'!Q6</f>
        <v>6.0159422469544289E-2</v>
      </c>
      <c r="L4" s="4">
        <f>'Entidades V2'!R6</f>
        <v>8.4000000000000005E-2</v>
      </c>
      <c r="M4" s="4">
        <f>'Entidades V2'!S6</f>
        <v>0.104</v>
      </c>
      <c r="N4" s="4">
        <f>'Entidades V2'!T6</f>
        <v>0.112</v>
      </c>
      <c r="O4" s="4">
        <f>'Entidades V2'!U6</f>
        <v>0.10100000000000001</v>
      </c>
      <c r="P4" s="4">
        <f>'Entidades V2'!V6</f>
        <v>0.10299999999999999</v>
      </c>
      <c r="Q4" s="4">
        <f>'Entidades V2'!W6</f>
        <v>0.11899999999999999</v>
      </c>
      <c r="R4" s="4">
        <f>'Entidades V2'!X6</f>
        <v>0.14099999999999999</v>
      </c>
      <c r="S4" s="4">
        <f>'Entidades V2'!Y6</f>
        <v>0.12</v>
      </c>
      <c r="T4" s="4">
        <f>'Entidades V2'!Z6</f>
        <v>0.13502109704641349</v>
      </c>
      <c r="U4" s="4">
        <f>'Entidades V2'!AA6</f>
        <v>0.13687261230404427</v>
      </c>
      <c r="V4" s="4">
        <f>'Entidades V2'!AB6</f>
        <v>0.10778879813302217</v>
      </c>
      <c r="W4" s="4">
        <f>'Entidades V2'!AC6</f>
        <v>0.11189542483660131</v>
      </c>
      <c r="X4" s="4">
        <f>'Entidades V2'!AD6</f>
        <v>0.11079023365712785</v>
      </c>
      <c r="Y4" s="4">
        <f>'Entidades V2'!AE6</f>
        <v>0.10390506416448185</v>
      </c>
      <c r="Z4" s="4">
        <f>'Entidades V2'!AF6</f>
        <v>8.7796731480376949E-2</v>
      </c>
      <c r="AA4" s="4">
        <f>'Entidades V2'!AG6</f>
        <v>9.4900849858356937E-2</v>
      </c>
      <c r="AB4" s="4">
        <f>'Entidades V2'!AH6</f>
        <v>8.9609483960948394E-2</v>
      </c>
      <c r="AC4" s="4">
        <f>'Entidades V2'!AI6</f>
        <v>7.6209981675110491E-2</v>
      </c>
    </row>
    <row r="5" spans="1:29" x14ac:dyDescent="0.35">
      <c r="A5" s="2" t="s">
        <v>9</v>
      </c>
      <c r="B5" s="4">
        <f>'Entidades V2'!H19</f>
        <v>5.11E-2</v>
      </c>
      <c r="C5" s="4">
        <f>'Entidades V2'!I19</f>
        <v>4.993825254708243E-2</v>
      </c>
      <c r="D5" s="4">
        <f>'Entidades V2'!J19</f>
        <v>6.1558938524249228E-2</v>
      </c>
      <c r="E5" s="4">
        <f>'Entidades V2'!K19</f>
        <v>6.399122406070025E-2</v>
      </c>
      <c r="F5" s="4">
        <f>'Entidades V2'!L19</f>
        <v>5.7763401109057304E-2</v>
      </c>
      <c r="G5" s="4">
        <f>'Entidades V2'!M19</f>
        <v>5.0191965539844556E-2</v>
      </c>
      <c r="H5" s="4">
        <f>'Entidades V2'!N19</f>
        <v>4.1313559322033899E-2</v>
      </c>
      <c r="I5" s="4">
        <f>'Entidades V2'!O19</f>
        <v>4.9714209756745981E-2</v>
      </c>
      <c r="J5" s="4">
        <f>'Entidades V2'!P19</f>
        <v>4.832942917026261E-2</v>
      </c>
      <c r="K5" s="4">
        <f>'Entidades V2'!Q19</f>
        <v>5.8805835463979543E-2</v>
      </c>
      <c r="L5" s="4">
        <f>'Entidades V2'!R19</f>
        <v>5.4411581180581557E-2</v>
      </c>
      <c r="M5" s="4">
        <f>'Entidades V2'!S19</f>
        <v>7.4151985274783061E-2</v>
      </c>
      <c r="N5" s="4">
        <f>'Entidades V2'!T19</f>
        <v>7.3062625107234769E-2</v>
      </c>
      <c r="O5" s="4">
        <f>'Entidades V2'!U19</f>
        <v>8.4815835630167882E-2</v>
      </c>
      <c r="P5" s="4">
        <f>'Entidades V2'!V19</f>
        <v>8.5773046213404314E-2</v>
      </c>
      <c r="Q5" s="4">
        <f>'Entidades V2'!W19</f>
        <v>9.8719316969050161E-2</v>
      </c>
      <c r="R5" s="4">
        <f>'Entidades V2'!X19</f>
        <v>9.719329564613706E-2</v>
      </c>
      <c r="S5" s="4">
        <f>'Entidades V2'!Y19</f>
        <v>9.3514174994901084E-2</v>
      </c>
      <c r="T5" s="4">
        <f>'Entidades V2'!Z19</f>
        <v>8.6322081575246137E-2</v>
      </c>
      <c r="U5" s="4">
        <f>'Entidades V2'!AA19</f>
        <v>8.3388222895534186E-2</v>
      </c>
      <c r="V5" s="4">
        <f>'Entidades V2'!AB19</f>
        <v>0.10166277712952158</v>
      </c>
      <c r="W5" s="4">
        <f>'Entidades V2'!AC19</f>
        <v>9.9738562091503266E-2</v>
      </c>
      <c r="X5" s="4">
        <f>'Entidades V2'!AD19</f>
        <v>0.11590968758204254</v>
      </c>
      <c r="Y5" s="4">
        <f>'Entidades V2'!AE19</f>
        <v>0.13026079757140885</v>
      </c>
      <c r="Z5" s="4">
        <f>'Entidades V2'!AF19</f>
        <v>0.11821543600143147</v>
      </c>
      <c r="AA5" s="4">
        <f>'Entidades V2'!AG19</f>
        <v>0.15309254013220019</v>
      </c>
      <c r="AB5" s="4">
        <f>'Entidades V2'!AH19</f>
        <v>0.14760576476057646</v>
      </c>
      <c r="AC5" s="4">
        <f>'Entidades V2'!AI19</f>
        <v>0.12601056375983616</v>
      </c>
    </row>
    <row r="6" spans="1:29" x14ac:dyDescent="0.35">
      <c r="A6" s="2" t="s">
        <v>10</v>
      </c>
      <c r="B6" s="4">
        <f>'Entidades V2'!H32</f>
        <v>7.3499999999999996E-2</v>
      </c>
      <c r="C6" s="4">
        <f>'Entidades V2'!I32</f>
        <v>8.1969743748070395E-2</v>
      </c>
      <c r="D6" s="4">
        <f>'Entidades V2'!J32</f>
        <v>7.1957407869561604E-2</v>
      </c>
      <c r="E6" s="4">
        <f>'Entidades V2'!K32</f>
        <v>7.560106042599872E-2</v>
      </c>
      <c r="F6" s="4">
        <f>'Entidades V2'!L32</f>
        <v>7.0794824399260631E-2</v>
      </c>
      <c r="G6" s="4">
        <f>'Entidades V2'!M32</f>
        <v>7.9501826013671686E-2</v>
      </c>
      <c r="H6" s="4">
        <f>'Entidades V2'!N32</f>
        <v>7.1731234866828086E-2</v>
      </c>
      <c r="I6" s="4">
        <f>'Entidades V2'!O32</f>
        <v>7.5103017413265985E-2</v>
      </c>
      <c r="J6" s="4">
        <f>'Entidades V2'!P32</f>
        <v>6.8302305511034403E-2</v>
      </c>
      <c r="K6" s="4">
        <f>'Entidades V2'!Q32</f>
        <v>7.0085727177019094E-2</v>
      </c>
      <c r="L6" s="4">
        <f>'Entidades V2'!R32</f>
        <v>5.8155497316860101E-2</v>
      </c>
      <c r="M6" s="4">
        <f>'Entidades V2'!S32</f>
        <v>6.3896923481462004E-2</v>
      </c>
      <c r="N6" s="4">
        <f>'Entidades V2'!T32</f>
        <v>6.7057477838146987E-2</v>
      </c>
      <c r="O6" s="4">
        <f>'Entidades V2'!U32</f>
        <v>7.3916311701327994E-2</v>
      </c>
      <c r="P6" s="4">
        <f>'Entidades V2'!V32</f>
        <v>9.7144931042826038E-2</v>
      </c>
      <c r="Q6" s="4">
        <f>'Entidades V2'!W32</f>
        <v>7.7241195304162222E-2</v>
      </c>
      <c r="R6" s="4">
        <f>'Entidades V2'!X32</f>
        <v>7.904393533670534E-2</v>
      </c>
      <c r="S6" s="4">
        <f>'Entidades V2'!Y32</f>
        <v>9.3106261472567814E-2</v>
      </c>
      <c r="T6" s="4">
        <f>'Entidades V2'!Z32</f>
        <v>8.5794655414908577E-2</v>
      </c>
      <c r="U6" s="4">
        <f>'Entidades V2'!AA32</f>
        <v>8.5627717033328943E-2</v>
      </c>
      <c r="V6" s="4">
        <f>'Entidades V2'!AB32</f>
        <v>7.4533255542590438E-2</v>
      </c>
      <c r="W6" s="4">
        <f>'Entidades V2'!AC32</f>
        <v>7.6732026143790849E-2</v>
      </c>
      <c r="X6" s="4">
        <f>'Entidades V2'!AD32</f>
        <v>7.2985035442373322E-2</v>
      </c>
      <c r="Y6" s="4">
        <f>'Entidades V2'!AE32</f>
        <v>8.4034773009521183E-2</v>
      </c>
      <c r="Z6" s="4">
        <f>'Entidades V2'!AF32</f>
        <v>7.8969342717404273E-2</v>
      </c>
      <c r="AA6" s="4">
        <f>'Entidades V2'!AG32</f>
        <v>7.2946175637393765E-2</v>
      </c>
      <c r="AB6" s="4">
        <f>'Entidades V2'!AH32</f>
        <v>7.96141329614133E-2</v>
      </c>
      <c r="AC6" s="4">
        <f>'Entidades V2'!AI32</f>
        <v>9.8846609895440335E-2</v>
      </c>
    </row>
    <row r="7" spans="1:29" x14ac:dyDescent="0.35">
      <c r="A7" s="2" t="s">
        <v>11</v>
      </c>
      <c r="B7" s="4">
        <f>'Entidades V2'!H45</f>
        <v>6.1400000000000003E-2</v>
      </c>
      <c r="C7" s="4">
        <f>'Entidades V2'!I45</f>
        <v>6.8153751157764744E-2</v>
      </c>
      <c r="D7" s="4">
        <f>'Entidades V2'!J45</f>
        <v>7.3870726229099071E-2</v>
      </c>
      <c r="E7" s="4">
        <f>'Entidades V2'!K45</f>
        <v>7.0938842673004848E-2</v>
      </c>
      <c r="F7" s="4">
        <f>'Entidades V2'!L45</f>
        <v>7.4491682070240289E-2</v>
      </c>
      <c r="G7" s="4">
        <f>'Entidades V2'!M45</f>
        <v>6.5174641820395174E-2</v>
      </c>
      <c r="H7" s="4">
        <f>'Entidades V2'!N45</f>
        <v>6.5000000000000002E-2</v>
      </c>
      <c r="I7" s="4">
        <f>'Entidades V2'!O45</f>
        <v>6.5000000000000002E-2</v>
      </c>
      <c r="J7" s="4">
        <f>'Entidades V2'!P45</f>
        <v>5.8999999999999997E-2</v>
      </c>
      <c r="K7" s="4">
        <f>'Entidades V2'!Q45</f>
        <v>5.0999999999999997E-2</v>
      </c>
      <c r="L7" s="4">
        <f>'Entidades V2'!R45</f>
        <v>4.8000000000000001E-2</v>
      </c>
      <c r="M7" s="4">
        <f>'Entidades V2'!S45</f>
        <v>4.7E-2</v>
      </c>
      <c r="N7" s="4">
        <f>'Entidades V2'!T45</f>
        <v>4.7E-2</v>
      </c>
      <c r="O7" s="4">
        <f>'Entidades V2'!U45</f>
        <v>5.0999999999999997E-2</v>
      </c>
      <c r="P7" s="4">
        <f>'Entidades V2'!V45</f>
        <v>0.06</v>
      </c>
      <c r="Q7" s="4">
        <f>'Entidades V2'!W45</f>
        <v>5.2999999999999999E-2</v>
      </c>
      <c r="R7" s="4">
        <f>'Entidades V2'!X45</f>
        <v>5.2999999999999999E-2</v>
      </c>
      <c r="S7" s="4">
        <f>'Entidades V2'!Y45</f>
        <v>5.2999999999999999E-2</v>
      </c>
      <c r="T7" s="4">
        <f>'Entidades V2'!Z45</f>
        <v>7.4542897327707455E-2</v>
      </c>
      <c r="U7" s="4">
        <f>'Entidades V2'!AA45</f>
        <v>7.1795547358714268E-2</v>
      </c>
      <c r="V7" s="4">
        <f>'Entidades V2'!AB45</f>
        <v>7.5554259043173866E-2</v>
      </c>
      <c r="W7" s="4">
        <f>'Entidades V2'!AC45</f>
        <v>7.5163398692810454E-2</v>
      </c>
      <c r="X7" s="4">
        <f>'Entidades V2'!AD45</f>
        <v>7.574166447886585E-2</v>
      </c>
      <c r="Y7" s="4">
        <f>'Entidades V2'!AE45</f>
        <v>6.7614185180074518E-2</v>
      </c>
      <c r="Z7" s="4">
        <f>'Entidades V2'!AF45</f>
        <v>6.6682571871645002E-2</v>
      </c>
      <c r="AA7" s="4">
        <f>'Entidades V2'!AG45</f>
        <v>7.8021718602455145E-2</v>
      </c>
      <c r="AB7" s="4">
        <f>'Entidades V2'!AH45</f>
        <v>7.4732682473268253E-2</v>
      </c>
      <c r="AC7" s="4">
        <f>'Entidades V2'!AI45</f>
        <v>7.3083971111350648E-2</v>
      </c>
    </row>
    <row r="8" spans="1:29" x14ac:dyDescent="0.35">
      <c r="A8" s="2" t="s">
        <v>12</v>
      </c>
      <c r="B8" s="4">
        <f>'Entidades V2'!H58</f>
        <v>5.1499999999999997E-2</v>
      </c>
      <c r="C8" s="4">
        <f>'Entidades V2'!I58</f>
        <v>5.5572707625810437E-2</v>
      </c>
      <c r="D8" s="4">
        <f>'Entidades V2'!J58</f>
        <v>5.764911405041178E-2</v>
      </c>
      <c r="E8" s="4">
        <f>'Entidades V2'!K58</f>
        <v>6.0060334582685802E-2</v>
      </c>
      <c r="F8" s="4">
        <f>'Entidades V2'!L58</f>
        <v>5.4713493530499077E-2</v>
      </c>
      <c r="G8" s="4">
        <f>'Entidades V2'!M58</f>
        <v>5.3469425976214999E-2</v>
      </c>
      <c r="H8" s="4">
        <f>'Entidades V2'!N58</f>
        <v>5.8000000000000003E-2</v>
      </c>
      <c r="I8" s="4">
        <f>'Entidades V2'!O58</f>
        <v>0.06</v>
      </c>
      <c r="J8" s="4">
        <f>'Entidades V2'!P58</f>
        <v>5.3999999999999999E-2</v>
      </c>
      <c r="K8" s="4">
        <f>'Entidades V2'!Q58</f>
        <v>4.3999999999999997E-2</v>
      </c>
      <c r="L8" s="4">
        <f>'Entidades V2'!R58</f>
        <v>4.2000000000000003E-2</v>
      </c>
      <c r="M8" s="4">
        <f>'Entidades V2'!S58</f>
        <v>4.3999999999999997E-2</v>
      </c>
      <c r="N8" s="4">
        <f>'Entidades V2'!T58</f>
        <v>6.4000000000000001E-2</v>
      </c>
      <c r="O8" s="4">
        <f>'Entidades V2'!U58</f>
        <v>5.8999999999999997E-2</v>
      </c>
      <c r="P8" s="4">
        <f>'Entidades V2'!V58</f>
        <v>0.06</v>
      </c>
      <c r="Q8" s="4">
        <f>'Entidades V2'!W58</f>
        <v>5.8999999999999997E-2</v>
      </c>
      <c r="R8" s="4">
        <f>'Entidades V2'!X58</f>
        <v>4.5999999999999999E-2</v>
      </c>
      <c r="S8" s="4">
        <f>'Entidades V2'!Y58</f>
        <v>5.2999999999999999E-2</v>
      </c>
      <c r="T8" s="4">
        <f>'Entidades V2'!Z58</f>
        <v>7.0323488045007029E-2</v>
      </c>
      <c r="U8" s="4">
        <f>'Entidades V2'!AA58</f>
        <v>6.5472269793176135E-2</v>
      </c>
      <c r="V8" s="4">
        <f>'Entidades V2'!AB58</f>
        <v>5.3821470245040838E-2</v>
      </c>
      <c r="W8" s="4">
        <f>'Entidades V2'!AC58</f>
        <v>5.3333333333333337E-2</v>
      </c>
      <c r="X8" s="4">
        <f>'Entidades V2'!AD58</f>
        <v>4.9881858755578892E-2</v>
      </c>
      <c r="Y8" s="4">
        <f>'Entidades V2'!AE58</f>
        <v>4.6088036428867114E-2</v>
      </c>
      <c r="Z8" s="4">
        <f>'Entidades V2'!AF58</f>
        <v>5.3918644876535846E-2</v>
      </c>
      <c r="AA8" s="4">
        <f>'Entidades V2'!AG58</f>
        <v>4.9457034938621344E-2</v>
      </c>
      <c r="AB8" s="4">
        <f>'Entidades V2'!AH58</f>
        <v>5.4160855416085542E-2</v>
      </c>
      <c r="AC8" s="4">
        <f>'Entidades V2'!AI58</f>
        <v>5.8208472566562468E-2</v>
      </c>
    </row>
    <row r="9" spans="1:29" x14ac:dyDescent="0.35">
      <c r="A9" s="2" t="s">
        <v>13</v>
      </c>
      <c r="B9" s="4">
        <f>'Entidades V2'!H71</f>
        <v>0.22750000000000001</v>
      </c>
      <c r="C9" s="4">
        <f>'Entidades V2'!I71</f>
        <v>0.20268601420191418</v>
      </c>
      <c r="D9" s="4">
        <f>'Entidades V2'!J71</f>
        <v>0.20397637467764745</v>
      </c>
      <c r="E9" s="4">
        <f>'Entidades V2'!K71</f>
        <v>0.20120669165371607</v>
      </c>
      <c r="F9" s="4">
        <f>'Entidades V2'!L71</f>
        <v>0.19593345656192238</v>
      </c>
      <c r="G9" s="4">
        <f>'Entidades V2'!M71</f>
        <v>0.20788463339263977</v>
      </c>
      <c r="H9" s="4">
        <f>'Entidades V2'!N71</f>
        <v>0.19500000000000001</v>
      </c>
      <c r="I9" s="4">
        <f>'Entidades V2'!O71</f>
        <v>0.189</v>
      </c>
      <c r="J9" s="4">
        <f>'Entidades V2'!P71</f>
        <v>0.187</v>
      </c>
      <c r="K9" s="4">
        <f>'Entidades V2'!Q71</f>
        <v>0.214</v>
      </c>
      <c r="L9" s="4">
        <f>'Entidades V2'!R71</f>
        <v>0.21099999999999999</v>
      </c>
      <c r="M9" s="4">
        <f>'Entidades V2'!S71</f>
        <v>0.191</v>
      </c>
      <c r="N9" s="4">
        <f>'Entidades V2'!T71</f>
        <v>0.161</v>
      </c>
      <c r="O9" s="4">
        <f>'Entidades V2'!U71</f>
        <v>0.17</v>
      </c>
      <c r="P9" s="4">
        <f>'Entidades V2'!V71</f>
        <v>0.14699999999999999</v>
      </c>
      <c r="Q9" s="4">
        <f>'Entidades V2'!W71</f>
        <v>0.128</v>
      </c>
      <c r="R9" s="4">
        <f>'Entidades V2'!X71</f>
        <v>0.109</v>
      </c>
      <c r="S9" s="4">
        <f>'Entidades V2'!Y71</f>
        <v>0.114</v>
      </c>
      <c r="T9" s="23">
        <f>'Entidades V2'!Z71</f>
        <v>7.3839662447257384E-2</v>
      </c>
      <c r="U9" s="23">
        <f>'Entidades V2'!AA71</f>
        <v>7.5747595837175608E-2</v>
      </c>
      <c r="V9" s="23">
        <f>'Entidades V2'!AB71</f>
        <v>0.10166277712952158</v>
      </c>
      <c r="W9" s="23">
        <f>'Entidades V2'!AC71</f>
        <v>9.8562091503267973E-2</v>
      </c>
      <c r="X9" s="23">
        <f>'Entidades V2'!AD71</f>
        <v>0.10763980047256498</v>
      </c>
      <c r="Y9" s="23">
        <f>'Entidades V2'!AE71</f>
        <v>0.11342624534290051</v>
      </c>
      <c r="Z9" s="4">
        <f>'Entidades V2'!AF71</f>
        <v>0.121913396158893</v>
      </c>
      <c r="AA9" s="4">
        <f>'Entidades V2'!AG71</f>
        <v>0.11496694995278564</v>
      </c>
      <c r="AB9" s="4">
        <f>'Entidades V2'!AH71</f>
        <v>0.11215713621571362</v>
      </c>
      <c r="AC9" s="4">
        <f>'Entidades V2'!AI71</f>
        <v>0.11188961948905897</v>
      </c>
    </row>
    <row r="10" spans="1:29" x14ac:dyDescent="0.35">
      <c r="A10" s="2" t="s">
        <v>14</v>
      </c>
      <c r="B10" s="4">
        <f>'Entidades V2'!H84</f>
        <v>0.10050000000000001</v>
      </c>
      <c r="C10" s="4">
        <f>'Entidades V2'!I84</f>
        <v>9.3933312750849027E-2</v>
      </c>
      <c r="D10" s="4">
        <f>'Entidades V2'!J84</f>
        <v>9.6414607769736288E-2</v>
      </c>
      <c r="E10" s="4">
        <f>'Entidades V2'!K84</f>
        <v>9.9186397294085377E-2</v>
      </c>
      <c r="F10" s="4">
        <f>'Entidades V2'!L84</f>
        <v>0.10018484288354898</v>
      </c>
      <c r="G10" s="4">
        <f>'Entidades V2'!M84</f>
        <v>0.10899896994100572</v>
      </c>
      <c r="H10" s="4">
        <f>'Entidades V2'!N84</f>
        <v>0.105</v>
      </c>
      <c r="I10" s="4">
        <f>'Entidades V2'!O84</f>
        <v>7.2999999999999995E-2</v>
      </c>
      <c r="J10" s="4">
        <f>'Entidades V2'!P84</f>
        <v>7.9000000000000001E-2</v>
      </c>
      <c r="K10" s="4">
        <f>'Entidades V2'!Q84</f>
        <v>7.0999999999999994E-2</v>
      </c>
      <c r="L10" s="4">
        <f>'Entidades V2'!R84</f>
        <v>7.0000000000000007E-2</v>
      </c>
      <c r="M10" s="4">
        <f>'Entidades V2'!S84</f>
        <v>0.06</v>
      </c>
      <c r="N10" s="4">
        <f>'Entidades V2'!T84</f>
        <v>8.6999999999999994E-2</v>
      </c>
      <c r="O10" s="4">
        <f>'Entidades V2'!U84</f>
        <v>0.09</v>
      </c>
      <c r="P10" s="4">
        <f>'Entidades V2'!V84</f>
        <v>7.0000000000000007E-2</v>
      </c>
      <c r="Q10" s="4">
        <f>'Entidades V2'!W84</f>
        <v>0.08</v>
      </c>
      <c r="R10" s="4">
        <f>'Entidades V2'!X84</f>
        <v>0.08</v>
      </c>
      <c r="S10" s="4">
        <f>'Entidades V2'!Y84</f>
        <v>0.10372714486638537</v>
      </c>
      <c r="T10" s="23">
        <f>'Entidades V2'!Z84</f>
        <v>0.10372714486638537</v>
      </c>
      <c r="U10" s="23">
        <f>'Entidades V2'!AA84</f>
        <v>7.0346462916611771E-2</v>
      </c>
      <c r="V10" s="23">
        <f>'Entidades V2'!AB84</f>
        <v>8.0950991831971991E-2</v>
      </c>
      <c r="W10" s="23">
        <f>'Entidades V2'!AC84</f>
        <v>6.9150326797385628E-2</v>
      </c>
      <c r="X10" s="23">
        <f>'Entidades V2'!AD84</f>
        <v>7.088474665266474E-2</v>
      </c>
      <c r="Y10" s="23">
        <f>'Entidades V2'!AE84</f>
        <v>6.995998344142404E-2</v>
      </c>
      <c r="Z10" s="4">
        <f>'Entidades V2'!AF84</f>
        <v>7.0857688178456404E-2</v>
      </c>
      <c r="AA10" s="4">
        <f>'Entidades V2'!AG84</f>
        <v>6.1614730878186967E-2</v>
      </c>
      <c r="AB10" s="4">
        <f>'Entidades V2'!AH84</f>
        <v>5.7066480706648069E-2</v>
      </c>
      <c r="AC10" s="4">
        <f>'Entidades V2'!AI84</f>
        <v>6.0687722324027166E-2</v>
      </c>
    </row>
    <row r="11" spans="1:29" x14ac:dyDescent="0.35">
      <c r="A11" s="2" t="s">
        <v>15</v>
      </c>
      <c r="B11" s="4">
        <f>'Entidades V2'!H97</f>
        <v>3.3300000000000003E-2</v>
      </c>
      <c r="C11" s="4">
        <f>'Entidades V2'!I97</f>
        <v>2.6782957702994752E-2</v>
      </c>
      <c r="D11" s="4">
        <f>'Entidades V2'!J97</f>
        <v>1.904999584061226E-2</v>
      </c>
      <c r="E11" s="4">
        <f>'Entidades V2'!K97</f>
        <v>1.7460462565133925E-2</v>
      </c>
      <c r="F11" s="4">
        <f>'Entidades V2'!L97</f>
        <v>1.6081330868761554E-2</v>
      </c>
      <c r="G11" s="4">
        <f>'Entidades V2'!M97</f>
        <v>1.0675156849892313E-2</v>
      </c>
      <c r="H11" s="4">
        <f>'Entidades V2'!N97</f>
        <v>1.4E-2</v>
      </c>
      <c r="I11" s="4">
        <f>'Entidades V2'!O97</f>
        <v>2.1999999999999999E-2</v>
      </c>
      <c r="J11" s="4">
        <f>'Entidades V2'!P97</f>
        <v>2.4E-2</v>
      </c>
      <c r="K11" s="4">
        <f>'Entidades V2'!Q97</f>
        <v>2.9000000000000001E-2</v>
      </c>
      <c r="L11" s="4">
        <f>'Entidades V2'!R97</f>
        <v>2.8000000000000001E-2</v>
      </c>
      <c r="M11" s="4">
        <f>'Entidades V2'!S97</f>
        <v>2.9000000000000001E-2</v>
      </c>
      <c r="N11" s="4">
        <f>'Entidades V2'!T97</f>
        <v>2.8000000000000001E-2</v>
      </c>
      <c r="O11" s="4">
        <f>'Entidades V2'!U97</f>
        <v>2.4E-2</v>
      </c>
      <c r="P11" s="4">
        <f>'Entidades V2'!V97</f>
        <v>2.5999999999999999E-2</v>
      </c>
      <c r="Q11" s="4">
        <f>'Entidades V2'!W97</f>
        <v>2.7E-2</v>
      </c>
      <c r="R11" s="4">
        <f>'Entidades V2'!X97</f>
        <v>4.2000000000000003E-2</v>
      </c>
      <c r="S11" s="4">
        <f>'Entidades V2'!Y97</f>
        <v>3.4000000000000002E-2</v>
      </c>
      <c r="T11" s="4">
        <f>'Entidades V2'!Z97</f>
        <v>4.1315049226441629E-2</v>
      </c>
      <c r="U11" s="4">
        <f>'Entidades V2'!AA97</f>
        <v>4.8214991437228294E-2</v>
      </c>
      <c r="V11" s="4">
        <f>'Entidades V2'!AB97</f>
        <v>3.7339556592765458E-2</v>
      </c>
      <c r="W11" s="4">
        <f>'Entidades V2'!AC97</f>
        <v>4.6013071895424834E-2</v>
      </c>
      <c r="X11" s="4">
        <f>'Entidades V2'!AD97</f>
        <v>3.9642950905749541E-2</v>
      </c>
      <c r="Y11" s="4">
        <f>'Entidades V2'!AE97</f>
        <v>4.5536083896784874E-2</v>
      </c>
      <c r="Z11" s="4">
        <f>'Entidades V2'!AF97</f>
        <v>4.521054515090063E-2</v>
      </c>
      <c r="AA11" s="4">
        <f>'Entidades V2'!AG97</f>
        <v>4.2610953729933898E-2</v>
      </c>
      <c r="AB11" s="4">
        <f>'Entidades V2'!AH97</f>
        <v>4.288702928870293E-2</v>
      </c>
      <c r="AC11" s="4">
        <f>'Entidades V2'!AI97</f>
        <v>4.0745930796593728E-2</v>
      </c>
    </row>
    <row r="12" spans="1:29" x14ac:dyDescent="0.35">
      <c r="A12" s="2" t="s">
        <v>16</v>
      </c>
      <c r="B12" s="4">
        <f>'Entidades V2'!H110</f>
        <v>4.7100000000000003E-2</v>
      </c>
      <c r="C12" s="4">
        <f>'Entidades V2'!I110</f>
        <v>4.5924668107440565E-2</v>
      </c>
      <c r="D12" s="4">
        <f>'Entidades V2'!J110</f>
        <v>4.5836452874136929E-2</v>
      </c>
      <c r="E12" s="4">
        <f>'Entidades V2'!K110</f>
        <v>4.1959959776944875E-2</v>
      </c>
      <c r="F12" s="4">
        <f>'Entidades V2'!L110</f>
        <v>4.7412199630314233E-2</v>
      </c>
      <c r="G12" s="4">
        <f>'Entidades V2'!M110</f>
        <v>4.0359584230733214E-2</v>
      </c>
      <c r="H12" s="4">
        <f>'Entidades V2'!N110</f>
        <v>4.8000000000000001E-2</v>
      </c>
      <c r="I12" s="4">
        <f>'Entidades V2'!O110</f>
        <v>0.05</v>
      </c>
      <c r="J12" s="4">
        <f>'Entidades V2'!P110</f>
        <v>4.7E-2</v>
      </c>
      <c r="K12" s="4">
        <f>'Entidades V2'!Q110</f>
        <v>5.1999999999999998E-2</v>
      </c>
      <c r="L12" s="4">
        <f>'Entidades V2'!R110</f>
        <v>3.5000000000000003E-2</v>
      </c>
      <c r="M12" s="4">
        <f>'Entidades V2'!S110</f>
        <v>3.2000000000000001E-2</v>
      </c>
      <c r="N12" s="4">
        <f>'Entidades V2'!T110</f>
        <v>3.1E-2</v>
      </c>
      <c r="O12" s="4">
        <f>'Entidades V2'!U110</f>
        <v>3.2000000000000001E-2</v>
      </c>
      <c r="P12" s="4">
        <f>'Entidades V2'!V110</f>
        <v>3.9E-2</v>
      </c>
      <c r="Q12" s="4">
        <f>'Entidades V2'!W110</f>
        <v>2.9000000000000001E-2</v>
      </c>
      <c r="R12" s="4">
        <f>'Entidades V2'!X110</f>
        <v>3.1E-2</v>
      </c>
      <c r="S12" s="4">
        <f>'Entidades V2'!Y110</f>
        <v>3.2000000000000001E-2</v>
      </c>
      <c r="T12" s="4">
        <f>'Entidades V2'!Z110</f>
        <v>2.2855133614627286E-2</v>
      </c>
      <c r="U12" s="4">
        <f>'Entidades V2'!AA110</f>
        <v>2.8454749044921616E-2</v>
      </c>
      <c r="V12" s="4">
        <f>'Entidades V2'!AB110</f>
        <v>2.5816802800466745E-2</v>
      </c>
      <c r="W12" s="4">
        <f>'Entidades V2'!AC110</f>
        <v>2.627450980392157E-2</v>
      </c>
      <c r="X12" s="4">
        <f>'Entidades V2'!AD110</f>
        <v>3.1110527697558413E-2</v>
      </c>
      <c r="Y12" s="4">
        <f>'Entidades V2'!AE110</f>
        <v>2.7183662205050366E-2</v>
      </c>
      <c r="Z12" s="4">
        <f>'Entidades V2'!AF110</f>
        <v>3.4355242753190983E-2</v>
      </c>
      <c r="AA12" s="4">
        <f>'Entidades V2'!AG110</f>
        <v>3.4348441926345612E-2</v>
      </c>
      <c r="AB12" s="4">
        <f>'Entidades V2'!AH110</f>
        <v>3.7192003719200374E-2</v>
      </c>
      <c r="AC12" s="4">
        <f>'Entidades V2'!AI110</f>
        <v>3.8374474506844884E-2</v>
      </c>
    </row>
    <row r="39" spans="1:29" x14ac:dyDescent="0.35">
      <c r="C39" s="15"/>
    </row>
    <row r="40" spans="1:29" x14ac:dyDescent="0.35">
      <c r="F40" s="22"/>
      <c r="G40" s="24" t="s">
        <v>24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2"/>
      <c r="S40" s="22"/>
      <c r="T40" s="22"/>
    </row>
    <row r="42" spans="1:29" x14ac:dyDescent="0.35">
      <c r="A42" s="2" t="s">
        <v>17</v>
      </c>
      <c r="B42" s="1">
        <v>44743</v>
      </c>
      <c r="C42" s="1">
        <v>44774</v>
      </c>
      <c r="D42" s="1">
        <v>44805</v>
      </c>
      <c r="E42" s="1">
        <v>44835</v>
      </c>
      <c r="F42" s="1">
        <v>44866</v>
      </c>
      <c r="G42" s="1">
        <v>44896</v>
      </c>
      <c r="H42" s="1">
        <v>44927</v>
      </c>
      <c r="I42" s="1">
        <v>44958</v>
      </c>
      <c r="J42" s="1">
        <v>44986</v>
      </c>
      <c r="K42" s="1">
        <v>45017</v>
      </c>
      <c r="L42" s="1">
        <v>45047</v>
      </c>
      <c r="M42" s="1">
        <v>45078</v>
      </c>
      <c r="N42" s="1">
        <v>45108</v>
      </c>
      <c r="O42" s="1">
        <v>45139</v>
      </c>
      <c r="P42" s="1">
        <v>45170</v>
      </c>
      <c r="Q42" s="1">
        <v>45200</v>
      </c>
      <c r="R42" s="1">
        <v>45231</v>
      </c>
      <c r="S42" s="1">
        <v>45261</v>
      </c>
      <c r="T42" s="1">
        <v>45292</v>
      </c>
      <c r="U42" s="1">
        <v>45323</v>
      </c>
      <c r="V42" s="1">
        <v>45352</v>
      </c>
      <c r="W42" s="1">
        <v>45383</v>
      </c>
      <c r="X42" s="1">
        <v>45413</v>
      </c>
      <c r="Y42" s="1">
        <v>45444</v>
      </c>
      <c r="Z42" s="1">
        <v>45474</v>
      </c>
      <c r="AA42" s="1">
        <v>45505</v>
      </c>
      <c r="AB42" s="1">
        <v>45536</v>
      </c>
      <c r="AC42" s="1">
        <v>45566</v>
      </c>
    </row>
    <row r="43" spans="1:29" x14ac:dyDescent="0.35">
      <c r="A43" s="2" t="s">
        <v>0</v>
      </c>
      <c r="B43" s="4">
        <f>'Entidades V2'!H7</f>
        <v>0.21088739746457869</v>
      </c>
      <c r="C43" s="4">
        <f>'Entidades V2'!I7</f>
        <v>0.20175334675986256</v>
      </c>
      <c r="D43" s="4">
        <f>'Entidades V2'!J7</f>
        <v>0.1870975730559683</v>
      </c>
      <c r="E43" s="4">
        <f>'Entidades V2'!K7</f>
        <v>0.18539245228870713</v>
      </c>
      <c r="F43" s="4">
        <f>'Entidades V2'!L7</f>
        <v>0.18529999999999999</v>
      </c>
      <c r="G43" s="4">
        <f>'Entidades V2'!M7</f>
        <v>0.21142064501213734</v>
      </c>
      <c r="H43" s="4">
        <f>'Entidades V2'!N7</f>
        <v>0.18720000000000001</v>
      </c>
      <c r="I43" s="4">
        <f>'Entidades V2'!O7</f>
        <v>0.17119999999999999</v>
      </c>
      <c r="J43" s="4">
        <f>'Entidades V2'!P7</f>
        <v>0.15090000000000001</v>
      </c>
      <c r="K43" s="4">
        <f>'Entidades V2'!Q7</f>
        <v>0.15</v>
      </c>
      <c r="L43" s="4">
        <f>'Entidades V2'!R7</f>
        <v>0.16092782019881863</v>
      </c>
      <c r="M43" s="4">
        <f>'Entidades V2'!S7</f>
        <v>0.19800000000000001</v>
      </c>
      <c r="N43" s="4">
        <f>'Entidades V2'!T7</f>
        <v>0.188</v>
      </c>
      <c r="O43" s="4">
        <f>'Entidades V2'!U7</f>
        <v>0.2</v>
      </c>
      <c r="P43" s="4">
        <f>'Entidades V2'!V7</f>
        <v>0.16900000000000001</v>
      </c>
      <c r="Q43" s="4">
        <f>'Entidades V2'!W7</f>
        <v>0.19</v>
      </c>
      <c r="R43" s="4">
        <f>'Entidades V2'!X7</f>
        <v>0.22500000000000001</v>
      </c>
      <c r="S43" s="4">
        <f>'Entidades V2'!Y7</f>
        <v>0.22800000000000001</v>
      </c>
      <c r="T43" s="4">
        <f>'Entidades V2'!Z7</f>
        <v>0.21450068399452804</v>
      </c>
      <c r="U43" s="4">
        <f>'Entidades V2'!AA7</f>
        <v>0.18824919804153301</v>
      </c>
      <c r="V43" s="4">
        <f>'Entidades V2'!AB7</f>
        <v>0.16881571116841895</v>
      </c>
      <c r="W43" s="4">
        <f>'Entidades V2'!AC7</f>
        <v>0.1659329495428378</v>
      </c>
      <c r="X43" s="4">
        <f>'Entidades V2'!AD7</f>
        <v>0.1733477789815818</v>
      </c>
      <c r="Y43" s="4">
        <f>'Entidades V2'!AE7</f>
        <v>0.16940473650522722</v>
      </c>
      <c r="Z43" s="4">
        <f>'Entidades V2'!AF7</f>
        <v>0.1438638707459608</v>
      </c>
      <c r="AA43" s="4">
        <f>'Entidades V2'!AG7</f>
        <v>0.13982358706305129</v>
      </c>
      <c r="AB43" s="4">
        <f>'Entidades V2'!AH7</f>
        <v>0.14300482425913164</v>
      </c>
      <c r="AC43" s="4">
        <f>'Entidades V2'!AI7</f>
        <v>0.14257028112449799</v>
      </c>
    </row>
    <row r="44" spans="1:29" x14ac:dyDescent="0.35">
      <c r="A44" s="2" t="s">
        <v>9</v>
      </c>
      <c r="B44" s="4">
        <f>'Entidades V2'!H20</f>
        <v>2.8038777032065622E-2</v>
      </c>
      <c r="C44" s="4">
        <f>'Entidades V2'!I20</f>
        <v>3.8028669588911268E-2</v>
      </c>
      <c r="D44" s="4">
        <f>'Entidades V2'!J20</f>
        <v>3.3432392273402674E-2</v>
      </c>
      <c r="E44" s="4">
        <f>'Entidades V2'!K20</f>
        <v>3.2142344669249534E-2</v>
      </c>
      <c r="F44" s="4">
        <f>'Entidades V2'!L20</f>
        <v>3.8037634408602153E-2</v>
      </c>
      <c r="G44" s="4">
        <f>'Entidades V2'!M20</f>
        <v>3.8030285516125306E-2</v>
      </c>
      <c r="H44" s="4">
        <f>'Entidades V2'!N20</f>
        <v>3.3828182039425649E-2</v>
      </c>
      <c r="I44" s="4">
        <f>'Entidades V2'!O20</f>
        <v>3.7079130558317942E-2</v>
      </c>
      <c r="J44" s="4">
        <f>'Entidades V2'!P20</f>
        <v>4.6779661016949151E-2</v>
      </c>
      <c r="K44" s="4">
        <f>'Entidades V2'!Q20</f>
        <v>4.6837193225025928E-2</v>
      </c>
      <c r="L44" s="4">
        <f>'Entidades V2'!R20</f>
        <v>5.6764155020890363E-2</v>
      </c>
      <c r="M44" s="4">
        <f>'Entidades V2'!S20</f>
        <v>6.0317460317460318E-2</v>
      </c>
      <c r="N44" s="4">
        <f>'Entidades V2'!T20</f>
        <v>6.1538461538461542E-2</v>
      </c>
      <c r="O44" s="4">
        <f>'Entidades V2'!U20</f>
        <v>5.8168137751410796E-2</v>
      </c>
      <c r="P44" s="4">
        <f>'Entidades V2'!V20</f>
        <v>6.7973669147109325E-2</v>
      </c>
      <c r="Q44" s="4">
        <f>'Entidades V2'!W20</f>
        <v>6.3248900348854845E-2</v>
      </c>
      <c r="R44" s="4">
        <f>'Entidades V2'!X20</f>
        <v>5.7861836832825773E-2</v>
      </c>
      <c r="S44" s="4">
        <f>'Entidades V2'!Y20</f>
        <v>6.502690238278247E-2</v>
      </c>
      <c r="T44" s="4">
        <f>'Entidades V2'!Z20</f>
        <v>5.7455540355677154E-2</v>
      </c>
      <c r="U44" s="4">
        <f>'Entidades V2'!AA20</f>
        <v>6.7533344588890765E-2</v>
      </c>
      <c r="V44" s="4">
        <f>'Entidades V2'!AB20</f>
        <v>7.3001388613370369E-2</v>
      </c>
      <c r="W44" s="4">
        <f>'Entidades V2'!AC20</f>
        <v>6.5526583135794111E-2</v>
      </c>
      <c r="X44" s="4">
        <f>'Entidades V2'!AD20</f>
        <v>5.6879739978331526E-2</v>
      </c>
      <c r="Y44" s="4">
        <f>'Entidades V2'!AE20</f>
        <v>6.8487305312566679E-2</v>
      </c>
      <c r="Z44" s="4">
        <f>'Entidades V2'!AF20</f>
        <v>7.2533516672396006E-2</v>
      </c>
      <c r="AA44" s="4">
        <f>'Entidades V2'!AG20</f>
        <v>7.3995426331264297E-2</v>
      </c>
      <c r="AB44" s="4">
        <f>'Entidades V2'!AH20</f>
        <v>7.2363886974500344E-2</v>
      </c>
      <c r="AC44" s="4">
        <f>'Entidades V2'!AI20</f>
        <v>7.2958500669344048E-2</v>
      </c>
    </row>
    <row r="45" spans="1:29" x14ac:dyDescent="0.35">
      <c r="A45" s="2" t="s">
        <v>10</v>
      </c>
      <c r="B45" s="4">
        <f>'Entidades V2'!H33</f>
        <v>0.14451901565995526</v>
      </c>
      <c r="C45" s="4">
        <f>'Entidades V2'!I33</f>
        <v>0.14334794455633218</v>
      </c>
      <c r="D45" s="4">
        <f>'Entidades V2'!J33</f>
        <v>0.14784546805349183</v>
      </c>
      <c r="E45" s="4">
        <f>'Entidades V2'!K33</f>
        <v>0.13990529487731382</v>
      </c>
      <c r="F45" s="4">
        <f>'Entidades V2'!L33</f>
        <v>0.14811827956989249</v>
      </c>
      <c r="G45" s="4">
        <f>'Entidades V2'!M33</f>
        <v>0.15004045775054908</v>
      </c>
      <c r="H45" s="4">
        <f>'Entidades V2'!N33</f>
        <v>0.16549038695546361</v>
      </c>
      <c r="I45" s="4">
        <f>'Entidades V2'!O33</f>
        <v>0.15144196618837902</v>
      </c>
      <c r="J45" s="4">
        <f>'Entidades V2'!P33</f>
        <v>0.13884745762711864</v>
      </c>
      <c r="K45" s="4">
        <f>'Entidades V2'!Q33</f>
        <v>0.15295540960940202</v>
      </c>
      <c r="L45" s="4">
        <f>'Entidades V2'!R33</f>
        <v>0.16193632041492581</v>
      </c>
      <c r="M45" s="4">
        <f>'Entidades V2'!S33</f>
        <v>0.13590325018896449</v>
      </c>
      <c r="N45" s="4">
        <f>'Entidades V2'!T33</f>
        <v>0.13635627530364372</v>
      </c>
      <c r="O45" s="4">
        <f>'Entidades V2'!U33</f>
        <v>0.13963246997540155</v>
      </c>
      <c r="P45" s="4">
        <f>'Entidades V2'!V33</f>
        <v>0.16056096164854036</v>
      </c>
      <c r="Q45" s="4">
        <f>'Entidades V2'!W33</f>
        <v>0.13757015015925983</v>
      </c>
      <c r="R45" s="4">
        <f>'Entidades V2'!X33</f>
        <v>0.1190895976919378</v>
      </c>
      <c r="S45" s="4">
        <f>'Entidades V2'!Y33</f>
        <v>0.13066871637202152</v>
      </c>
      <c r="T45" s="4">
        <f>'Entidades V2'!Z33</f>
        <v>0.14473324213406294</v>
      </c>
      <c r="U45" s="4">
        <f>'Entidades V2'!AA33</f>
        <v>0.13557318926219822</v>
      </c>
      <c r="V45" s="4">
        <f>'Entidades V2'!AB33</f>
        <v>0.12933941678238445</v>
      </c>
      <c r="W45" s="4">
        <f>'Entidades V2'!AC33</f>
        <v>0.13714866237724349</v>
      </c>
      <c r="X45" s="4">
        <f>'Entidades V2'!AD33</f>
        <v>0.12892741061755147</v>
      </c>
      <c r="Y45" s="4">
        <f>'Entidades V2'!AE33</f>
        <v>0.11798591849797312</v>
      </c>
      <c r="Z45" s="4">
        <f>'Entidades V2'!AF33</f>
        <v>0.12667583361980062</v>
      </c>
      <c r="AA45" s="4">
        <f>'Entidades V2'!AG33</f>
        <v>0.1195687683763476</v>
      </c>
      <c r="AB45" s="4">
        <f>'Entidades V2'!AH33</f>
        <v>0.11578221915920055</v>
      </c>
      <c r="AC45" s="4">
        <f>'Entidades V2'!AI33</f>
        <v>0.12299196787148595</v>
      </c>
    </row>
    <row r="46" spans="1:29" x14ac:dyDescent="0.35">
      <c r="A46" s="2" t="s">
        <v>11</v>
      </c>
      <c r="B46" s="4">
        <f>'Entidades V2'!H46</f>
        <v>8.5607755406413119E-2</v>
      </c>
      <c r="C46" s="4">
        <f>'Entidades V2'!I46</f>
        <v>8.3165501717805942E-2</v>
      </c>
      <c r="D46" s="4">
        <f>'Entidades V2'!J46</f>
        <v>9.4353640416047546E-2</v>
      </c>
      <c r="E46" s="4">
        <f>'Entidades V2'!K46</f>
        <v>9.2409240924092403E-2</v>
      </c>
      <c r="F46" s="4">
        <f>'Entidades V2'!L46</f>
        <v>8.3064516129032262E-2</v>
      </c>
      <c r="G46" s="4">
        <f>'Entidades V2'!M46</f>
        <v>8.1493468963125648E-2</v>
      </c>
      <c r="H46" s="4">
        <f>'Entidades V2'!N46</f>
        <v>8.1284984181065958E-2</v>
      </c>
      <c r="I46" s="4">
        <f>'Entidades V2'!O46</f>
        <v>8.6660036937064922E-2</v>
      </c>
      <c r="J46" s="4">
        <f>'Entidades V2'!P46</f>
        <v>8.1220338983050852E-2</v>
      </c>
      <c r="K46" s="4">
        <f>'Entidades V2'!Q46</f>
        <v>7.5527134462495676E-2</v>
      </c>
      <c r="L46" s="4">
        <f>'Entidades V2'!R46</f>
        <v>7.0595015127503241E-2</v>
      </c>
      <c r="M46" s="4">
        <f>'Entidades V2'!S46</f>
        <v>5.9863945578231291E-2</v>
      </c>
      <c r="N46" s="4">
        <f>'Entidades V2'!T46</f>
        <v>6.4615384615384616E-2</v>
      </c>
      <c r="O46" s="4">
        <f>'Entidades V2'!U46</f>
        <v>5.7010562870785701E-2</v>
      </c>
      <c r="P46" s="4">
        <f>'Entidades V2'!V46</f>
        <v>5.9673726388093873E-2</v>
      </c>
      <c r="Q46" s="4">
        <f>'Entidades V2'!W46</f>
        <v>5.3693311087517064E-2</v>
      </c>
      <c r="R46" s="4">
        <f>'Entidades V2'!X46</f>
        <v>5.5457605385478441E-2</v>
      </c>
      <c r="S46" s="4">
        <f>'Entidades V2'!Y46</f>
        <v>5.288239815526518E-2</v>
      </c>
      <c r="T46" s="4">
        <f>'Entidades V2'!Z46</f>
        <v>6.8399452804377564E-2</v>
      </c>
      <c r="U46" s="4">
        <f>'Entidades V2'!AA46</f>
        <v>8.3910180651696781E-2</v>
      </c>
      <c r="V46" s="4">
        <f>'Entidades V2'!AB46</f>
        <v>7.4786748660979965E-2</v>
      </c>
      <c r="W46" s="4">
        <f>'Entidades V2'!AC46</f>
        <v>7.4331188621740596E-2</v>
      </c>
      <c r="X46" s="4">
        <f>'Entidades V2'!AD46</f>
        <v>7.3131094257854815E-2</v>
      </c>
      <c r="Y46" s="4">
        <f>'Entidades V2'!AE46</f>
        <v>7.8088329421804992E-2</v>
      </c>
      <c r="Z46" s="4">
        <f>'Entidades V2'!AF46</f>
        <v>7.6486765211412858E-2</v>
      </c>
      <c r="AA46" s="4">
        <f>'Entidades V2'!AG46</f>
        <v>8.2489382554720686E-2</v>
      </c>
      <c r="AB46" s="4">
        <f>'Entidades V2'!AH46</f>
        <v>8.0289455547898E-2</v>
      </c>
      <c r="AC46" s="4">
        <f>'Entidades V2'!AI46</f>
        <v>6.9277108433734941E-2</v>
      </c>
    </row>
    <row r="47" spans="1:29" x14ac:dyDescent="0.35">
      <c r="A47" s="2" t="s">
        <v>12</v>
      </c>
      <c r="B47" s="4">
        <f>'Entidades V2'!H59</f>
        <v>7.3378076062639824E-2</v>
      </c>
      <c r="C47" s="4">
        <f>'Entidades V2'!I59</f>
        <v>8.0203767326146189E-2</v>
      </c>
      <c r="D47" s="4">
        <f>'Entidades V2'!J59</f>
        <v>8.1352154531946511E-2</v>
      </c>
      <c r="E47" s="4">
        <f>'Entidades V2'!K59</f>
        <v>7.9207920792079209E-2</v>
      </c>
      <c r="F47" s="4">
        <f>'Entidades V2'!L59</f>
        <v>8.1048387096774199E-2</v>
      </c>
      <c r="G47" s="4">
        <f>'Entidades V2'!M59</f>
        <v>6.8084614495434057E-2</v>
      </c>
      <c r="H47" s="4">
        <f>'Entidades V2'!N59</f>
        <v>8.7125821367729381E-2</v>
      </c>
      <c r="I47" s="4">
        <f>'Entidades V2'!O59</f>
        <v>7.7283705071743147E-2</v>
      </c>
      <c r="J47" s="4">
        <f>'Entidades V2'!P59</f>
        <v>8.5423728813559321E-2</v>
      </c>
      <c r="K47" s="4">
        <f>'Entidades V2'!Q59</f>
        <v>7.656412029035603E-2</v>
      </c>
      <c r="L47" s="4">
        <f>'Entidades V2'!R59</f>
        <v>6.2815156317533496E-2</v>
      </c>
      <c r="M47" s="4">
        <f>'Entidades V2'!S59</f>
        <v>7.2411186696900984E-2</v>
      </c>
      <c r="N47" s="4">
        <f>'Entidades V2'!T59</f>
        <v>8.9716599190283394E-2</v>
      </c>
      <c r="O47" s="4">
        <f>'Entidades V2'!U59</f>
        <v>0.10418173925625814</v>
      </c>
      <c r="P47" s="4">
        <f>'Entidades V2'!V59</f>
        <v>0.10675443617630223</v>
      </c>
      <c r="Q47" s="4">
        <f>'Entidades V2'!W59</f>
        <v>0.10344304565448202</v>
      </c>
      <c r="R47" s="4">
        <f>'Entidades V2'!X59</f>
        <v>0.10626702997275204</v>
      </c>
      <c r="S47" s="4">
        <f>'Entidades V2'!Y59</f>
        <v>9.51575710991545E-2</v>
      </c>
      <c r="T47" s="4">
        <f>'Entidades V2'!Z59</f>
        <v>0.10725034199726402</v>
      </c>
      <c r="U47" s="4">
        <f>'Entidades V2'!AA59</f>
        <v>0.10315718385953064</v>
      </c>
      <c r="V47" s="4">
        <f>'Entidades V2'!AB59</f>
        <v>9.7798055941281492E-2</v>
      </c>
      <c r="W47" s="4">
        <f>'Entidades V2'!AC59</f>
        <v>9.7697257026752457E-2</v>
      </c>
      <c r="X47" s="4">
        <f>'Entidades V2'!AD59</f>
        <v>0.10689779703864211</v>
      </c>
      <c r="Y47" s="4">
        <f>'Entidades V2'!AE59</f>
        <v>0.1053979091103051</v>
      </c>
      <c r="Z47" s="4">
        <f>'Entidades V2'!AF59</f>
        <v>0.10433138535579237</v>
      </c>
      <c r="AA47" s="4">
        <f>'Entidades V2'!AG59</f>
        <v>0.11679189807252532</v>
      </c>
      <c r="AB47" s="4">
        <f>'Entidades V2'!AH59</f>
        <v>0.11836664369400414</v>
      </c>
      <c r="AC47" s="4">
        <f>'Entidades V2'!AI59</f>
        <v>0.1214859437751004</v>
      </c>
    </row>
    <row r="48" spans="1:29" x14ac:dyDescent="0.35">
      <c r="A48" s="2" t="s">
        <v>13</v>
      </c>
      <c r="B48" s="4">
        <f>'Entidades V2'!H72</f>
        <v>8.0835197613721099E-2</v>
      </c>
      <c r="C48" s="4">
        <f>'Entidades V2'!I72</f>
        <v>7.4872645421158637E-2</v>
      </c>
      <c r="D48" s="4">
        <f>'Entidades V2'!J72</f>
        <v>7.9990094105993059E-2</v>
      </c>
      <c r="E48" s="4">
        <f>'Entidades V2'!K72</f>
        <v>8.0355861673123835E-2</v>
      </c>
      <c r="F48" s="4">
        <f>'Entidades V2'!L72</f>
        <v>8.1048387096774199E-2</v>
      </c>
      <c r="G48" s="4">
        <f>'Entidades V2'!M72</f>
        <v>8.2996185412091084E-2</v>
      </c>
      <c r="H48" s="4">
        <f>'Entidades V2'!N72</f>
        <v>8.7125821367729381E-2</v>
      </c>
      <c r="I48" s="4">
        <f>'Entidades V2'!O72</f>
        <v>7.9130558317942884E-2</v>
      </c>
      <c r="J48" s="4">
        <f>'Entidades V2'!P72</f>
        <v>8.5152542372881362E-2</v>
      </c>
      <c r="K48" s="4">
        <f>'Entidades V2'!Q72</f>
        <v>9.7649498790183198E-2</v>
      </c>
      <c r="L48" s="4">
        <f>'Entidades V2'!R72</f>
        <v>9.2061662584641976E-2</v>
      </c>
      <c r="M48" s="4">
        <f>'Entidades V2'!S72</f>
        <v>8.9795918367346933E-2</v>
      </c>
      <c r="N48" s="4">
        <f>'Entidades V2'!T72</f>
        <v>7.9028340080971662E-2</v>
      </c>
      <c r="O48" s="4">
        <f>'Entidades V2'!U72</f>
        <v>5.6431775430473161E-2</v>
      </c>
      <c r="P48" s="4">
        <f>'Entidades V2'!V72</f>
        <v>4.9370349170005726E-2</v>
      </c>
      <c r="Q48" s="4">
        <f>'Entidades V2'!W72</f>
        <v>4.6716214166540267E-2</v>
      </c>
      <c r="R48" s="4">
        <f>'Entidades V2'!X72</f>
        <v>4.1032216701394453E-2</v>
      </c>
      <c r="S48" s="4">
        <f>'Entidades V2'!Y72</f>
        <v>4.4888547271329744E-2</v>
      </c>
      <c r="T48" s="4">
        <f>'Entidades V2'!Z72</f>
        <v>2.5718194254445964E-2</v>
      </c>
      <c r="U48" s="4">
        <f>'Entidades V2'!AA72</f>
        <v>1.8740503123417188E-2</v>
      </c>
      <c r="V48" s="4">
        <f>'Entidades V2'!AB72</f>
        <v>3.6897440983931759E-2</v>
      </c>
      <c r="W48" s="4">
        <f>'Entidades V2'!AC72</f>
        <v>4.063664070436844E-2</v>
      </c>
      <c r="X48" s="4">
        <f>'Entidades V2'!AD72</f>
        <v>5.2184904297580353E-2</v>
      </c>
      <c r="Y48" s="4">
        <f>'Entidades V2'!AE72</f>
        <v>4.8218476637508001E-2</v>
      </c>
      <c r="Z48" s="4">
        <f>'Entidades V2'!AF72</f>
        <v>5.34547954623582E-2</v>
      </c>
      <c r="AA48" s="4">
        <f>'Entidades V2'!AG72</f>
        <v>4.459327017314603E-2</v>
      </c>
      <c r="AB48" s="4">
        <f>'Entidades V2'!AH72</f>
        <v>4.3073742246726394E-2</v>
      </c>
      <c r="AC48" s="4">
        <f>'Entidades V2'!AI72</f>
        <v>4.6184738955823292E-2</v>
      </c>
    </row>
    <row r="49" spans="1:29" x14ac:dyDescent="0.35">
      <c r="A49" s="2" t="s">
        <v>14</v>
      </c>
      <c r="B49" s="4">
        <f>'Entidades V2'!H85</f>
        <v>2.8933631618195378E-2</v>
      </c>
      <c r="C49" s="4">
        <f>'Entidades V2'!I85</f>
        <v>2.8077242032934487E-2</v>
      </c>
      <c r="D49" s="4">
        <f>'Entidades V2'!J85</f>
        <v>3.6527984150569591E-2</v>
      </c>
      <c r="E49" s="4">
        <f>'Entidades V2'!K85</f>
        <v>4.5630650021523889E-2</v>
      </c>
      <c r="F49" s="4">
        <f>'Entidades V2'!L85</f>
        <v>3.870967741935484E-2</v>
      </c>
      <c r="G49" s="4">
        <f>'Entidades V2'!M85</f>
        <v>4.1151311987053518E-2</v>
      </c>
      <c r="H49" s="4">
        <f>'Entidades V2'!N85</f>
        <v>4.4536383548308592E-2</v>
      </c>
      <c r="I49" s="4">
        <f>'Entidades V2'!O85</f>
        <v>3.8215655632902398E-2</v>
      </c>
      <c r="J49" s="4">
        <f>'Entidades V2'!P85</f>
        <v>3.4440677966101695E-2</v>
      </c>
      <c r="K49" s="4">
        <f>'Entidades V2'!Q85</f>
        <v>2.7652955409609402E-2</v>
      </c>
      <c r="L49" s="4">
        <f>'Entidades V2'!R85</f>
        <v>2.8958363348220717E-2</v>
      </c>
      <c r="M49" s="4">
        <f>'Entidades V2'!S85</f>
        <v>2.4640967498110355E-2</v>
      </c>
      <c r="N49" s="4">
        <f>'Entidades V2'!T85</f>
        <v>2.1052631578947368E-2</v>
      </c>
      <c r="O49" s="4">
        <f>'Entidades V2'!U85</f>
        <v>2.6768919114455215E-2</v>
      </c>
      <c r="P49" s="4">
        <f>'Entidades V2'!V85</f>
        <v>2.8334287349742415E-2</v>
      </c>
      <c r="Q49" s="4">
        <f>'Entidades V2'!W85</f>
        <v>2.4571515243440013E-2</v>
      </c>
      <c r="R49" s="4">
        <f>'Entidades V2'!X85</f>
        <v>2.9171341561147621E-2</v>
      </c>
      <c r="S49" s="4">
        <f>'Entidades V2'!Y85</f>
        <v>0</v>
      </c>
      <c r="T49" s="4">
        <f>'Entidades V2'!Z85</f>
        <v>5.5266757865937072E-2</v>
      </c>
      <c r="U49" s="4">
        <f>'Entidades V2'!AA85</f>
        <v>3.5623839270639876E-2</v>
      </c>
      <c r="V49" s="4">
        <f>'Entidades V2'!AB85</f>
        <v>3.7294187661178341E-2</v>
      </c>
      <c r="W49" s="4">
        <f>'Entidades V2'!AC85</f>
        <v>3.5726379952590585E-2</v>
      </c>
      <c r="X49" s="4">
        <f>'Entidades V2'!AD85</f>
        <v>3.7378114842903577E-2</v>
      </c>
      <c r="Y49" s="4">
        <f>'Entidades V2'!AE85</f>
        <v>4.0751013441433753E-2</v>
      </c>
      <c r="Z49" s="4">
        <f>'Entidades V2'!AF85</f>
        <v>4.4345135785493296E-2</v>
      </c>
      <c r="AA49" s="4">
        <f>'Entidades V2'!AG85</f>
        <v>3.8549493629532833E-2</v>
      </c>
      <c r="AB49" s="4">
        <f>'Entidades V2'!AH85</f>
        <v>4.8759476223294282E-2</v>
      </c>
      <c r="AC49" s="4">
        <f>'Entidades V2'!AI85</f>
        <v>4.3340026773761711E-2</v>
      </c>
    </row>
    <row r="50" spans="1:29" x14ac:dyDescent="0.35">
      <c r="A50" s="2" t="s">
        <v>15</v>
      </c>
      <c r="B50" s="4">
        <f>'Entidades V2'!H98</f>
        <v>1.2527964205816556E-2</v>
      </c>
      <c r="C50" s="4">
        <f>'Entidades V2'!I98</f>
        <v>1.4334794455633218E-2</v>
      </c>
      <c r="D50" s="4">
        <f>'Entidades V2'!J98</f>
        <v>1.5601783060921248E-2</v>
      </c>
      <c r="E50" s="4">
        <f>'Entidades V2'!K98</f>
        <v>1.248385708136031E-2</v>
      </c>
      <c r="F50" s="4">
        <f>'Entidades V2'!L98</f>
        <v>1.1827956989247311E-2</v>
      </c>
      <c r="G50" s="4">
        <f>'Entidades V2'!M98</f>
        <v>1.1790544445728817E-2</v>
      </c>
      <c r="H50" s="4">
        <f>'Entidades V2'!N98</f>
        <v>1.1438306157215868E-2</v>
      </c>
      <c r="I50" s="4">
        <f>'Entidades V2'!O98</f>
        <v>1.392243216365961E-2</v>
      </c>
      <c r="J50" s="4">
        <f>'Entidades V2'!P98</f>
        <v>1.3966101694915254E-2</v>
      </c>
      <c r="K50" s="4">
        <f>'Entidades V2'!Q98</f>
        <v>1.7110266159695818E-2</v>
      </c>
      <c r="L50" s="4">
        <f>'Entidades V2'!R98</f>
        <v>1.6856360754934449E-2</v>
      </c>
      <c r="M50" s="4">
        <f>'Entidades V2'!S98</f>
        <v>1.5268329554043839E-2</v>
      </c>
      <c r="N50" s="4">
        <f>'Entidades V2'!T98</f>
        <v>1.2307692307692308E-2</v>
      </c>
      <c r="O50" s="4">
        <f>'Entidades V2'!U98</f>
        <v>1.4469686007813631E-2</v>
      </c>
      <c r="P50" s="4">
        <f>'Entidades V2'!V98</f>
        <v>1.2449914138523182E-2</v>
      </c>
      <c r="Q50" s="4">
        <f>'Entidades V2'!W98</f>
        <v>1.3499165781889883E-2</v>
      </c>
      <c r="R50" s="4">
        <f>'Entidades V2'!X98</f>
        <v>2.1638083026125982E-2</v>
      </c>
      <c r="S50" s="4">
        <f>'Entidades V2'!Y98</f>
        <v>2.2136817832436588E-2</v>
      </c>
      <c r="T50" s="4">
        <f>'Entidades V2'!Z98</f>
        <v>2.5444596443228454E-2</v>
      </c>
      <c r="U50" s="4">
        <f>'Entidades V2'!AA98</f>
        <v>2.6338004389667397E-2</v>
      </c>
      <c r="V50" s="4">
        <f>'Entidades V2'!AB98</f>
        <v>2.3804800634794683E-2</v>
      </c>
      <c r="W50" s="4">
        <f>'Entidades V2'!AC98</f>
        <v>2.8614967829326109E-2</v>
      </c>
      <c r="X50" s="4">
        <f>'Entidades V2'!AD98</f>
        <v>2.473817262549657E-2</v>
      </c>
      <c r="Y50" s="4">
        <f>'Entidades V2'!AE98</f>
        <v>3.3283550245359506E-2</v>
      </c>
      <c r="Z50" s="4">
        <f>'Entidades V2'!AF98</f>
        <v>2.7844620144379512E-2</v>
      </c>
      <c r="AA50" s="4">
        <f>'Entidades V2'!AG98</f>
        <v>2.7442012414243711E-2</v>
      </c>
      <c r="AB50" s="4">
        <f>'Entidades V2'!AH98</f>
        <v>3.1013094417643005E-2</v>
      </c>
      <c r="AC50" s="4">
        <f>'Entidades V2'!AI98</f>
        <v>2.3427041499330656E-2</v>
      </c>
    </row>
    <row r="51" spans="1:29" x14ac:dyDescent="0.35">
      <c r="A51" s="2" t="s">
        <v>16</v>
      </c>
      <c r="B51" s="4">
        <f>'Entidades V2'!H111</f>
        <v>4.6234153616703952E-2</v>
      </c>
      <c r="C51" s="4">
        <f>'Entidades V2'!I111</f>
        <v>4.1345812107570191E-2</v>
      </c>
      <c r="D51" s="4">
        <f>'Entidades V2'!J111</f>
        <v>3.5537394749876175E-2</v>
      </c>
      <c r="E51" s="4">
        <f>'Entidades V2'!K111</f>
        <v>3.4007748600947053E-2</v>
      </c>
      <c r="F51" s="4">
        <f>'Entidades V2'!L111</f>
        <v>3.3467741935483873E-2</v>
      </c>
      <c r="G51" s="4">
        <f>'Entidades V2'!M111</f>
        <v>3.1325858282279503E-2</v>
      </c>
      <c r="H51" s="4">
        <f>'Entidades V2'!N111</f>
        <v>3.8938914577756147E-2</v>
      </c>
      <c r="I51" s="4">
        <f>'Entidades V2'!O111</f>
        <v>3.4521949140502911E-2</v>
      </c>
      <c r="J51" s="4">
        <f>'Entidades V2'!P111</f>
        <v>3.5389830508474579E-2</v>
      </c>
      <c r="K51" s="4">
        <f>'Entidades V2'!Q111</f>
        <v>3.3874870376771518E-2</v>
      </c>
      <c r="L51" s="4">
        <f>'Entidades V2'!R111</f>
        <v>2.9102434807664602E-2</v>
      </c>
      <c r="M51" s="4">
        <f>'Entidades V2'!S111</f>
        <v>2.4792139077853364E-2</v>
      </c>
      <c r="N51" s="4">
        <f>'Entidades V2'!T111</f>
        <v>2.4129554655870446E-2</v>
      </c>
      <c r="O51" s="4">
        <f>'Entidades V2'!U111</f>
        <v>2.1849225871798581E-2</v>
      </c>
      <c r="P51" s="4">
        <f>'Entidades V2'!V111</f>
        <v>3.820835718374356E-2</v>
      </c>
      <c r="Q51" s="4">
        <f>'Entidades V2'!W111</f>
        <v>2.7605035643864705E-2</v>
      </c>
      <c r="R51" s="4">
        <f>'Entidades V2'!X111</f>
        <v>2.2920339798044559E-2</v>
      </c>
      <c r="S51" s="4">
        <f>'Entidades V2'!Y111</f>
        <v>2.644119907763259E-2</v>
      </c>
      <c r="T51" s="4">
        <f>'Entidades V2'!Z111</f>
        <v>2.6538987688098495E-2</v>
      </c>
      <c r="U51" s="4">
        <f>'Entidades V2'!AA111</f>
        <v>2.3299003883167312E-2</v>
      </c>
      <c r="V51" s="4">
        <f>'Entidades V2'!AB111</f>
        <v>2.043245387819877E-2</v>
      </c>
      <c r="W51" s="4">
        <f>'Entidades V2'!AC111</f>
        <v>2.3366068405011851E-2</v>
      </c>
      <c r="X51" s="4">
        <f>'Entidades V2'!AD111</f>
        <v>2.5279884434814014E-2</v>
      </c>
      <c r="Y51" s="4">
        <f>'Entidades V2'!AE111</f>
        <v>3.0083208875613398E-2</v>
      </c>
      <c r="Z51" s="4">
        <f>'Entidades V2'!AF111</f>
        <v>3.2141629425919561E-2</v>
      </c>
      <c r="AA51" s="4">
        <f>'Entidades V2'!AG111</f>
        <v>4.9656974844821955E-2</v>
      </c>
      <c r="AB51" s="4">
        <f>'Entidades V2'!AH111</f>
        <v>4.2556857339765677E-2</v>
      </c>
      <c r="AC51" s="4">
        <f>'Entidades V2'!AI111</f>
        <v>4.2503346720214191E-2</v>
      </c>
    </row>
  </sheetData>
  <mergeCells count="2">
    <mergeCell ref="G1:Q1"/>
    <mergeCell ref="G40:Q40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A68B-A677-4087-B8D8-768190B93628}">
  <dimension ref="A2:AC39"/>
  <sheetViews>
    <sheetView showGridLines="0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8" sqref="B18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'Entidades V2'!H9</f>
        <v>0.03</v>
      </c>
      <c r="C3" s="4">
        <f>'Entidades V2'!I9</f>
        <v>0.03</v>
      </c>
      <c r="D3" s="4">
        <f>'Entidades V2'!J9</f>
        <v>0.03</v>
      </c>
      <c r="E3" s="4">
        <f>'Entidades V2'!K9</f>
        <v>0.03</v>
      </c>
      <c r="F3" s="4">
        <f>'Entidades V2'!L9</f>
        <v>0.03</v>
      </c>
      <c r="G3" s="4">
        <f>'Entidades V2'!M9</f>
        <v>0.03</v>
      </c>
      <c r="H3" s="4">
        <f>'Entidades V2'!N9</f>
        <v>3.3000000000000002E-2</v>
      </c>
      <c r="I3" s="4">
        <f>'Entidades V2'!O9</f>
        <v>3.3000000000000002E-2</v>
      </c>
      <c r="J3" s="4">
        <f>'Entidades V2'!P9</f>
        <v>3.3000000000000002E-2</v>
      </c>
      <c r="K3" s="4">
        <f>'Entidades V2'!Q9</f>
        <v>3.3000000000000002E-2</v>
      </c>
      <c r="L3" s="4">
        <f>'Entidades V2'!R9</f>
        <v>3.3000000000000002E-2</v>
      </c>
      <c r="M3" s="4">
        <f>'Entidades V2'!S9</f>
        <v>3.3000000000000002E-2</v>
      </c>
      <c r="N3" s="4">
        <f>'Entidades V2'!T9</f>
        <v>3.3000000000000002E-2</v>
      </c>
      <c r="O3" s="4">
        <f>'Entidades V2'!U9</f>
        <v>3.3000000000000002E-2</v>
      </c>
      <c r="P3" s="4">
        <f>'Entidades V2'!V9</f>
        <v>3.3000000000000002E-2</v>
      </c>
      <c r="Q3" s="4">
        <f>'Entidades V2'!W9</f>
        <v>3.3000000000000002E-2</v>
      </c>
      <c r="R3" s="4">
        <f>'Entidades V2'!X9</f>
        <v>3.3000000000000002E-2</v>
      </c>
      <c r="S3" s="4">
        <f>'Entidades V2'!Y9</f>
        <v>3.3000000000000002E-2</v>
      </c>
      <c r="T3" s="4">
        <f>'Entidades V2'!Z9</f>
        <v>3.5999999999999997E-2</v>
      </c>
      <c r="U3" s="4">
        <f>'Entidades V2'!AA9</f>
        <v>3.5999999999999997E-2</v>
      </c>
      <c r="V3" s="4">
        <f>'Entidades V2'!AB9</f>
        <v>3.5999999999999997E-2</v>
      </c>
      <c r="W3" s="4">
        <f>'Entidades V2'!AC9</f>
        <v>3.5999999999999997E-2</v>
      </c>
      <c r="X3" s="4">
        <f>'Entidades V2'!AD9</f>
        <v>3.5999999999999997E-2</v>
      </c>
      <c r="Y3" s="4">
        <f>'Entidades V2'!AE9</f>
        <v>3.5999999999999997E-2</v>
      </c>
      <c r="Z3" s="4">
        <f>'Entidades V2'!AF9</f>
        <v>3.5999999999999997E-2</v>
      </c>
      <c r="AA3" s="4">
        <f>'Entidades V2'!AG9</f>
        <v>3.5999999999999997E-2</v>
      </c>
      <c r="AB3" s="4">
        <f>'Entidades V2'!AH9</f>
        <v>3.5999999999999997E-2</v>
      </c>
      <c r="AC3" s="4">
        <f>'Entidades V2'!AI9</f>
        <v>3.5999999999999997E-2</v>
      </c>
    </row>
    <row r="4" spans="1:29" x14ac:dyDescent="0.35">
      <c r="A4" s="2" t="s">
        <v>9</v>
      </c>
      <c r="B4" s="4">
        <f>'Entidades V2'!H22</f>
        <v>4.4999999999999998E-2</v>
      </c>
      <c r="C4" s="4">
        <f>'Entidades V2'!I22</f>
        <v>4.4999999999999998E-2</v>
      </c>
      <c r="D4" s="4">
        <f>'Entidades V2'!J22</f>
        <v>4.4999999999999998E-2</v>
      </c>
      <c r="E4" s="4">
        <f>'Entidades V2'!K22</f>
        <v>4.4999999999999998E-2</v>
      </c>
      <c r="F4" s="4">
        <f>'Entidades V2'!L22</f>
        <v>4.4999999999999998E-2</v>
      </c>
      <c r="G4" s="4">
        <f>'Entidades V2'!M22</f>
        <v>4.4999999999999998E-2</v>
      </c>
      <c r="H4" s="4">
        <f>'Entidades V2'!N22</f>
        <v>0.05</v>
      </c>
      <c r="I4" s="4">
        <f>'Entidades V2'!O22</f>
        <v>0.05</v>
      </c>
      <c r="J4" s="4">
        <f>'Entidades V2'!P22</f>
        <v>0.05</v>
      </c>
      <c r="K4" s="4">
        <f>'Entidades V2'!Q22</f>
        <v>0.05</v>
      </c>
      <c r="L4" s="4">
        <f>'Entidades V2'!R22</f>
        <v>0.05</v>
      </c>
      <c r="M4" s="4">
        <f>'Entidades V2'!S22</f>
        <v>0.05</v>
      </c>
      <c r="N4" s="4">
        <f>'Entidades V2'!T22</f>
        <v>0.05</v>
      </c>
      <c r="O4" s="4">
        <f>'Entidades V2'!U22</f>
        <v>0.05</v>
      </c>
      <c r="P4" s="4">
        <f>'Entidades V2'!V22</f>
        <v>0.05</v>
      </c>
      <c r="Q4" s="4">
        <f>'Entidades V2'!W22</f>
        <v>0.05</v>
      </c>
      <c r="R4" s="4">
        <f>'Entidades V2'!X22</f>
        <v>0.05</v>
      </c>
      <c r="S4" s="4">
        <f>'Entidades V2'!Y22</f>
        <v>0.05</v>
      </c>
      <c r="T4" s="4">
        <f>'Entidades V2'!Z22</f>
        <v>5.5E-2</v>
      </c>
      <c r="U4" s="4">
        <f>'Entidades V2'!AA22</f>
        <v>5.5E-2</v>
      </c>
      <c r="V4" s="4">
        <f>'Entidades V2'!AB22</f>
        <v>5.5E-2</v>
      </c>
      <c r="W4" s="4">
        <f>'Entidades V2'!AC22</f>
        <v>5.5E-2</v>
      </c>
      <c r="X4" s="4">
        <f>'Entidades V2'!AD22</f>
        <v>5.5E-2</v>
      </c>
      <c r="Y4" s="4">
        <f>'Entidades V2'!AE22</f>
        <v>5.5E-2</v>
      </c>
      <c r="Z4" s="4">
        <f>'Entidades V2'!AF22</f>
        <v>5.5E-2</v>
      </c>
      <c r="AA4" s="4">
        <f>'Entidades V2'!AG22</f>
        <v>5.5E-2</v>
      </c>
      <c r="AB4" s="4">
        <f>'Entidades V2'!AH22</f>
        <v>5.5E-2</v>
      </c>
      <c r="AC4" s="4">
        <f>'Entidades V2'!AI22</f>
        <v>5.5E-2</v>
      </c>
    </row>
    <row r="5" spans="1:29" x14ac:dyDescent="0.35">
      <c r="A5" s="2" t="s">
        <v>10</v>
      </c>
      <c r="B5" s="4">
        <f>'Entidades V2'!H35</f>
        <v>0.05</v>
      </c>
      <c r="C5" s="4">
        <f>'Entidades V2'!I35</f>
        <v>0.05</v>
      </c>
      <c r="D5" s="4">
        <f>'Entidades V2'!J35</f>
        <v>0.05</v>
      </c>
      <c r="E5" s="4">
        <f>'Entidades V2'!K35</f>
        <v>0.05</v>
      </c>
      <c r="F5" s="4">
        <f>'Entidades V2'!L35</f>
        <v>0.05</v>
      </c>
      <c r="G5" s="4">
        <f>'Entidades V2'!M35</f>
        <v>0.05</v>
      </c>
      <c r="H5" s="4">
        <f>'Entidades V2'!N35</f>
        <v>5.5E-2</v>
      </c>
      <c r="I5" s="4">
        <f>'Entidades V2'!O35</f>
        <v>5.5E-2</v>
      </c>
      <c r="J5" s="4">
        <f>'Entidades V2'!P35</f>
        <v>5.5E-2</v>
      </c>
      <c r="K5" s="4">
        <f>'Entidades V2'!Q35</f>
        <v>5.5E-2</v>
      </c>
      <c r="L5" s="4">
        <f>'Entidades V2'!R35</f>
        <v>5.5E-2</v>
      </c>
      <c r="M5" s="4">
        <f>'Entidades V2'!S35</f>
        <v>5.5E-2</v>
      </c>
      <c r="N5" s="4">
        <f>'Entidades V2'!T35</f>
        <v>5.5E-2</v>
      </c>
      <c r="O5" s="4">
        <f>'Entidades V2'!U35</f>
        <v>5.5E-2</v>
      </c>
      <c r="P5" s="4">
        <f>'Entidades V2'!V35</f>
        <v>5.5E-2</v>
      </c>
      <c r="Q5" s="4">
        <f>'Entidades V2'!W35</f>
        <v>5.5E-2</v>
      </c>
      <c r="R5" s="4">
        <f>'Entidades V2'!X35</f>
        <v>5.5E-2</v>
      </c>
      <c r="S5" s="4">
        <f>'Entidades V2'!Y35</f>
        <v>5.5E-2</v>
      </c>
      <c r="T5" s="4">
        <f>'Entidades V2'!Z35</f>
        <v>0.06</v>
      </c>
      <c r="U5" s="4">
        <f>'Entidades V2'!AA35</f>
        <v>0.06</v>
      </c>
      <c r="V5" s="4">
        <f>'Entidades V2'!AB35</f>
        <v>0.06</v>
      </c>
      <c r="W5" s="4">
        <f>'Entidades V2'!AC35</f>
        <v>0.06</v>
      </c>
      <c r="X5" s="4">
        <f>'Entidades V2'!AD35</f>
        <v>0.06</v>
      </c>
      <c r="Y5" s="4">
        <f>'Entidades V2'!AE35</f>
        <v>0.06</v>
      </c>
      <c r="Z5" s="4">
        <f>'Entidades V2'!AF35</f>
        <v>0.06</v>
      </c>
      <c r="AA5" s="4">
        <f>'Entidades V2'!AG35</f>
        <v>0.06</v>
      </c>
      <c r="AB5" s="4">
        <f>'Entidades V2'!AH35</f>
        <v>0.06</v>
      </c>
      <c r="AC5" s="4">
        <f>'Entidades V2'!AI35</f>
        <v>0.06</v>
      </c>
    </row>
    <row r="6" spans="1:29" x14ac:dyDescent="0.35">
      <c r="A6" s="2" t="s">
        <v>11</v>
      </c>
      <c r="B6" s="4">
        <f>'Entidades V2'!H48</f>
        <v>0.05</v>
      </c>
      <c r="C6" s="4">
        <f>'Entidades V2'!I48</f>
        <v>0.05</v>
      </c>
      <c r="D6" s="4">
        <f>'Entidades V2'!J48</f>
        <v>0.05</v>
      </c>
      <c r="E6" s="4">
        <f>'Entidades V2'!K48</f>
        <v>0.05</v>
      </c>
      <c r="F6" s="4">
        <f>'Entidades V2'!L48</f>
        <v>0.05</v>
      </c>
      <c r="G6" s="4">
        <f>'Entidades V2'!M48</f>
        <v>0.05</v>
      </c>
      <c r="H6" s="4">
        <f>'Entidades V2'!N48</f>
        <v>5.5E-2</v>
      </c>
      <c r="I6" s="4">
        <f>'Entidades V2'!O48</f>
        <v>5.5E-2</v>
      </c>
      <c r="J6" s="4">
        <f>'Entidades V2'!P48</f>
        <v>5.5E-2</v>
      </c>
      <c r="K6" s="4">
        <f>'Entidades V2'!Q48</f>
        <v>5.5E-2</v>
      </c>
      <c r="L6" s="4">
        <f>'Entidades V2'!R48</f>
        <v>5.5E-2</v>
      </c>
      <c r="M6" s="4">
        <f>'Entidades V2'!S48</f>
        <v>5.5E-2</v>
      </c>
      <c r="N6" s="4">
        <f>'Entidades V2'!T48</f>
        <v>5.5E-2</v>
      </c>
      <c r="O6" s="4">
        <f>'Entidades V2'!U48</f>
        <v>5.5E-2</v>
      </c>
      <c r="P6" s="4">
        <f>'Entidades V2'!V48</f>
        <v>5.5E-2</v>
      </c>
      <c r="Q6" s="4">
        <f>'Entidades V2'!W48</f>
        <v>5.5E-2</v>
      </c>
      <c r="R6" s="4">
        <f>'Entidades V2'!X48</f>
        <v>5.5E-2</v>
      </c>
      <c r="S6" s="4">
        <f>'Entidades V2'!Y48</f>
        <v>5.5E-2</v>
      </c>
      <c r="T6" s="4">
        <f>'Entidades V2'!Z48</f>
        <v>0.06</v>
      </c>
      <c r="U6" s="4">
        <f>'Entidades V2'!AA48</f>
        <v>0.06</v>
      </c>
      <c r="V6" s="4">
        <f>'Entidades V2'!AB48</f>
        <v>0.06</v>
      </c>
      <c r="W6" s="4">
        <f>'Entidades V2'!AC48</f>
        <v>0.06</v>
      </c>
      <c r="X6" s="4">
        <f>'Entidades V2'!AD48</f>
        <v>0.06</v>
      </c>
      <c r="Y6" s="4">
        <f>'Entidades V2'!AE48</f>
        <v>0.06</v>
      </c>
      <c r="Z6" s="4">
        <f>'Entidades V2'!AF48</f>
        <v>0.06</v>
      </c>
      <c r="AA6" s="4">
        <f>'Entidades V2'!AG48</f>
        <v>0.06</v>
      </c>
      <c r="AB6" s="4">
        <f>'Entidades V2'!AH48</f>
        <v>0.06</v>
      </c>
      <c r="AC6" s="4">
        <f>'Entidades V2'!AI48</f>
        <v>0.06</v>
      </c>
    </row>
    <row r="7" spans="1:29" x14ac:dyDescent="0.35">
      <c r="A7" s="2" t="s">
        <v>12</v>
      </c>
      <c r="B7" s="4">
        <f>'Entidades V2'!H61</f>
        <v>0.05</v>
      </c>
      <c r="C7" s="4">
        <f>'Entidades V2'!I61</f>
        <v>0.05</v>
      </c>
      <c r="D7" s="4">
        <f>'Entidades V2'!J61</f>
        <v>0.05</v>
      </c>
      <c r="E7" s="4">
        <f>'Entidades V2'!K61</f>
        <v>0.05</v>
      </c>
      <c r="F7" s="4">
        <f>'Entidades V2'!L61</f>
        <v>0.05</v>
      </c>
      <c r="G7" s="4">
        <f>'Entidades V2'!M61</f>
        <v>0.05</v>
      </c>
      <c r="H7" s="4">
        <f>'Entidades V2'!N61</f>
        <v>5.5E-2</v>
      </c>
      <c r="I7" s="4">
        <f>'Entidades V2'!O61</f>
        <v>5.5E-2</v>
      </c>
      <c r="J7" s="4">
        <f>'Entidades V2'!P61</f>
        <v>5.5E-2</v>
      </c>
      <c r="K7" s="4">
        <f>'Entidades V2'!Q61</f>
        <v>5.5E-2</v>
      </c>
      <c r="L7" s="4">
        <f>'Entidades V2'!R61</f>
        <v>5.5E-2</v>
      </c>
      <c r="M7" s="4">
        <f>'Entidades V2'!S61</f>
        <v>5.5E-2</v>
      </c>
      <c r="N7" s="4">
        <f>'Entidades V2'!T61</f>
        <v>5.5E-2</v>
      </c>
      <c r="O7" s="4">
        <f>'Entidades V2'!U61</f>
        <v>5.5E-2</v>
      </c>
      <c r="P7" s="4">
        <f>'Entidades V2'!V61</f>
        <v>5.5E-2</v>
      </c>
      <c r="Q7" s="4">
        <f>'Entidades V2'!W61</f>
        <v>5.5E-2</v>
      </c>
      <c r="R7" s="4">
        <f>'Entidades V2'!X61</f>
        <v>5.5E-2</v>
      </c>
      <c r="S7" s="4">
        <f>'Entidades V2'!Y61</f>
        <v>5.5E-2</v>
      </c>
      <c r="T7" s="4">
        <f>'Entidades V2'!Z61</f>
        <v>0.06</v>
      </c>
      <c r="U7" s="4">
        <f>'Entidades V2'!AA61</f>
        <v>0.06</v>
      </c>
      <c r="V7" s="4">
        <f>'Entidades V2'!AB61</f>
        <v>0.06</v>
      </c>
      <c r="W7" s="4">
        <f>'Entidades V2'!AC61</f>
        <v>0.06</v>
      </c>
      <c r="X7" s="4">
        <f>'Entidades V2'!AD61</f>
        <v>0.06</v>
      </c>
      <c r="Y7" s="4">
        <f>'Entidades V2'!AE61</f>
        <v>0.06</v>
      </c>
      <c r="Z7" s="4">
        <f>'Entidades V2'!AF61</f>
        <v>0.06</v>
      </c>
      <c r="AA7" s="4">
        <f>'Entidades V2'!AG61</f>
        <v>0.06</v>
      </c>
      <c r="AB7" s="4">
        <f>'Entidades V2'!AH61</f>
        <v>0.06</v>
      </c>
      <c r="AC7" s="4">
        <f>'Entidades V2'!AI61</f>
        <v>0.06</v>
      </c>
    </row>
    <row r="8" spans="1:29" x14ac:dyDescent="0.35">
      <c r="A8" s="2" t="s">
        <v>13</v>
      </c>
      <c r="B8" s="4">
        <f>'Entidades V2'!H74</f>
        <v>0.05</v>
      </c>
      <c r="C8" s="4">
        <f>'Entidades V2'!I74</f>
        <v>0.05</v>
      </c>
      <c r="D8" s="4">
        <f>'Entidades V2'!J74</f>
        <v>0.05</v>
      </c>
      <c r="E8" s="4">
        <f>'Entidades V2'!K74</f>
        <v>0.05</v>
      </c>
      <c r="F8" s="4">
        <f>'Entidades V2'!L74</f>
        <v>0.05</v>
      </c>
      <c r="G8" s="4">
        <f>'Entidades V2'!M74</f>
        <v>0.05</v>
      </c>
      <c r="H8" s="4">
        <f>'Entidades V2'!N74</f>
        <v>5.5E-2</v>
      </c>
      <c r="I8" s="4">
        <f>'Entidades V2'!O74</f>
        <v>5.5E-2</v>
      </c>
      <c r="J8" s="4">
        <f>'Entidades V2'!P74</f>
        <v>5.5E-2</v>
      </c>
      <c r="K8" s="4">
        <f>'Entidades V2'!Q74</f>
        <v>5.5E-2</v>
      </c>
      <c r="L8" s="4">
        <f>'Entidades V2'!R74</f>
        <v>5.5E-2</v>
      </c>
      <c r="M8" s="4">
        <f>'Entidades V2'!S74</f>
        <v>5.5E-2</v>
      </c>
      <c r="N8" s="4">
        <f>'Entidades V2'!T74</f>
        <v>5.5E-2</v>
      </c>
      <c r="O8" s="4">
        <f>'Entidades V2'!U74</f>
        <v>5.5E-2</v>
      </c>
      <c r="P8" s="4">
        <f>'Entidades V2'!V74</f>
        <v>5.5E-2</v>
      </c>
      <c r="Q8" s="4">
        <f>'Entidades V2'!W74</f>
        <v>5.5E-2</v>
      </c>
      <c r="R8" s="4">
        <f>'Entidades V2'!X74</f>
        <v>5.5E-2</v>
      </c>
      <c r="S8" s="4">
        <f>'Entidades V2'!Y74</f>
        <v>5.5E-2</v>
      </c>
      <c r="T8" s="4">
        <f>'Entidades V2'!Z74</f>
        <v>0.06</v>
      </c>
      <c r="U8" s="4">
        <f>'Entidades V2'!AA74</f>
        <v>0.06</v>
      </c>
      <c r="V8" s="4">
        <f>'Entidades V2'!AB74</f>
        <v>0.06</v>
      </c>
      <c r="W8" s="4">
        <f>'Entidades V2'!AC74</f>
        <v>0.06</v>
      </c>
      <c r="X8" s="4">
        <f>'Entidades V2'!AD74</f>
        <v>0.06</v>
      </c>
      <c r="Y8" s="4">
        <f>'Entidades V2'!AE74</f>
        <v>0.06</v>
      </c>
      <c r="Z8" s="4">
        <f>'Entidades V2'!AF74</f>
        <v>0.06</v>
      </c>
      <c r="AA8" s="4">
        <f>'Entidades V2'!AG74</f>
        <v>0.06</v>
      </c>
      <c r="AB8" s="4">
        <f>'Entidades V2'!AH74</f>
        <v>0.06</v>
      </c>
      <c r="AC8" s="4">
        <f>'Entidades V2'!AI74</f>
        <v>0.06</v>
      </c>
    </row>
    <row r="9" spans="1:29" x14ac:dyDescent="0.35">
      <c r="A9" s="2" t="s">
        <v>14</v>
      </c>
      <c r="B9" s="4">
        <f>'Entidades V2'!H87</f>
        <v>0.05</v>
      </c>
      <c r="C9" s="4">
        <f>'Entidades V2'!I87</f>
        <v>0.05</v>
      </c>
      <c r="D9" s="4">
        <f>'Entidades V2'!J87</f>
        <v>0.05</v>
      </c>
      <c r="E9" s="4">
        <f>'Entidades V2'!K87</f>
        <v>0.05</v>
      </c>
      <c r="F9" s="4">
        <f>'Entidades V2'!L87</f>
        <v>0.05</v>
      </c>
      <c r="G9" s="4">
        <f>'Entidades V2'!M87</f>
        <v>0.05</v>
      </c>
      <c r="H9" s="4">
        <f>'Entidades V2'!N87</f>
        <v>5.5E-2</v>
      </c>
      <c r="I9" s="4">
        <f>'Entidades V2'!O87</f>
        <v>5.5E-2</v>
      </c>
      <c r="J9" s="4">
        <f>'Entidades V2'!P87</f>
        <v>5.5E-2</v>
      </c>
      <c r="K9" s="4">
        <f>'Entidades V2'!Q87</f>
        <v>5.5E-2</v>
      </c>
      <c r="L9" s="4">
        <f>'Entidades V2'!R87</f>
        <v>5.5E-2</v>
      </c>
      <c r="M9" s="4">
        <f>'Entidades V2'!S87</f>
        <v>5.5E-2</v>
      </c>
      <c r="N9" s="4">
        <f>'Entidades V2'!T87</f>
        <v>5.5E-2</v>
      </c>
      <c r="O9" s="4">
        <f>'Entidades V2'!U87</f>
        <v>5.5E-2</v>
      </c>
      <c r="P9" s="4">
        <f>'Entidades V2'!V87</f>
        <v>5.5E-2</v>
      </c>
      <c r="Q9" s="4">
        <f>'Entidades V2'!W87</f>
        <v>5.5E-2</v>
      </c>
      <c r="R9" s="4">
        <f>'Entidades V2'!X87</f>
        <v>5.5E-2</v>
      </c>
      <c r="S9" s="4">
        <f>'Entidades V2'!Y87</f>
        <v>5.5E-2</v>
      </c>
      <c r="T9" s="4">
        <f>'Entidades V2'!Z87</f>
        <v>0.06</v>
      </c>
      <c r="U9" s="4">
        <f>'Entidades V2'!AA87</f>
        <v>0.06</v>
      </c>
      <c r="V9" s="4">
        <f>'Entidades V2'!AB87</f>
        <v>0.06</v>
      </c>
      <c r="W9" s="4">
        <f>'Entidades V2'!AC87</f>
        <v>0.06</v>
      </c>
      <c r="X9" s="4">
        <f>'Entidades V2'!AD87</f>
        <v>0.06</v>
      </c>
      <c r="Y9" s="4">
        <f>'Entidades V2'!AE87</f>
        <v>0.06</v>
      </c>
      <c r="Z9" s="4">
        <f>'Entidades V2'!AF87</f>
        <v>0.06</v>
      </c>
      <c r="AA9" s="4">
        <f>'Entidades V2'!AG87</f>
        <v>0.06</v>
      </c>
      <c r="AB9" s="4">
        <f>'Entidades V2'!AH87</f>
        <v>0.06</v>
      </c>
      <c r="AC9" s="4">
        <f>'Entidades V2'!AI87</f>
        <v>0.06</v>
      </c>
    </row>
    <row r="10" spans="1:29" x14ac:dyDescent="0.35">
      <c r="A10" s="2" t="s">
        <v>15</v>
      </c>
      <c r="B10" s="4">
        <f>'Entidades V2'!H100</f>
        <v>0.05</v>
      </c>
      <c r="C10" s="4">
        <f>'Entidades V2'!I100</f>
        <v>0.05</v>
      </c>
      <c r="D10" s="4">
        <f>'Entidades V2'!J100</f>
        <v>0.05</v>
      </c>
      <c r="E10" s="4">
        <f>'Entidades V2'!K100</f>
        <v>0.05</v>
      </c>
      <c r="F10" s="4">
        <f>'Entidades V2'!L100</f>
        <v>0.05</v>
      </c>
      <c r="G10" s="4">
        <f>'Entidades V2'!M100</f>
        <v>0.05</v>
      </c>
      <c r="H10" s="4">
        <f>'Entidades V2'!N100</f>
        <v>5.5E-2</v>
      </c>
      <c r="I10" s="4">
        <f>'Entidades V2'!O100</f>
        <v>5.5E-2</v>
      </c>
      <c r="J10" s="4">
        <f>'Entidades V2'!P100</f>
        <v>5.5E-2</v>
      </c>
      <c r="K10" s="4">
        <f>'Entidades V2'!Q100</f>
        <v>5.5E-2</v>
      </c>
      <c r="L10" s="4">
        <f>'Entidades V2'!R100</f>
        <v>5.5E-2</v>
      </c>
      <c r="M10" s="4">
        <f>'Entidades V2'!S100</f>
        <v>5.5E-2</v>
      </c>
      <c r="N10" s="4">
        <f>'Entidades V2'!T100</f>
        <v>5.5E-2</v>
      </c>
      <c r="O10" s="4">
        <f>'Entidades V2'!U100</f>
        <v>5.5E-2</v>
      </c>
      <c r="P10" s="4">
        <f>'Entidades V2'!V100</f>
        <v>5.5E-2</v>
      </c>
      <c r="Q10" s="4">
        <f>'Entidades V2'!W100</f>
        <v>5.5E-2</v>
      </c>
      <c r="R10" s="4">
        <f>'Entidades V2'!X100</f>
        <v>5.5E-2</v>
      </c>
      <c r="S10" s="4">
        <f>'Entidades V2'!Y100</f>
        <v>5.5E-2</v>
      </c>
      <c r="T10" s="4">
        <f>'Entidades V2'!Z100</f>
        <v>0.06</v>
      </c>
      <c r="U10" s="4">
        <f>'Entidades V2'!AA100</f>
        <v>0.06</v>
      </c>
      <c r="V10" s="4">
        <f>'Entidades V2'!AB100</f>
        <v>0.06</v>
      </c>
      <c r="W10" s="4">
        <f>'Entidades V2'!AC100</f>
        <v>0.06</v>
      </c>
      <c r="X10" s="4">
        <f>'Entidades V2'!AD100</f>
        <v>0.06</v>
      </c>
      <c r="Y10" s="4">
        <f>'Entidades V2'!AE100</f>
        <v>0.06</v>
      </c>
      <c r="Z10" s="4">
        <f>'Entidades V2'!AF100</f>
        <v>0.06</v>
      </c>
      <c r="AA10" s="4">
        <f>'Entidades V2'!AG100</f>
        <v>0.06</v>
      </c>
      <c r="AB10" s="4">
        <f>'Entidades V2'!AH100</f>
        <v>0.06</v>
      </c>
      <c r="AC10" s="4">
        <f>'Entidades V2'!AI100</f>
        <v>0.06</v>
      </c>
    </row>
    <row r="11" spans="1:29" x14ac:dyDescent="0.35">
      <c r="A11" s="2" t="s">
        <v>16</v>
      </c>
      <c r="B11" s="4">
        <f>'Entidades V2'!H113</f>
        <v>0.05</v>
      </c>
      <c r="C11" s="4">
        <f>'Entidades V2'!I113</f>
        <v>0.05</v>
      </c>
      <c r="D11" s="4">
        <f>'Entidades V2'!J113</f>
        <v>0.05</v>
      </c>
      <c r="E11" s="4">
        <f>'Entidades V2'!K113</f>
        <v>0.05</v>
      </c>
      <c r="F11" s="4">
        <f>'Entidades V2'!L113</f>
        <v>0.05</v>
      </c>
      <c r="G11" s="4">
        <f>'Entidades V2'!M113</f>
        <v>0.05</v>
      </c>
      <c r="H11" s="4">
        <f>'Entidades V2'!N113</f>
        <v>5.5E-2</v>
      </c>
      <c r="I11" s="4">
        <f>'Entidades V2'!O113</f>
        <v>5.5E-2</v>
      </c>
      <c r="J11" s="4">
        <f>'Entidades V2'!P113</f>
        <v>5.5E-2</v>
      </c>
      <c r="K11" s="4">
        <f>'Entidades V2'!Q113</f>
        <v>5.5E-2</v>
      </c>
      <c r="L11" s="4">
        <f>'Entidades V2'!R113</f>
        <v>5.5E-2</v>
      </c>
      <c r="M11" s="4">
        <f>'Entidades V2'!S113</f>
        <v>5.5E-2</v>
      </c>
      <c r="N11" s="4">
        <f>'Entidades V2'!T113</f>
        <v>5.5E-2</v>
      </c>
      <c r="O11" s="4">
        <f>'Entidades V2'!U113</f>
        <v>5.5E-2</v>
      </c>
      <c r="P11" s="4">
        <f>'Entidades V2'!V113</f>
        <v>5.5E-2</v>
      </c>
      <c r="Q11" s="4">
        <f>'Entidades V2'!W113</f>
        <v>5.5E-2</v>
      </c>
      <c r="R11" s="4">
        <f>'Entidades V2'!X113</f>
        <v>5.5E-2</v>
      </c>
      <c r="S11" s="4">
        <f>'Entidades V2'!Y113</f>
        <v>5.5E-2</v>
      </c>
      <c r="T11" s="4">
        <f>'Entidades V2'!Z113</f>
        <v>0.06</v>
      </c>
      <c r="U11" s="4">
        <f>'Entidades V2'!AA113</f>
        <v>0.06</v>
      </c>
      <c r="V11" s="4">
        <f>'Entidades V2'!AB113</f>
        <v>0.06</v>
      </c>
      <c r="W11" s="4">
        <f>'Entidades V2'!AC113</f>
        <v>0.06</v>
      </c>
      <c r="X11" s="4">
        <f>'Entidades V2'!AD113</f>
        <v>0.06</v>
      </c>
      <c r="Y11" s="4">
        <f>'Entidades V2'!AE113</f>
        <v>0.06</v>
      </c>
      <c r="Z11" s="4">
        <f>'Entidades V2'!AF113</f>
        <v>0.06</v>
      </c>
      <c r="AA11" s="4">
        <f>'Entidades V2'!AG113</f>
        <v>0.06</v>
      </c>
      <c r="AB11" s="4">
        <f>'Entidades V2'!AH113</f>
        <v>0.06</v>
      </c>
      <c r="AC11" s="4">
        <f>'Entidades V2'!AI113</f>
        <v>0.06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D3DB9-68AD-478B-971B-9EE4455154EE}">
  <dimension ref="A2:AC39"/>
  <sheetViews>
    <sheetView showGridLines="0" zoomScale="90" zoomScaleNormal="9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W38" sqref="W38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Desembolso!B15</f>
        <v>0.17676300058429592</v>
      </c>
      <c r="C3" s="4">
        <f>Desembolso!C15</f>
        <v>0.20531870753591619</v>
      </c>
      <c r="D3" s="4">
        <f>Desembolso!D15</f>
        <v>0.14706351230710368</v>
      </c>
      <c r="E3" s="4">
        <f>Desembolso!E15</f>
        <v>0.19349394708516604</v>
      </c>
      <c r="F3" s="4">
        <f>Desembolso!F15</f>
        <v>0.18083745417866018</v>
      </c>
      <c r="G3" s="4">
        <f>Desembolso!G15</f>
        <v>0.18703985783193705</v>
      </c>
      <c r="H3" s="4">
        <f>Desembolso!H15</f>
        <v>0.21030643813653094</v>
      </c>
      <c r="I3" s="4">
        <f>Desembolso!I15</f>
        <v>0.169595347983797</v>
      </c>
      <c r="J3" s="4">
        <f>Desembolso!J15</f>
        <v>0.16259850718458521</v>
      </c>
      <c r="K3" s="4">
        <f>Desembolso!K15</f>
        <v>0.16936915327416646</v>
      </c>
      <c r="L3" s="4">
        <f>Desembolso!L15</f>
        <v>0.22958035608542893</v>
      </c>
      <c r="M3" s="4">
        <f>Desembolso!M15</f>
        <v>0.28471820809248555</v>
      </c>
      <c r="N3" s="4">
        <f>Desembolso!N15</f>
        <v>0.28541184842554707</v>
      </c>
      <c r="O3" s="4">
        <f>Desembolso!O15</f>
        <v>0.25859482027529518</v>
      </c>
      <c r="P3" s="4">
        <f>Desembolso!P15</f>
        <v>0.19487578394671592</v>
      </c>
      <c r="Q3" s="4">
        <f>Desembolso!Q15</f>
        <v>0.28700234392376262</v>
      </c>
      <c r="R3" s="4">
        <f>Desembolso!R15</f>
        <v>0.29603680220328982</v>
      </c>
      <c r="S3" s="4">
        <f>Desembolso!S15</f>
        <v>0.26449337202025375</v>
      </c>
      <c r="T3" s="4">
        <f>Desembolso!T15</f>
        <v>0.30582644970577672</v>
      </c>
      <c r="U3" s="4">
        <f>Desembolso!U15</f>
        <v>0.26791811609304117</v>
      </c>
      <c r="V3" s="4">
        <f>Desembolso!V15</f>
        <v>0.22501428435387105</v>
      </c>
      <c r="W3" s="4">
        <f>Desembolso!W15</f>
        <v>0.25507079223671653</v>
      </c>
      <c r="X3" s="4">
        <f>Desembolso!X15</f>
        <v>0.22010850336124543</v>
      </c>
      <c r="Y3" s="4">
        <f>Desembolso!Y15</f>
        <v>0.22175562617549777</v>
      </c>
      <c r="Z3" s="4">
        <f>Desembolso!Z15</f>
        <v>0.20722502179413579</v>
      </c>
      <c r="AA3" s="4">
        <f>Desembolso!AA15</f>
        <v>0.17559274896464164</v>
      </c>
      <c r="AB3" s="4">
        <f>Desembolso!AB15</f>
        <v>0.22089032495689007</v>
      </c>
      <c r="AC3" s="4">
        <f>Desembolso!AC15</f>
        <v>0.18103015446410112</v>
      </c>
    </row>
    <row r="4" spans="1:29" x14ac:dyDescent="0.35">
      <c r="A4" s="2" t="s">
        <v>9</v>
      </c>
      <c r="B4" s="4">
        <f>Desembolso!B16</f>
        <v>6.6160276866376017E-2</v>
      </c>
      <c r="C4" s="4">
        <f>Desembolso!C16</f>
        <v>6.4636170323116027E-2</v>
      </c>
      <c r="D4" s="4">
        <f>Desembolso!D16</f>
        <v>8.3702652722866977E-2</v>
      </c>
      <c r="E4" s="4">
        <f>Desembolso!E16</f>
        <v>7.4707985063718396E-2</v>
      </c>
      <c r="F4" s="4">
        <f>Desembolso!F16</f>
        <v>8.5147735380224868E-2</v>
      </c>
      <c r="G4" s="4">
        <f>Desembolso!G16</f>
        <v>7.8343170855547095E-2</v>
      </c>
      <c r="H4" s="4">
        <f>Desembolso!H16</f>
        <v>5.8464873653546509E-2</v>
      </c>
      <c r="I4" s="4">
        <f>Desembolso!I16</f>
        <v>7.1826791435547835E-2</v>
      </c>
      <c r="J4" s="4">
        <f>Desembolso!J16</f>
        <v>8.5524513081315701E-2</v>
      </c>
      <c r="K4" s="4">
        <f>Desembolso!K16</f>
        <v>0.1017510194291197</v>
      </c>
      <c r="L4" s="4">
        <f>Desembolso!L16</f>
        <v>7.4572658007974413E-2</v>
      </c>
      <c r="M4" s="4">
        <f>Desembolso!M16</f>
        <v>0.12752890173410406</v>
      </c>
      <c r="N4" s="4">
        <f>Desembolso!N16</f>
        <v>8.957480875289095E-2</v>
      </c>
      <c r="O4" s="4">
        <f>Desembolso!O16</f>
        <v>0.10744340791962946</v>
      </c>
      <c r="P4" s="4">
        <f>Desembolso!P16</f>
        <v>0.12557732510087996</v>
      </c>
      <c r="Q4" s="4">
        <f>Desembolso!Q16</f>
        <v>0.10337217061027562</v>
      </c>
      <c r="R4" s="4">
        <f>Desembolso!R16</f>
        <v>0.12882284399921312</v>
      </c>
      <c r="S4" s="4">
        <f>Desembolso!S16</f>
        <v>0.13331545282390136</v>
      </c>
      <c r="T4" s="4">
        <f>Desembolso!T16</f>
        <v>9.4565847998452912E-2</v>
      </c>
      <c r="U4" s="4">
        <f>Desembolso!U16</f>
        <v>9.9164809797855122E-2</v>
      </c>
      <c r="V4" s="4">
        <f>Desembolso!V16</f>
        <v>0.14047471669364822</v>
      </c>
      <c r="W4" s="4">
        <f>Desembolso!W16</f>
        <v>0.12018771874005726</v>
      </c>
      <c r="X4" s="4">
        <f>Desembolso!X16</f>
        <v>0.14313008609505837</v>
      </c>
      <c r="Y4" s="4">
        <f>Desembolso!Y16</f>
        <v>0.13775212400285361</v>
      </c>
      <c r="Z4" s="4">
        <f>Desembolso!Z16</f>
        <v>0.15547192277434033</v>
      </c>
      <c r="AA4" s="4">
        <f>Desembolso!AA16</f>
        <v>0.1772049858425449</v>
      </c>
      <c r="AB4" s="4">
        <f>Desembolso!AB16</f>
        <v>0.13443605497982622</v>
      </c>
      <c r="AC4" s="4">
        <f>Desembolso!AC16</f>
        <v>0.15825925160223278</v>
      </c>
    </row>
    <row r="5" spans="1:29" x14ac:dyDescent="0.35">
      <c r="A5" s="2" t="s">
        <v>10</v>
      </c>
      <c r="B5" s="4">
        <f>Desembolso!B17</f>
        <v>0.13852307968897479</v>
      </c>
      <c r="C5" s="4">
        <f>Desembolso!C17</f>
        <v>0.12372283595249209</v>
      </c>
      <c r="D5" s="4">
        <f>Desembolso!D17</f>
        <v>0.13699623772478001</v>
      </c>
      <c r="E5" s="4">
        <f>Desembolso!E17</f>
        <v>0.12948320997169549</v>
      </c>
      <c r="F5" s="4">
        <f>Desembolso!F17</f>
        <v>0.1252982999975398</v>
      </c>
      <c r="G5" s="4">
        <f>Desembolso!G17</f>
        <v>0.1396531480071084</v>
      </c>
      <c r="H5" s="4">
        <f>Desembolso!H17</f>
        <v>0.14755097893096675</v>
      </c>
      <c r="I5" s="4">
        <f>Desembolso!I17</f>
        <v>0.14934157598340178</v>
      </c>
      <c r="J5" s="4">
        <f>Desembolso!J17</f>
        <v>0.14699080416936111</v>
      </c>
      <c r="K5" s="4">
        <f>Desembolso!K17</f>
        <v>0.15070760374190453</v>
      </c>
      <c r="L5" s="4">
        <f>Desembolso!L17</f>
        <v>0.14006553235166397</v>
      </c>
      <c r="M5" s="4">
        <f>Desembolso!M17</f>
        <v>0.15126445086705204</v>
      </c>
      <c r="N5" s="4">
        <f>Desembolso!N17</f>
        <v>0.12150862835794343</v>
      </c>
      <c r="O5" s="4">
        <f>Desembolso!O17</f>
        <v>0.12888968621566965</v>
      </c>
      <c r="P5" s="4">
        <f>Desembolso!P17</f>
        <v>0.17286207399484663</v>
      </c>
      <c r="Q5" s="4">
        <f>Desembolso!Q17</f>
        <v>0.13144792896371196</v>
      </c>
      <c r="R5" s="4">
        <f>Desembolso!R17</f>
        <v>0.12519104762193001</v>
      </c>
      <c r="S5" s="4">
        <f>Desembolso!S17</f>
        <v>0.14487276392038298</v>
      </c>
      <c r="T5" s="4">
        <f>Desembolso!T17</f>
        <v>0.12415393540901179</v>
      </c>
      <c r="U5" s="4">
        <f>Desembolso!U17</f>
        <v>0.13952966448117216</v>
      </c>
      <c r="V5" s="4">
        <f>Desembolso!V17</f>
        <v>0.1407723073992953</v>
      </c>
      <c r="W5" s="4">
        <f>Desembolso!W17</f>
        <v>0.1331729239580019</v>
      </c>
      <c r="X5" s="4">
        <f>Desembolso!X17</f>
        <v>0.13240948225026536</v>
      </c>
      <c r="Y5" s="4">
        <f>Desembolso!Y17</f>
        <v>0.13009922822491732</v>
      </c>
      <c r="Z5" s="4">
        <f>Desembolso!Z17</f>
        <v>0.12219599838404456</v>
      </c>
      <c r="AA5" s="4">
        <f>Desembolso!AA17</f>
        <v>0.13124615834181438</v>
      </c>
      <c r="AB5" s="4">
        <f>Desembolso!AB17</f>
        <v>0.11282248748556026</v>
      </c>
      <c r="AC5" s="4">
        <f>Desembolso!AC17</f>
        <v>0.14337399214389085</v>
      </c>
    </row>
    <row r="6" spans="1:29" x14ac:dyDescent="0.35">
      <c r="A6" s="2" t="s">
        <v>11</v>
      </c>
      <c r="B6" s="4">
        <f>Desembolso!B18</f>
        <v>0.13226661872443704</v>
      </c>
      <c r="C6" s="4">
        <f>Desembolso!C18</f>
        <v>0.12172605155334267</v>
      </c>
      <c r="D6" s="4">
        <f>Desembolso!D18</f>
        <v>0.14741423287845937</v>
      </c>
      <c r="E6" s="4">
        <f>Desembolso!E18</f>
        <v>0.15386761989555234</v>
      </c>
      <c r="F6" s="4">
        <f>Desembolso!F18</f>
        <v>0.13973971018771372</v>
      </c>
      <c r="G6" s="4">
        <f>Desembolso!G18</f>
        <v>0.13145785732419396</v>
      </c>
      <c r="H6" s="4">
        <f>Desembolso!H18</f>
        <v>0.12537542623580156</v>
      </c>
      <c r="I6" s="4">
        <f>Desembolso!I18</f>
        <v>0.14447220222720922</v>
      </c>
      <c r="J6" s="4">
        <f>Desembolso!J18</f>
        <v>0.13735655490645243</v>
      </c>
      <c r="K6" s="4">
        <f>Desembolso!K18</f>
        <v>0.13262173183017512</v>
      </c>
      <c r="L6" s="4">
        <f>Desembolso!L18</f>
        <v>0.10400300027634124</v>
      </c>
      <c r="M6" s="4">
        <f>Desembolso!M18</f>
        <v>0.12308526011560694</v>
      </c>
      <c r="N6" s="4">
        <f>Desembolso!N18</f>
        <v>0.10224159402241594</v>
      </c>
      <c r="O6" s="4">
        <f>Desembolso!O18</f>
        <v>0.11328201448235371</v>
      </c>
      <c r="P6" s="4">
        <f>Desembolso!P18</f>
        <v>0.12500364626379504</v>
      </c>
      <c r="Q6" s="4">
        <f>Desembolso!Q18</f>
        <v>0.11527998768156855</v>
      </c>
      <c r="R6" s="4">
        <f>Desembolso!R18</f>
        <v>0.10843938683171163</v>
      </c>
      <c r="S6" s="4">
        <f>Desembolso!S18</f>
        <v>0.10403205487690895</v>
      </c>
      <c r="T6" s="4">
        <f>Desembolso!T18</f>
        <v>0.11578307594552034</v>
      </c>
      <c r="U6" s="4">
        <f>Desembolso!U18</f>
        <v>0.14805790224587614</v>
      </c>
      <c r="V6" s="4">
        <f>Desembolso!V18</f>
        <v>0.15849680982763548</v>
      </c>
      <c r="W6" s="4">
        <f>Desembolso!W18</f>
        <v>0.14488545975182945</v>
      </c>
      <c r="X6" s="4">
        <f>Desembolso!X18</f>
        <v>0.1606085623304635</v>
      </c>
      <c r="Y6" s="4">
        <f>Desembolso!Y18</f>
        <v>0.14754523639665348</v>
      </c>
      <c r="Z6" s="4">
        <f>Desembolso!Z18</f>
        <v>0.14979481618506943</v>
      </c>
      <c r="AA6" s="4">
        <f>Desembolso!AA18</f>
        <v>0.15799921403452202</v>
      </c>
      <c r="AB6" s="4">
        <f>Desembolso!AB18</f>
        <v>0.15534647000719895</v>
      </c>
      <c r="AC6" s="4">
        <f>Desembolso!AC18</f>
        <v>0.15094952597536843</v>
      </c>
    </row>
    <row r="7" spans="1:29" x14ac:dyDescent="0.35">
      <c r="A7" s="2" t="s">
        <v>12</v>
      </c>
      <c r="B7" s="4">
        <f>Desembolso!B19</f>
        <v>6.0937570227875409E-2</v>
      </c>
      <c r="C7" s="4">
        <f>Desembolso!C19</f>
        <v>6.9705928115761637E-2</v>
      </c>
      <c r="D7" s="4">
        <f>Desembolso!D19</f>
        <v>7.4145517153424309E-2</v>
      </c>
      <c r="E7" s="4">
        <f>Desembolso!E19</f>
        <v>7.0203181268520862E-2</v>
      </c>
      <c r="F7" s="4">
        <f>Desembolso!F19</f>
        <v>8.7177405466578095E-2</v>
      </c>
      <c r="G7" s="4">
        <f>Desembolso!G19</f>
        <v>7.1528306676821529E-2</v>
      </c>
      <c r="H7" s="4">
        <f>Desembolso!H19</f>
        <v>0.10062552220942574</v>
      </c>
      <c r="I7" s="4">
        <f>Desembolso!I19</f>
        <v>8.7973352528545823E-2</v>
      </c>
      <c r="J7" s="4">
        <f>Desembolso!J19</f>
        <v>9.8720913664412463E-2</v>
      </c>
      <c r="K7" s="4">
        <f>Desembolso!K19</f>
        <v>8.934996402014872E-2</v>
      </c>
      <c r="L7" s="4">
        <f>Desembolso!L19</f>
        <v>9.0501756740752434E-2</v>
      </c>
      <c r="M7" s="4">
        <f>Desembolso!M19</f>
        <v>8.8595857418111754E-2</v>
      </c>
      <c r="N7" s="4">
        <f>Desembolso!N19</f>
        <v>0.11416118128446895</v>
      </c>
      <c r="O7" s="4">
        <f>Desembolso!O19</f>
        <v>0.11140648444125514</v>
      </c>
      <c r="P7" s="4">
        <f>Desembolso!P19</f>
        <v>9.2109485147552142E-2</v>
      </c>
      <c r="Q7" s="4">
        <f>Desembolso!Q19</f>
        <v>0.111362042122192</v>
      </c>
      <c r="R7" s="4">
        <f>Desembolso!R19</f>
        <v>8.4212278498252205E-2</v>
      </c>
      <c r="S7" s="4">
        <f>Desembolso!S19</f>
        <v>8.3079348824356511E-2</v>
      </c>
      <c r="T7" s="4">
        <f>Desembolso!T19</f>
        <v>0.10498107577976075</v>
      </c>
      <c r="U7" s="4">
        <f>Desembolso!U19</f>
        <v>0.1033808371138648</v>
      </c>
      <c r="V7" s="4">
        <f>Desembolso!V19</f>
        <v>8.7551185601371304E-2</v>
      </c>
      <c r="W7" s="4">
        <f>Desembolso!W19</f>
        <v>9.7975660197263767E-2</v>
      </c>
      <c r="X7" s="4">
        <f>Desembolso!X19</f>
        <v>8.8430239415025355E-2</v>
      </c>
      <c r="Y7" s="4">
        <f>Desembolso!Y19</f>
        <v>9.7120435825929052E-2</v>
      </c>
      <c r="Z7" s="4">
        <f>Desembolso!Z19</f>
        <v>0.10040186260126299</v>
      </c>
      <c r="AA7" s="4">
        <f>Desembolso!AA19</f>
        <v>9.5525035015769685E-2</v>
      </c>
      <c r="AB7" s="4">
        <f>Desembolso!AB19</f>
        <v>0.10888818201603857</v>
      </c>
      <c r="AC7" s="4">
        <f>Desembolso!AC19</f>
        <v>8.7908680114592866E-2</v>
      </c>
    </row>
    <row r="8" spans="1:29" x14ac:dyDescent="0.35">
      <c r="A8" s="2" t="s">
        <v>13</v>
      </c>
      <c r="B8" s="4">
        <f>Desembolso!B20</f>
        <v>0.16824126927052901</v>
      </c>
      <c r="C8" s="4">
        <f>Desembolso!C20</f>
        <v>0.16157097660909703</v>
      </c>
      <c r="D8" s="4">
        <f>Desembolso!D20</f>
        <v>0.14842653998214514</v>
      </c>
      <c r="E8" s="4">
        <f>Desembolso!E20</f>
        <v>0.14617357447543619</v>
      </c>
      <c r="F8" s="4">
        <f>Desembolso!F20</f>
        <v>0.15044160700666717</v>
      </c>
      <c r="G8" s="4">
        <f>Desembolso!G20</f>
        <v>0.15521864686468648</v>
      </c>
      <c r="H8" s="4">
        <f>Desembolso!H20</f>
        <v>0.13133708195018404</v>
      </c>
      <c r="I8" s="4">
        <f>Desembolso!I20</f>
        <v>0.13905237752466443</v>
      </c>
      <c r="J8" s="4">
        <f>Desembolso!J20</f>
        <v>0.15002685314072142</v>
      </c>
      <c r="K8" s="4">
        <f>Desembolso!K20</f>
        <v>0.13470856320460542</v>
      </c>
      <c r="L8" s="4">
        <f>Desembolso!L20</f>
        <v>0.17638466700880345</v>
      </c>
      <c r="M8" s="4">
        <f>Desembolso!M20</f>
        <v>1.7353082851637766E-2</v>
      </c>
      <c r="N8" s="4">
        <f>Desembolso!N20</f>
        <v>0.12729051770147662</v>
      </c>
      <c r="O8" s="4">
        <f>Desembolso!O20</f>
        <v>0.11726139996085851</v>
      </c>
      <c r="P8" s="4">
        <f>Desembolso!P20</f>
        <v>9.6980893577714042E-2</v>
      </c>
      <c r="Q8" s="4">
        <f>Desembolso!Q20</f>
        <v>9.1378808876114215E-2</v>
      </c>
      <c r="R8" s="4">
        <f>Desembolso!R20</f>
        <v>7.6540108651241626E-2</v>
      </c>
      <c r="S8" s="4">
        <f>Desembolso!S20</f>
        <v>8.0982452718243808E-2</v>
      </c>
      <c r="T8" s="4">
        <f>Desembolso!T20</f>
        <v>5.4010000828797963E-2</v>
      </c>
      <c r="U8" s="4">
        <f>Desembolso!U20</f>
        <v>4.5863323768455137E-2</v>
      </c>
      <c r="V8" s="4">
        <f>Desembolso!V20</f>
        <v>6.2732120750404727E-2</v>
      </c>
      <c r="W8" s="4">
        <f>Desembolso!W20</f>
        <v>6.7888959592745782E-2</v>
      </c>
      <c r="X8" s="4">
        <f>Desembolso!X20</f>
        <v>7.127019695718835E-2</v>
      </c>
      <c r="Y8" s="4">
        <f>Desembolso!Y20</f>
        <v>7.7096439457811791E-2</v>
      </c>
      <c r="Z8" s="4">
        <f>Desembolso!Z20</f>
        <v>8.6326040271310411E-2</v>
      </c>
      <c r="AA8" s="4">
        <f>Desembolso!AA20</f>
        <v>7.2228212130067207E-2</v>
      </c>
      <c r="AB8" s="4">
        <f>Desembolso!AB20</f>
        <v>8.34072759538598E-2</v>
      </c>
      <c r="AC8" s="4">
        <f>Desembolso!AC20</f>
        <v>8.2548214654892343E-2</v>
      </c>
    </row>
    <row r="9" spans="1:29" x14ac:dyDescent="0.35">
      <c r="A9" s="2" t="s">
        <v>14</v>
      </c>
      <c r="B9" s="4">
        <f>Desembolso!B21</f>
        <v>6.1189266933345317E-2</v>
      </c>
      <c r="C9" s="4">
        <f>Desembolso!C21</f>
        <v>5.1929360510346974E-2</v>
      </c>
      <c r="D9" s="4">
        <f>Desembolso!D21</f>
        <v>8.806274709858436E-2</v>
      </c>
      <c r="E9" s="4">
        <f>Desembolso!E21</f>
        <v>7.85749405339322E-2</v>
      </c>
      <c r="F9" s="4">
        <f>Desembolso!F21</f>
        <v>7.96122715083524E-2</v>
      </c>
      <c r="G9" s="4">
        <f>Desembolso!G21</f>
        <v>9.7343869002284839E-2</v>
      </c>
      <c r="H9" s="4">
        <f>Desembolso!H21</f>
        <v>9.0576519206015851E-2</v>
      </c>
      <c r="I9" s="4">
        <f>Desembolso!I21</f>
        <v>7.8065235494206145E-2</v>
      </c>
      <c r="J9" s="4">
        <f>Desembolso!J21</f>
        <v>7.0936133366945431E-2</v>
      </c>
      <c r="K9" s="4">
        <f>Desembolso!K21</f>
        <v>5.7603741904533462E-2</v>
      </c>
      <c r="L9" s="4">
        <f>Desembolso!L21</f>
        <v>6.0933243851407366E-2</v>
      </c>
      <c r="M9" s="4">
        <f>Desembolso!M21</f>
        <v>6.6594412331406547E-2</v>
      </c>
      <c r="N9" s="4">
        <f>Desembolso!N21</f>
        <v>5.4598825831702544E-2</v>
      </c>
      <c r="O9" s="4">
        <f>Desembolso!O21</f>
        <v>6.2593776502054929E-2</v>
      </c>
      <c r="P9" s="4">
        <f>Desembolso!P21</f>
        <v>7.1427876902134285E-2</v>
      </c>
      <c r="Q9" s="4">
        <f>Desembolso!Q21</f>
        <v>5.2490205136101559E-2</v>
      </c>
      <c r="R9" s="4">
        <f>Desembolso!R21</f>
        <v>6.2890607266619256E-2</v>
      </c>
      <c r="S9" s="4">
        <f>Desembolso!S21</f>
        <v>7.071741480343631E-2</v>
      </c>
      <c r="T9" s="4">
        <f>Desembolso!T21</f>
        <v>8.0476282564853438E-2</v>
      </c>
      <c r="U9" s="4">
        <f>Desembolso!U21</f>
        <v>7.0854907744345233E-2</v>
      </c>
      <c r="V9" s="4">
        <f>Desembolso!V21</f>
        <v>6.3636796495571857E-2</v>
      </c>
      <c r="W9" s="4">
        <f>Desembolso!W21</f>
        <v>5.5659401845370667E-2</v>
      </c>
      <c r="X9" s="4">
        <f>Desembolso!X21</f>
        <v>5.9134331878759286E-2</v>
      </c>
      <c r="Y9" s="4">
        <f>Desembolso!Y21</f>
        <v>6.2617549776250087E-2</v>
      </c>
      <c r="Z9" s="4">
        <f>Desembolso!Z21</f>
        <v>5.668601560672748E-2</v>
      </c>
      <c r="AA9" s="4">
        <f>Desembolso!AA21</f>
        <v>5.8846646043469938E-2</v>
      </c>
      <c r="AB9" s="4">
        <f>Desembolso!AB21</f>
        <v>4.9337864760342201E-2</v>
      </c>
      <c r="AC9" s="4">
        <f>Desembolso!AC21</f>
        <v>6.2464928084113532E-2</v>
      </c>
    </row>
    <row r="10" spans="1:29" x14ac:dyDescent="0.35">
      <c r="A10" s="2" t="s">
        <v>15</v>
      </c>
      <c r="B10" s="4">
        <f>Desembolso!B22</f>
        <v>7.3099914602903507E-2</v>
      </c>
      <c r="C10" s="4">
        <f>Desembolso!C22</f>
        <v>6.8240755147554594E-2</v>
      </c>
      <c r="D10" s="4">
        <f>Desembolso!D22</f>
        <v>6.7983994388470859E-2</v>
      </c>
      <c r="E10" s="4">
        <f>Desembolso!E22</f>
        <v>6.7917558103995856E-2</v>
      </c>
      <c r="F10" s="4">
        <f>Desembolso!F22</f>
        <v>5.989371909366005E-2</v>
      </c>
      <c r="G10" s="4">
        <f>Desembolso!G22</f>
        <v>5.9850215790809853E-2</v>
      </c>
      <c r="H10" s="4">
        <f>Desembolso!H22</f>
        <v>4.7377097305963914E-2</v>
      </c>
      <c r="I10" s="4">
        <f>Desembolso!I22</f>
        <v>6.2186842810969499E-2</v>
      </c>
      <c r="J10" s="4">
        <f>Desembolso!J22</f>
        <v>6.8930368162039526E-2</v>
      </c>
      <c r="K10" s="4">
        <f>Desembolso!K22</f>
        <v>0.10693211801391221</v>
      </c>
      <c r="L10" s="4">
        <f>Desembolso!L22</f>
        <v>7.0940744542260473E-2</v>
      </c>
      <c r="M10" s="4">
        <f>Desembolso!M22</f>
        <v>8.7223025048169561E-2</v>
      </c>
      <c r="N10" s="4">
        <f>Desembolso!N22</f>
        <v>6.2906956057640989E-2</v>
      </c>
      <c r="O10" s="4">
        <f>Desembolso!O22</f>
        <v>6.2642703372692288E-2</v>
      </c>
      <c r="P10" s="4">
        <f>Desembolso!P22</f>
        <v>7.064028392240751E-2</v>
      </c>
      <c r="Q10" s="4">
        <f>Desembolso!Q22</f>
        <v>6.5527211757258466E-2</v>
      </c>
      <c r="R10" s="4">
        <f>Desembolso!R22</f>
        <v>8.5286684926531783E-2</v>
      </c>
      <c r="S10" s="4">
        <f>Desembolso!S22</f>
        <v>8.4404132023179645E-2</v>
      </c>
      <c r="T10" s="4">
        <f>Desembolso!T22</f>
        <v>9.3598917037323537E-2</v>
      </c>
      <c r="U10" s="4">
        <f>Desembolso!U22</f>
        <v>9.8154886904666491E-2</v>
      </c>
      <c r="V10" s="4">
        <f>Desembolso!V22</f>
        <v>9.7002666412722593E-2</v>
      </c>
      <c r="W10" s="4">
        <f>Desembolso!W22</f>
        <v>0.10008351893095768</v>
      </c>
      <c r="X10" s="4">
        <f>Desembolso!X22</f>
        <v>9.8455006486613983E-2</v>
      </c>
      <c r="Y10" s="4">
        <f>Desembolso!Y22</f>
        <v>9.8531033140930022E-2</v>
      </c>
      <c r="Z10" s="4">
        <f>Desembolso!Z22</f>
        <v>8.821840913440071E-2</v>
      </c>
      <c r="AA10" s="4">
        <f>Desembolso!AA22</f>
        <v>9.1433983938090102E-2</v>
      </c>
      <c r="AB10" s="4">
        <f>Desembolso!AB22</f>
        <v>8.9919807135323368E-2</v>
      </c>
      <c r="AC10" s="4">
        <f>Desembolso!AC22</f>
        <v>8.5796981600165398E-2</v>
      </c>
    </row>
    <row r="11" spans="1:29" x14ac:dyDescent="0.35">
      <c r="A11" s="2" t="s">
        <v>16</v>
      </c>
      <c r="B11" s="4">
        <f>Desembolso!B23</f>
        <v>0.12281900310126298</v>
      </c>
      <c r="C11" s="4">
        <f>Desembolso!C23</f>
        <v>0.13314921425237281</v>
      </c>
      <c r="D11" s="4">
        <f>Desembolso!D23</f>
        <v>0.10620456574416529</v>
      </c>
      <c r="E11" s="4">
        <f>Desembolso!E23</f>
        <v>8.5577983601982641E-2</v>
      </c>
      <c r="F11" s="4">
        <f>Desembolso!F23</f>
        <v>9.1851797180603739E-2</v>
      </c>
      <c r="G11" s="4">
        <f>Desembolso!G23</f>
        <v>7.9564927646610814E-2</v>
      </c>
      <c r="H11" s="4">
        <f>Desembolso!H23</f>
        <v>8.8386062371564711E-2</v>
      </c>
      <c r="I11" s="4">
        <f>Desembolso!I23</f>
        <v>9.7486274011658269E-2</v>
      </c>
      <c r="J11" s="4">
        <f>Desembolso!J23</f>
        <v>7.8915352324166729E-2</v>
      </c>
      <c r="K11" s="4">
        <f>Desembolso!K23</f>
        <v>5.6956104581434394E-2</v>
      </c>
      <c r="L11" s="4">
        <f>Desembolso!L23</f>
        <v>5.3018041135367733E-2</v>
      </c>
      <c r="M11" s="4">
        <f>Desembolso!M23</f>
        <v>5.3636801541425819E-2</v>
      </c>
      <c r="N11" s="4">
        <f>Desembolso!N23</f>
        <v>4.2305639565913537E-2</v>
      </c>
      <c r="O11" s="4">
        <f>Desembolso!O23</f>
        <v>3.7885706830191143E-2</v>
      </c>
      <c r="P11" s="4">
        <f>Desembolso!P23</f>
        <v>5.0522631143954493E-2</v>
      </c>
      <c r="Q11" s="4">
        <f>Desembolso!Q23</f>
        <v>4.2139300929015036E-2</v>
      </c>
      <c r="R11" s="4">
        <f>Desembolso!R23</f>
        <v>3.2580240001210597E-2</v>
      </c>
      <c r="S11" s="4">
        <f>Desembolso!S23</f>
        <v>3.4103007989336714E-2</v>
      </c>
      <c r="T11" s="4">
        <f>Desembolso!T23</f>
        <v>2.6604414730502526E-2</v>
      </c>
      <c r="U11" s="4">
        <f>Desembolso!U23</f>
        <v>2.7075551850723779E-2</v>
      </c>
      <c r="V11" s="4">
        <f>Desembolso!V23</f>
        <v>2.4319112465479478E-2</v>
      </c>
      <c r="W11" s="4">
        <f>Desembolso!W23</f>
        <v>2.5075564747056953E-2</v>
      </c>
      <c r="X11" s="4">
        <f>Desembolso!X23</f>
        <v>2.6453591225380352E-2</v>
      </c>
      <c r="Y11" s="4">
        <f>Desembolso!Y23</f>
        <v>2.7482326999156884E-2</v>
      </c>
      <c r="Z11" s="4">
        <f>Desembolso!Z23</f>
        <v>3.3679913248708296E-2</v>
      </c>
      <c r="AA11" s="4">
        <f>Desembolso!AA23</f>
        <v>3.9923015689080119E-2</v>
      </c>
      <c r="AB11" s="4">
        <f>Desembolso!AB23</f>
        <v>4.4951532704960571E-2</v>
      </c>
      <c r="AC11" s="4">
        <f>Desembolso!AC23</f>
        <v>4.7668271360642667E-2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785D-6BAD-435F-8CAE-967A24C189F9}">
  <dimension ref="A2:AC39"/>
  <sheetViews>
    <sheetView showGridLines="0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Z25" sqref="Z25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+Entidades!H10</f>
        <v>0.84723421697019152</v>
      </c>
      <c r="C3" s="4">
        <f>+Entidades!I10</f>
        <v>0.83834537812921273</v>
      </c>
      <c r="D3" s="4">
        <f>+Entidades!J10</f>
        <v>0.79310280243746012</v>
      </c>
      <c r="E3" s="4">
        <f>+Entidades!K10</f>
        <v>0.78723549558946104</v>
      </c>
      <c r="F3" s="4">
        <f>+Entidades!L10</f>
        <v>0.7792880444817083</v>
      </c>
      <c r="G3" s="4">
        <f>+Entidades!M10</f>
        <v>0.81609141263771279</v>
      </c>
      <c r="H3" s="4">
        <f>+Entidades!N10</f>
        <v>0.73134308754428745</v>
      </c>
      <c r="I3" s="4">
        <f>+Entidades!O10</f>
        <v>0.73573542093322408</v>
      </c>
      <c r="J3" s="4">
        <f>+Entidades!P10</f>
        <v>0.67407534054996943</v>
      </c>
      <c r="K3" s="4">
        <f>+Entidades!Q10</f>
        <v>0.68963786041154795</v>
      </c>
      <c r="L3" s="4">
        <f>+Entidades!R10</f>
        <v>0.71286529949787836</v>
      </c>
      <c r="M3" s="4">
        <f>+Entidades!S10</f>
        <v>0.81070208843504377</v>
      </c>
      <c r="N3" s="4">
        <f>+Entidades!T10</f>
        <v>0.80895680970523132</v>
      </c>
      <c r="O3" s="4">
        <f>+Entidades!U10</f>
        <v>0.82522584290976275</v>
      </c>
      <c r="P3" s="4">
        <f>+Entidades!V10</f>
        <v>0.80340849697270467</v>
      </c>
      <c r="Q3" s="4">
        <f>+Entidades!W10</f>
        <v>0.83109096265368998</v>
      </c>
      <c r="R3" s="4">
        <f>+Entidades!X10</f>
        <v>0.90233257995515304</v>
      </c>
      <c r="S3" s="4">
        <f>+Entidades!Y10</f>
        <v>0.90123980025293771</v>
      </c>
      <c r="T3" s="4">
        <f>+Entidades!Z10</f>
        <v>0.91585672380229122</v>
      </c>
      <c r="U3" s="4">
        <f>+Entidades!AA10</f>
        <v>0.90630175766866983</v>
      </c>
      <c r="V3" s="4">
        <f>+Entidades!AB10</f>
        <v>0.86722623563563506</v>
      </c>
      <c r="W3" s="4">
        <f>+Entidades!AC10</f>
        <v>0.87369246601373618</v>
      </c>
      <c r="X3" s="4">
        <f>+Entidades!AD10</f>
        <v>0.88388174199436476</v>
      </c>
      <c r="Y3" s="4">
        <f>+Entidades!AE10</f>
        <v>0.87426775322971295</v>
      </c>
      <c r="Z3" s="4">
        <f>+Entidades!AF10</f>
        <v>0.83819006504544125</v>
      </c>
      <c r="AA3" s="4">
        <f>+Entidades!AG10</f>
        <v>0.83098497558801188</v>
      </c>
      <c r="AB3" s="4">
        <f>+Entidades!AH10</f>
        <v>0.82635855282942128</v>
      </c>
      <c r="AC3" s="4">
        <f>+Entidades!AI10</f>
        <v>0.81228615905387747</v>
      </c>
    </row>
    <row r="4" spans="1:29" x14ac:dyDescent="0.35">
      <c r="A4" s="2" t="s">
        <v>9</v>
      </c>
      <c r="B4" s="4">
        <f>+Entidades!H22</f>
        <v>0.56212646583214965</v>
      </c>
      <c r="C4" s="4">
        <f>+Entidades!I22</f>
        <v>0.56366208092310399</v>
      </c>
      <c r="D4" s="4">
        <f>+Entidades!J22</f>
        <v>0.56842162315691136</v>
      </c>
      <c r="E4" s="4">
        <f>+Entidades!K22</f>
        <v>0.55748082658577824</v>
      </c>
      <c r="F4" s="4">
        <f>+Entidades!L22</f>
        <v>0.54565924334928118</v>
      </c>
      <c r="G4" s="4">
        <f>+Entidades!M22</f>
        <v>0.51557737711908669</v>
      </c>
      <c r="H4" s="4">
        <f>+Entidades!N22</f>
        <v>0.51507122037468844</v>
      </c>
      <c r="I4" s="4">
        <f>+Entidades!O22</f>
        <v>0.52248875806994299</v>
      </c>
      <c r="J4" s="4">
        <f>+Entidades!P22</f>
        <v>0.53803779215919301</v>
      </c>
      <c r="K4" s="4">
        <f>+Entidades!Q22</f>
        <v>0.54131970121808115</v>
      </c>
      <c r="L4" s="4">
        <f>+Entidades!R22</f>
        <v>0.56449016937097829</v>
      </c>
      <c r="M4" s="4">
        <f>+Entidades!S22</f>
        <v>0.5972966318619739</v>
      </c>
      <c r="N4" s="4">
        <f>+Entidades!T22</f>
        <v>0.5941907857369606</v>
      </c>
      <c r="O4" s="4">
        <f>+Entidades!U22</f>
        <v>0.613481854359894</v>
      </c>
      <c r="P4" s="4">
        <f>+Entidades!V22</f>
        <v>0.61459975750337081</v>
      </c>
      <c r="Q4" s="4">
        <f>+Entidades!W22</f>
        <v>0.62765199995440701</v>
      </c>
      <c r="R4" s="4">
        <f>+Entidades!X22</f>
        <v>0.6295074268050771</v>
      </c>
      <c r="S4" s="4">
        <f>+Entidades!Y22</f>
        <v>0.62918672262882125</v>
      </c>
      <c r="T4" s="4">
        <f>+Entidades!Z22</f>
        <v>0.63082099541782721</v>
      </c>
      <c r="U4" s="4">
        <f>+Entidades!AA22</f>
        <v>0.64758736648013959</v>
      </c>
      <c r="V4" s="4">
        <f>+Entidades!AB22</f>
        <v>0.69153228715471105</v>
      </c>
      <c r="W4" s="4">
        <f>+Entidades!AC22</f>
        <v>0.68330067090520363</v>
      </c>
      <c r="X4" s="4">
        <f>+Entidades!AD22</f>
        <v>0.69610135971847631</v>
      </c>
      <c r="Y4" s="4">
        <f>+Entidades!AE22</f>
        <v>0.69849960618650309</v>
      </c>
      <c r="Z4" s="4">
        <f>+Entidades!AF22</f>
        <v>0.70433058708581753</v>
      </c>
      <c r="AA4" s="4">
        <f>+Entidades!AG22</f>
        <v>0.77536706330350169</v>
      </c>
      <c r="AB4" s="4">
        <f>+Entidades!AH22</f>
        <v>0.77859217014227333</v>
      </c>
      <c r="AC4" s="4">
        <f>+Entidades!AI22</f>
        <v>0.75527394204519138</v>
      </c>
    </row>
    <row r="5" spans="1:29" x14ac:dyDescent="0.35">
      <c r="A5" s="2" t="s">
        <v>10</v>
      </c>
      <c r="B5" s="4">
        <f>+Entidades!H33</f>
        <v>0.74408625615196888</v>
      </c>
      <c r="C5" s="4">
        <f>+Entidades!I33</f>
        <v>0.74648326649963792</v>
      </c>
      <c r="D5" s="4">
        <f>+Entidades!J33</f>
        <v>0.72393214143821694</v>
      </c>
      <c r="E5" s="4">
        <f>+Entidades!K33</f>
        <v>0.70031058880069863</v>
      </c>
      <c r="F5" s="4">
        <f>+Entidades!L33</f>
        <v>0.69409910423546761</v>
      </c>
      <c r="G5" s="4">
        <f>+Entidades!M33</f>
        <v>0.703039731175084</v>
      </c>
      <c r="H5" s="4">
        <f>+Entidades!N33</f>
        <v>0.74477011550401961</v>
      </c>
      <c r="I5" s="4">
        <f>+Entidades!O33</f>
        <v>0.73285593642129332</v>
      </c>
      <c r="J5" s="4">
        <f>+Entidades!P33</f>
        <v>0.72414366014817511</v>
      </c>
      <c r="K5" s="4">
        <f>+Entidades!Q33</f>
        <v>0.73869919821130303</v>
      </c>
      <c r="L5" s="4">
        <f>+Entidades!R33</f>
        <v>0.73334581274218702</v>
      </c>
      <c r="M5" s="4">
        <f>+Entidades!S33</f>
        <v>0.7214382613663658</v>
      </c>
      <c r="N5" s="4">
        <f>+Entidades!T33</f>
        <v>0.71045602770109384</v>
      </c>
      <c r="O5" s="4">
        <f>+Entidades!U33</f>
        <v>0.76162043895184306</v>
      </c>
      <c r="P5" s="4">
        <f>+Entidades!V33</f>
        <v>0.78378555035869502</v>
      </c>
      <c r="Q5" s="4">
        <f>+Entidades!W33</f>
        <v>0.7426072600695599</v>
      </c>
      <c r="R5" s="4">
        <f>+Entidades!X33</f>
        <v>0.71424939938564103</v>
      </c>
      <c r="S5" s="4">
        <f>+Entidades!Y33</f>
        <v>0.74020418782508157</v>
      </c>
      <c r="T5" s="4">
        <f>+Entidades!Z33</f>
        <v>0.76804832844883864</v>
      </c>
      <c r="U5" s="4">
        <f>+Entidades!AA33</f>
        <v>0.76443738179926801</v>
      </c>
      <c r="V5" s="4">
        <f>+Entidades!AB33</f>
        <v>0.75330958234072076</v>
      </c>
      <c r="W5" s="4">
        <f>+Entidades!AC33</f>
        <v>0.76281287360197436</v>
      </c>
      <c r="X5" s="4">
        <f>+Entidades!AD33</f>
        <v>0.75258420927369607</v>
      </c>
      <c r="Y5" s="4">
        <f>+Entidades!AE33</f>
        <v>0.78353638075027243</v>
      </c>
      <c r="Z5" s="4">
        <f>+Entidades!AF33</f>
        <v>0.78247641022345071</v>
      </c>
      <c r="AA5" s="4">
        <f>+Entidades!AG33</f>
        <v>0.75923137060969448</v>
      </c>
      <c r="AB5" s="4">
        <f>+Entidades!AH33</f>
        <v>0.76557088453477151</v>
      </c>
      <c r="AC5" s="4">
        <f>+Entidades!AI33</f>
        <v>0.80667648633663713</v>
      </c>
    </row>
    <row r="6" spans="1:29" x14ac:dyDescent="0.35">
      <c r="A6" s="2" t="s">
        <v>11</v>
      </c>
      <c r="B6" s="4">
        <f>Entidades!H44</f>
        <v>0.73577535521818971</v>
      </c>
      <c r="C6" s="4">
        <f>Entidades!I44</f>
        <v>0.73660882514064829</v>
      </c>
      <c r="D6" s="4">
        <f>Entidades!J44</f>
        <v>0.7479539585171906</v>
      </c>
      <c r="E6" s="4">
        <f>Entidades!K44</f>
        <v>0.73864989646906021</v>
      </c>
      <c r="F6" s="4">
        <f>Entidades!L44</f>
        <v>0.72934859630697146</v>
      </c>
      <c r="G6" s="4">
        <f>Entidades!M44</f>
        <v>0.70796169143879961</v>
      </c>
      <c r="H6" s="4">
        <f>Entidades!N44</f>
        <v>0.72670901117412878</v>
      </c>
      <c r="I6" s="4">
        <f>Entidades!O44</f>
        <v>0.72781891979789726</v>
      </c>
      <c r="J6" s="4">
        <f>Entidades!P44</f>
        <v>0.70611617511166558</v>
      </c>
      <c r="K6" s="4">
        <f>Entidades!Q44</f>
        <v>0.68661889759136518</v>
      </c>
      <c r="L6" s="4">
        <f>Entidades!R44</f>
        <v>0.6843115667202303</v>
      </c>
      <c r="M6" s="4">
        <f>Entidades!S44</f>
        <v>0.67499341367153332</v>
      </c>
      <c r="N6" s="4">
        <f>Entidades!T44</f>
        <v>0.69111081726027901</v>
      </c>
      <c r="O6" s="4">
        <f>Entidades!U44</f>
        <v>0.69177067341641862</v>
      </c>
      <c r="P6" s="4">
        <f>Entidades!V44</f>
        <v>0.69091992567051352</v>
      </c>
      <c r="Q6" s="4">
        <f>Entidades!W44</f>
        <v>0.6754545438038122</v>
      </c>
      <c r="R6" s="4">
        <f>Entidades!X44</f>
        <v>0.67884350310238339</v>
      </c>
      <c r="S6" s="4">
        <f>Entidades!Y44</f>
        <v>0.67220374088953228</v>
      </c>
      <c r="T6" s="4">
        <f>Entidades!Z44</f>
        <v>0.73065368642595319</v>
      </c>
      <c r="U6" s="4">
        <f>Entidades!AA44</f>
        <v>0.75014616460060823</v>
      </c>
      <c r="V6" s="4">
        <f>Entidades!AB44</f>
        <v>0.74968229165440836</v>
      </c>
      <c r="W6" s="4">
        <f>Entidades!AC44</f>
        <v>0.76263617209435552</v>
      </c>
      <c r="X6" s="4">
        <f>Entidades!AD44</f>
        <v>0.760268757451938</v>
      </c>
      <c r="Y6" s="4">
        <f>Entidades!AE44</f>
        <v>0.76181710490667554</v>
      </c>
      <c r="Z6" s="4">
        <f>Entidades!AF44</f>
        <v>0.77018636297294085</v>
      </c>
      <c r="AA6" s="4">
        <f>Entidades!AG44</f>
        <v>0.78431423980416959</v>
      </c>
      <c r="AB6" s="4">
        <f>Entidades!AH44</f>
        <v>0.78126842535281726</v>
      </c>
      <c r="AC6" s="4">
        <f>Entidades!AI44</f>
        <v>0.77445099606544865</v>
      </c>
    </row>
    <row r="7" spans="1:29" x14ac:dyDescent="0.35">
      <c r="A7" s="2" t="s">
        <v>12</v>
      </c>
      <c r="B7" s="4">
        <f>Entidades!H55</f>
        <v>0.67744581393592451</v>
      </c>
      <c r="C7" s="4">
        <f>Entidades!I55</f>
        <v>0.67920667107468358</v>
      </c>
      <c r="D7" s="4">
        <f>Entidades!J55</f>
        <v>0.6704113431679859</v>
      </c>
      <c r="E7" s="4">
        <f>Entidades!K55</f>
        <v>0.65897029501908932</v>
      </c>
      <c r="F7" s="4">
        <f>Entidades!L55</f>
        <v>0.65301501591226696</v>
      </c>
      <c r="G7" s="4">
        <f>Entidades!M55</f>
        <v>0.62957809431999168</v>
      </c>
      <c r="H7" s="4">
        <f>Entidades!N55</f>
        <v>0.65874533014449699</v>
      </c>
      <c r="I7" s="4">
        <f>Entidades!O55</f>
        <v>0.65959668500259871</v>
      </c>
      <c r="J7" s="4">
        <f>Entidades!P55</f>
        <v>0.66044244813529718</v>
      </c>
      <c r="K7" s="4">
        <f>Entidades!Q55</f>
        <v>0.63521242430125902</v>
      </c>
      <c r="L7" s="4">
        <f>Entidades!R55</f>
        <v>0.61846774759974121</v>
      </c>
      <c r="M7" s="4">
        <f>Entidades!S55</f>
        <v>0.63200692883699439</v>
      </c>
      <c r="N7" s="4">
        <f>Entidades!T55</f>
        <v>0.68399743041374772</v>
      </c>
      <c r="O7" s="4">
        <f>Entidades!U55</f>
        <v>0.69630135677992822</v>
      </c>
      <c r="P7" s="4">
        <f>Entidades!V55</f>
        <v>0.69517438154088429</v>
      </c>
      <c r="Q7" s="4">
        <f>Entidades!W55</f>
        <v>0.6888563613072588</v>
      </c>
      <c r="R7" s="4">
        <f>Entidades!X55</f>
        <v>0.68246542576776348</v>
      </c>
      <c r="S7" s="4">
        <f>Entidades!Y55</f>
        <v>0.6798820535967256</v>
      </c>
      <c r="T7" s="4">
        <f>Entidades!Z55</f>
        <v>0.73384154308013549</v>
      </c>
      <c r="U7" s="4">
        <f>Entidades!AA55</f>
        <v>0.72454871820260824</v>
      </c>
      <c r="V7" s="4">
        <f>Entidades!AB55</f>
        <v>0.70660420385536882</v>
      </c>
      <c r="W7" s="4">
        <f>Entidades!AC55</f>
        <v>0.70642405658359575</v>
      </c>
      <c r="X7" s="4">
        <f>Entidades!AD55</f>
        <v>0.71283766173288976</v>
      </c>
      <c r="Y7" s="4">
        <f>Entidades!AE55</f>
        <v>0.70702628743657669</v>
      </c>
      <c r="Z7" s="4">
        <f>Entidades!AF55</f>
        <v>0.71840977082261182</v>
      </c>
      <c r="AA7" s="4">
        <f>Entidades!AG55</f>
        <v>0.73101246022046196</v>
      </c>
      <c r="AB7" s="4">
        <f>Entidades!AH55</f>
        <v>0.73956403910251622</v>
      </c>
      <c r="AC7" s="4">
        <f>Entidades!AI55</f>
        <v>0.74918047760399986</v>
      </c>
    </row>
    <row r="8" spans="1:29" x14ac:dyDescent="0.35">
      <c r="A8" s="2" t="s">
        <v>13</v>
      </c>
      <c r="B8" s="4">
        <f>Entidades!H66</f>
        <v>0.89108883103338843</v>
      </c>
      <c r="C8" s="4">
        <f>Entidades!I66</f>
        <v>0.83628005842698039</v>
      </c>
      <c r="D8" s="4">
        <f>Entidades!J66</f>
        <v>0.82984351244936483</v>
      </c>
      <c r="E8" s="4">
        <f>Entidades!K66</f>
        <v>0.82548977688373459</v>
      </c>
      <c r="F8" s="4">
        <f>Entidades!L66</f>
        <v>0.81864459509220933</v>
      </c>
      <c r="G8" s="4">
        <f>Entidades!M66</f>
        <v>0.83092058781318634</v>
      </c>
      <c r="H8" s="4">
        <f>Entidades!N66</f>
        <v>0.84941358715068827</v>
      </c>
      <c r="I8" s="4">
        <f>Entidades!O66</f>
        <v>0.82478651792672075</v>
      </c>
      <c r="J8" s="4">
        <f>Entidades!P66</f>
        <v>0.82666584900213724</v>
      </c>
      <c r="K8" s="4">
        <f>Entidades!Q66</f>
        <v>0.87545936264337032</v>
      </c>
      <c r="L8" s="4">
        <f>Entidades!R66</f>
        <v>0.86137575618242246</v>
      </c>
      <c r="M8" s="4">
        <f>Entidades!S66</f>
        <v>0.83715484382830907</v>
      </c>
      <c r="N8" s="4">
        <f>Entidades!T66</f>
        <v>0.7980242947398295</v>
      </c>
      <c r="O8" s="4">
        <f>Entidades!U66</f>
        <v>0.79105833066458242</v>
      </c>
      <c r="P8" s="4">
        <f>Entidades!V66</f>
        <v>0.75595654556701841</v>
      </c>
      <c r="Q8" s="4">
        <f>Entidades!W66</f>
        <v>0.72191131882077653</v>
      </c>
      <c r="R8" s="4">
        <f>Entidades!X66</f>
        <v>0.69328428152185584</v>
      </c>
      <c r="S8" s="4">
        <f>Entidades!Y66</f>
        <v>0.71021311423289546</v>
      </c>
      <c r="T8" s="4">
        <f>Entidades!Z66</f>
        <v>0.61251187585067046</v>
      </c>
      <c r="U8" s="4">
        <f>Entidades!AA66</f>
        <v>0.58795576737927635</v>
      </c>
      <c r="V8" s="4">
        <f>Entidades!AB66</f>
        <v>0.60296480631354066</v>
      </c>
      <c r="W8" s="4">
        <f>Entidades!AC66</f>
        <v>0.61355908502082968</v>
      </c>
      <c r="X8" s="4">
        <f>Entidades!AD66</f>
        <v>0.6256799642493962</v>
      </c>
      <c r="Y8" s="4">
        <f>Entidades!AE66</f>
        <v>0.62598348235058565</v>
      </c>
      <c r="Z8" s="4">
        <f>Entidades!AF66</f>
        <v>0.6552351935069145</v>
      </c>
      <c r="AA8" s="4">
        <f>Entidades!AG66</f>
        <v>0.62748239647847126</v>
      </c>
      <c r="AB8" s="4">
        <f>Entidades!AH66</f>
        <v>0.73419418082321131</v>
      </c>
      <c r="AC8" s="4">
        <f>Entidades!AI66</f>
        <v>0.74283916016957585</v>
      </c>
    </row>
    <row r="9" spans="1:29" x14ac:dyDescent="0.35">
      <c r="A9" s="2" t="s">
        <v>14</v>
      </c>
      <c r="B9" s="4">
        <f>Entidades!H77</f>
        <v>0.6480045546113502</v>
      </c>
      <c r="C9" s="4">
        <f>Entidades!I77</f>
        <v>0.62948511980143851</v>
      </c>
      <c r="D9" s="4">
        <f>Entidades!J77</f>
        <v>0.62363525123547303</v>
      </c>
      <c r="E9" s="4">
        <f>Entidades!K77</f>
        <v>0.62720292097275676</v>
      </c>
      <c r="F9" s="4">
        <f>Entidades!L77</f>
        <v>0.61445002031686013</v>
      </c>
      <c r="G9" s="4">
        <f>Entidades!M77</f>
        <v>0.62041052582575662</v>
      </c>
      <c r="H9" s="4">
        <f>Entidades!N77</f>
        <v>0.65150518520013456</v>
      </c>
      <c r="I9" s="4">
        <f>Entidades!O77</f>
        <v>0.62199671981569382</v>
      </c>
      <c r="J9" s="4">
        <f>Entidades!P77</f>
        <v>0.59768464401751753</v>
      </c>
      <c r="K9" s="4">
        <f>Entidades!Q77</f>
        <v>0.62028309407985927</v>
      </c>
      <c r="L9" s="4">
        <f>Entidades!R77</f>
        <v>0.56978455729575794</v>
      </c>
      <c r="M9" s="4">
        <f>Entidades!S77</f>
        <v>0.56579211774738614</v>
      </c>
      <c r="N9" s="4">
        <f>Entidades!T77</f>
        <v>0.5975849489998265</v>
      </c>
      <c r="O9" s="4">
        <f>Entidades!U77</f>
        <v>0.62252088843223186</v>
      </c>
      <c r="P9" s="4">
        <f>Entidades!V77</f>
        <v>0.59001602455925872</v>
      </c>
      <c r="Q9" s="4">
        <f>Entidades!W77</f>
        <v>0.58975426583499224</v>
      </c>
      <c r="R9" s="4">
        <f>Entidades!X77</f>
        <v>0.59667984064237967</v>
      </c>
      <c r="S9" s="4">
        <f>Entidades!Y77</f>
        <v>0.57624286812770453</v>
      </c>
      <c r="T9" s="4">
        <f>Entidades!Z77</f>
        <v>0.57384972805601464</v>
      </c>
      <c r="U9" s="4">
        <f>Entidades!AA77</f>
        <v>0.56258698640363702</v>
      </c>
      <c r="V9" s="4">
        <f>Entidades!AB77</f>
        <v>0.55105224362707861</v>
      </c>
      <c r="W9" s="4">
        <f>Entidades!AC77</f>
        <v>0.55029418893333348</v>
      </c>
      <c r="X9" s="4">
        <f>Entidades!AD77</f>
        <v>0.55403573111765891</v>
      </c>
      <c r="Y9" s="4">
        <f>Entidades!AE77</f>
        <v>0.55603781087353266</v>
      </c>
      <c r="Z9" s="4">
        <f>Entidades!AF77</f>
        <v>0.56888298711374374</v>
      </c>
      <c r="AA9" s="4">
        <f>Entidades!AG77</f>
        <v>0.57560577522858369</v>
      </c>
      <c r="AB9" s="4">
        <f>Entidades!AH77</f>
        <v>0.62261087768210799</v>
      </c>
      <c r="AC9" s="4">
        <f>Entidades!AI77</f>
        <v>0.62693491947363977</v>
      </c>
    </row>
    <row r="10" spans="1:29" x14ac:dyDescent="0.35">
      <c r="A10" s="2" t="s">
        <v>15</v>
      </c>
      <c r="B10" s="4">
        <f>Entidades!H88</f>
        <v>0.60664521707989494</v>
      </c>
      <c r="C10" s="4">
        <f>Entidades!I88</f>
        <v>0.59940458760932924</v>
      </c>
      <c r="D10" s="4">
        <f>Entidades!J88</f>
        <v>0.57385793050031153</v>
      </c>
      <c r="E10" s="4">
        <f>Entidades!K88</f>
        <v>0.56016855577733149</v>
      </c>
      <c r="F10" s="4">
        <f>Entidades!L88</f>
        <v>0.54935135428949233</v>
      </c>
      <c r="G10" s="4">
        <f>Entidades!M88</f>
        <v>0.53393068154251788</v>
      </c>
      <c r="H10" s="4">
        <f>Entidades!N88</f>
        <v>0.56495439592410701</v>
      </c>
      <c r="I10" s="4">
        <f>Entidades!O88</f>
        <v>0.55659145536269161</v>
      </c>
      <c r="J10" s="4">
        <f>Entidades!P88</f>
        <v>0.54443504507724938</v>
      </c>
      <c r="K10" s="4">
        <f>Entidades!Q88</f>
        <v>0.56554187460775729</v>
      </c>
      <c r="L10" s="4">
        <f>Entidades!R88</f>
        <v>0.56917609487751264</v>
      </c>
      <c r="M10" s="4">
        <f>Entidades!S88</f>
        <v>0.59199822837594596</v>
      </c>
      <c r="N10" s="4">
        <f>Entidades!T88</f>
        <v>0.56859335416169088</v>
      </c>
      <c r="O10" s="4">
        <f>Entidades!U88</f>
        <v>0.54507182142667043</v>
      </c>
      <c r="P10" s="4">
        <f>Entidades!V88</f>
        <v>0.56368892929134162</v>
      </c>
      <c r="Q10" s="4">
        <f>Entidades!W88</f>
        <v>0.56354643771116342</v>
      </c>
      <c r="R10" s="4">
        <f>Entidades!X88</f>
        <v>0.5867946924404287</v>
      </c>
      <c r="S10" s="4">
        <f>Entidades!Y88</f>
        <v>0.58381278928438296</v>
      </c>
      <c r="T10" s="4">
        <f>Entidades!Z88</f>
        <v>0.63044799608847524</v>
      </c>
      <c r="U10" s="4">
        <f>Entidades!AA88</f>
        <v>0.60600859204624458</v>
      </c>
      <c r="V10" s="4">
        <f>Entidades!AB88</f>
        <v>0.64016127624652275</v>
      </c>
      <c r="W10" s="4">
        <f>Entidades!AC88</f>
        <v>0.62843464355046597</v>
      </c>
      <c r="X10" s="4">
        <f>Entidades!AD88</f>
        <v>0.6010302429726111</v>
      </c>
      <c r="Y10" s="4">
        <f>Entidades!AE88</f>
        <v>0.60460373583725335</v>
      </c>
      <c r="Z10" s="4">
        <f>Entidades!AF88</f>
        <v>0.59462371997556951</v>
      </c>
      <c r="AA10" s="4">
        <f>Entidades!AG88</f>
        <v>0.63114736768998458</v>
      </c>
      <c r="AB10" s="4">
        <f>Entidades!AH88</f>
        <v>0.64592725904447712</v>
      </c>
      <c r="AC10" s="4">
        <f>Entidades!AI88</f>
        <v>0.63776198352760827</v>
      </c>
    </row>
    <row r="11" spans="1:29" x14ac:dyDescent="0.35">
      <c r="A11" s="2" t="s">
        <v>16</v>
      </c>
      <c r="B11" s="4">
        <f>Entidades!H99</f>
        <v>0.66283093346315458</v>
      </c>
      <c r="C11" s="4">
        <f>Entidades!I99</f>
        <v>0.64684904548232625</v>
      </c>
      <c r="D11" s="4">
        <f>Entidades!J99</f>
        <v>0.63834783721796218</v>
      </c>
      <c r="E11" s="4">
        <f>Entidades!K99</f>
        <v>0.62431913799460803</v>
      </c>
      <c r="F11" s="4">
        <f>Entidades!L99</f>
        <v>0.61012981964310886</v>
      </c>
      <c r="G11" s="4">
        <f>Entidades!M99</f>
        <v>0.58168366045613085</v>
      </c>
      <c r="H11" s="4">
        <f>Entidades!N99</f>
        <v>0.61190113683834335</v>
      </c>
      <c r="I11" s="4">
        <f>Entidades!O99</f>
        <v>0.61181996704051789</v>
      </c>
      <c r="J11" s="4">
        <f>Entidades!P99</f>
        <v>0.59837836493490193</v>
      </c>
      <c r="K11" s="4">
        <f>Entidades!Q99</f>
        <v>0.62637281791690946</v>
      </c>
      <c r="L11" s="4">
        <f>Entidades!R99</f>
        <v>0.60509801263727192</v>
      </c>
      <c r="M11" s="4">
        <f>Entidades!S99</f>
        <v>0.58977348031909171</v>
      </c>
      <c r="N11" s="4">
        <f>Entidades!T99</f>
        <v>0.57784426992782811</v>
      </c>
      <c r="O11" s="4">
        <f>Entidades!U99</f>
        <v>0.58004309076555927</v>
      </c>
      <c r="P11" s="4">
        <f>Entidades!V99</f>
        <v>0.60077286364747196</v>
      </c>
      <c r="Q11" s="4">
        <f>Entidades!W99</f>
        <v>0.58010249464353225</v>
      </c>
      <c r="R11" s="4">
        <f>Entidades!X99</f>
        <v>0.55735101139884569</v>
      </c>
      <c r="S11" s="4">
        <f>Entidades!Y99</f>
        <v>0.56264234433831661</v>
      </c>
      <c r="T11" s="4">
        <f>Entidades!Z99</f>
        <v>0.57685282984586417</v>
      </c>
      <c r="U11" s="4">
        <f>Entidades!AA99</f>
        <v>0.57979498219936332</v>
      </c>
      <c r="V11" s="4">
        <f>Entidades!AB99</f>
        <v>0.55844134892380071</v>
      </c>
      <c r="W11" s="4">
        <f>Entidades!AC99</f>
        <v>0.59083467988752814</v>
      </c>
      <c r="X11" s="4">
        <f>Entidades!AD99</f>
        <v>0.67934605216228316</v>
      </c>
      <c r="Y11" s="4">
        <f>Entidades!AE99</f>
        <v>0.58361667804011219</v>
      </c>
      <c r="Z11" s="4">
        <f>Entidades!AF99</f>
        <v>0.65694299717820992</v>
      </c>
      <c r="AA11" s="4">
        <f>Entidades!AG99</f>
        <v>0.63278212934678368</v>
      </c>
      <c r="AB11" s="4">
        <f>Entidades!AH99</f>
        <v>0.62285510375863917</v>
      </c>
      <c r="AC11" s="4">
        <f>Entidades!AI99</f>
        <v>0.62655711645305145</v>
      </c>
    </row>
    <row r="39" spans="3:3" x14ac:dyDescent="0.35">
      <c r="C39" s="15">
        <v>80300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015BB-A00E-4D50-ABE8-3B6DC625BD04}">
  <dimension ref="A1:AC24"/>
  <sheetViews>
    <sheetView workbookViewId="0">
      <pane xSplit="1" topLeftCell="S1" activePane="topRight" state="frozen"/>
      <selection pane="topRight" activeCell="AC15" sqref="AC15"/>
    </sheetView>
  </sheetViews>
  <sheetFormatPr baseColWidth="10" defaultColWidth="11.453125" defaultRowHeight="14.5" x14ac:dyDescent="0.35"/>
  <cols>
    <col min="1" max="1" width="14.54296875" customWidth="1"/>
    <col min="2" max="6" width="12.1796875" bestFit="1" customWidth="1"/>
  </cols>
  <sheetData>
    <row r="1" spans="1:29" x14ac:dyDescent="0.35">
      <c r="A1" s="19" t="s">
        <v>18</v>
      </c>
      <c r="B1" s="17">
        <v>44743</v>
      </c>
      <c r="C1" s="18">
        <v>44774</v>
      </c>
      <c r="D1" s="18">
        <v>44805</v>
      </c>
      <c r="E1" s="18">
        <v>44835</v>
      </c>
      <c r="F1" s="18">
        <v>44866</v>
      </c>
      <c r="G1" s="18">
        <v>44896</v>
      </c>
      <c r="H1" s="18">
        <v>44927</v>
      </c>
      <c r="I1" s="18">
        <v>44958</v>
      </c>
      <c r="J1" s="18">
        <v>44986</v>
      </c>
      <c r="K1" s="18">
        <v>45017</v>
      </c>
      <c r="L1" s="18">
        <v>45047</v>
      </c>
      <c r="M1" s="18">
        <v>45078</v>
      </c>
      <c r="N1" s="18">
        <v>45108</v>
      </c>
      <c r="O1" s="18">
        <v>45139</v>
      </c>
      <c r="P1" s="18">
        <v>45170</v>
      </c>
      <c r="Q1" s="18">
        <v>45200</v>
      </c>
      <c r="R1" s="18">
        <v>45231</v>
      </c>
      <c r="S1" s="18">
        <v>45261</v>
      </c>
      <c r="T1" s="18">
        <v>45292</v>
      </c>
      <c r="U1" s="18">
        <v>45323</v>
      </c>
      <c r="V1" s="18">
        <v>45352</v>
      </c>
      <c r="W1" s="18">
        <v>45383</v>
      </c>
      <c r="X1" s="18">
        <v>45413</v>
      </c>
      <c r="Y1" s="18">
        <v>45444</v>
      </c>
      <c r="Z1" s="18">
        <v>45474</v>
      </c>
      <c r="AA1" s="18">
        <v>45505</v>
      </c>
      <c r="AB1" s="18">
        <v>45536</v>
      </c>
      <c r="AC1" s="18">
        <v>45566</v>
      </c>
    </row>
    <row r="2" spans="1:29" x14ac:dyDescent="0.35">
      <c r="A2" s="16" t="s">
        <v>0</v>
      </c>
      <c r="B2" s="8">
        <v>196640</v>
      </c>
      <c r="C2" s="8">
        <v>158350</v>
      </c>
      <c r="D2" s="8">
        <v>184500</v>
      </c>
      <c r="E2" s="8">
        <v>145610</v>
      </c>
      <c r="F2" s="8">
        <v>147010</v>
      </c>
      <c r="G2" s="8">
        <v>235760</v>
      </c>
      <c r="H2" s="8">
        <v>93130</v>
      </c>
      <c r="I2" s="8">
        <v>120160</v>
      </c>
      <c r="J2" s="8">
        <v>148350</v>
      </c>
      <c r="K2" s="8">
        <v>141220</v>
      </c>
      <c r="L2" s="8">
        <v>116310</v>
      </c>
      <c r="M2" s="8">
        <v>236430</v>
      </c>
      <c r="N2" s="8">
        <v>160430</v>
      </c>
      <c r="O2" s="8">
        <v>158560</v>
      </c>
      <c r="P2" s="8">
        <v>200420</v>
      </c>
      <c r="Q2" s="8">
        <v>167750</v>
      </c>
      <c r="R2" s="8">
        <v>195630</v>
      </c>
      <c r="S2" s="8">
        <v>325430</v>
      </c>
      <c r="T2" s="8">
        <v>110700</v>
      </c>
      <c r="U2" s="8">
        <v>167130</v>
      </c>
      <c r="V2" s="8">
        <v>189030</v>
      </c>
      <c r="W2" s="8">
        <v>128270</v>
      </c>
      <c r="X2" s="8">
        <v>186630</v>
      </c>
      <c r="Y2" s="8">
        <v>136770</v>
      </c>
      <c r="Z2" s="8">
        <v>97460</v>
      </c>
      <c r="AA2" s="8">
        <v>174260</v>
      </c>
      <c r="AB2" s="8">
        <v>131940</v>
      </c>
      <c r="AC2" s="8">
        <v>122590</v>
      </c>
    </row>
    <row r="3" spans="1:29" x14ac:dyDescent="0.35">
      <c r="A3" s="16" t="s">
        <v>9</v>
      </c>
      <c r="B3" s="8">
        <v>73600</v>
      </c>
      <c r="C3" s="8">
        <v>49850</v>
      </c>
      <c r="D3" s="8">
        <v>105010</v>
      </c>
      <c r="E3" s="8">
        <v>56220</v>
      </c>
      <c r="F3" s="8">
        <v>69220</v>
      </c>
      <c r="G3" s="8">
        <v>98750</v>
      </c>
      <c r="H3" s="8">
        <v>25890</v>
      </c>
      <c r="I3" s="8">
        <v>50890</v>
      </c>
      <c r="J3" s="8">
        <v>78030</v>
      </c>
      <c r="K3" s="8">
        <v>84840</v>
      </c>
      <c r="L3" s="8">
        <v>37780</v>
      </c>
      <c r="M3" s="8">
        <v>105900</v>
      </c>
      <c r="N3" s="8">
        <v>50350</v>
      </c>
      <c r="O3" s="8">
        <v>65880</v>
      </c>
      <c r="P3" s="8">
        <v>129150</v>
      </c>
      <c r="Q3" s="8">
        <v>60420</v>
      </c>
      <c r="R3" s="8">
        <v>85130</v>
      </c>
      <c r="S3" s="8">
        <v>164030</v>
      </c>
      <c r="T3" s="8">
        <v>34230</v>
      </c>
      <c r="U3" s="8">
        <v>61860</v>
      </c>
      <c r="V3" s="8">
        <v>118010</v>
      </c>
      <c r="W3" s="8">
        <v>60440</v>
      </c>
      <c r="X3" s="8">
        <v>121360</v>
      </c>
      <c r="Y3" s="8">
        <v>84960</v>
      </c>
      <c r="Z3" s="8">
        <v>73120</v>
      </c>
      <c r="AA3" s="8">
        <v>175860</v>
      </c>
      <c r="AB3" s="8">
        <v>80300</v>
      </c>
      <c r="AC3" s="8">
        <v>107170</v>
      </c>
    </row>
    <row r="4" spans="1:29" x14ac:dyDescent="0.35">
      <c r="A4" s="16" t="s">
        <v>10</v>
      </c>
      <c r="B4" s="8">
        <v>154100</v>
      </c>
      <c r="C4" s="8">
        <v>95420</v>
      </c>
      <c r="D4" s="8">
        <v>171870</v>
      </c>
      <c r="E4" s="8">
        <v>97440</v>
      </c>
      <c r="F4" s="8">
        <v>101860</v>
      </c>
      <c r="G4" s="8">
        <v>176030</v>
      </c>
      <c r="H4" s="8">
        <v>65340</v>
      </c>
      <c r="I4" s="8">
        <v>105810</v>
      </c>
      <c r="J4" s="8">
        <v>134110</v>
      </c>
      <c r="K4" s="8">
        <v>125660</v>
      </c>
      <c r="L4" s="8">
        <v>70960</v>
      </c>
      <c r="M4" s="8">
        <v>125610</v>
      </c>
      <c r="N4" s="8">
        <v>68300</v>
      </c>
      <c r="O4" s="8">
        <v>79030</v>
      </c>
      <c r="P4" s="8">
        <v>177780</v>
      </c>
      <c r="Q4" s="8">
        <v>76830</v>
      </c>
      <c r="R4" s="8">
        <v>82730</v>
      </c>
      <c r="S4" s="8">
        <v>178250</v>
      </c>
      <c r="T4" s="8">
        <v>44940</v>
      </c>
      <c r="U4" s="8">
        <v>87040</v>
      </c>
      <c r="V4" s="8">
        <v>118260</v>
      </c>
      <c r="W4" s="8">
        <v>66970</v>
      </c>
      <c r="X4" s="8">
        <v>112270</v>
      </c>
      <c r="Y4" s="8">
        <v>80240</v>
      </c>
      <c r="Z4" s="8">
        <v>57470</v>
      </c>
      <c r="AA4" s="8">
        <v>130250</v>
      </c>
      <c r="AB4" s="8">
        <v>67390</v>
      </c>
      <c r="AC4" s="8">
        <v>97090</v>
      </c>
    </row>
    <row r="5" spans="1:29" x14ac:dyDescent="0.35">
      <c r="A5" s="16" t="s">
        <v>11</v>
      </c>
      <c r="B5" s="8">
        <v>147140</v>
      </c>
      <c r="C5" s="8">
        <v>93880</v>
      </c>
      <c r="D5" s="8">
        <v>184940</v>
      </c>
      <c r="E5" s="8">
        <v>115790</v>
      </c>
      <c r="F5" s="8">
        <v>113600</v>
      </c>
      <c r="G5" s="8">
        <v>165700</v>
      </c>
      <c r="H5" s="8">
        <v>55520</v>
      </c>
      <c r="I5" s="8">
        <v>102360</v>
      </c>
      <c r="J5" s="8">
        <v>125320</v>
      </c>
      <c r="K5" s="8">
        <v>110580</v>
      </c>
      <c r="L5" s="8">
        <v>52690</v>
      </c>
      <c r="M5" s="8">
        <v>102210</v>
      </c>
      <c r="N5" s="8">
        <v>57470</v>
      </c>
      <c r="O5" s="8">
        <v>69460</v>
      </c>
      <c r="P5" s="8">
        <v>128560</v>
      </c>
      <c r="Q5" s="8">
        <v>67380</v>
      </c>
      <c r="R5" s="8">
        <v>71660</v>
      </c>
      <c r="S5" s="8">
        <v>128000</v>
      </c>
      <c r="T5" s="8">
        <v>41910</v>
      </c>
      <c r="U5" s="8">
        <v>92360</v>
      </c>
      <c r="V5" s="8">
        <v>133150</v>
      </c>
      <c r="W5" s="8">
        <v>72860</v>
      </c>
      <c r="X5" s="8">
        <v>136180</v>
      </c>
      <c r="Y5" s="8">
        <v>91000</v>
      </c>
      <c r="Z5" s="8">
        <v>70450</v>
      </c>
      <c r="AA5" s="8">
        <v>156800</v>
      </c>
      <c r="AB5" s="8">
        <v>92790</v>
      </c>
      <c r="AC5" s="8">
        <v>102220</v>
      </c>
    </row>
    <row r="6" spans="1:29" x14ac:dyDescent="0.35">
      <c r="A6" s="16" t="s">
        <v>12</v>
      </c>
      <c r="B6" s="8">
        <v>67790</v>
      </c>
      <c r="C6" s="8">
        <v>53760</v>
      </c>
      <c r="D6" s="8">
        <v>93020</v>
      </c>
      <c r="E6" s="8">
        <v>52830</v>
      </c>
      <c r="F6" s="8">
        <v>70870</v>
      </c>
      <c r="G6" s="8">
        <v>90160</v>
      </c>
      <c r="H6" s="8">
        <v>44560</v>
      </c>
      <c r="I6" s="8">
        <v>62330</v>
      </c>
      <c r="J6" s="8">
        <v>90070</v>
      </c>
      <c r="K6" s="8">
        <v>74500</v>
      </c>
      <c r="L6" s="8">
        <v>45850</v>
      </c>
      <c r="M6" s="8">
        <v>73570</v>
      </c>
      <c r="N6" s="8">
        <v>64170</v>
      </c>
      <c r="O6" s="8">
        <v>68310</v>
      </c>
      <c r="P6" s="8">
        <v>94730</v>
      </c>
      <c r="Q6" s="8">
        <v>65090</v>
      </c>
      <c r="R6" s="8">
        <v>55650</v>
      </c>
      <c r="S6" s="8">
        <v>102220</v>
      </c>
      <c r="T6" s="8">
        <v>38000</v>
      </c>
      <c r="U6" s="8">
        <v>64490</v>
      </c>
      <c r="V6" s="8">
        <v>73550</v>
      </c>
      <c r="W6" s="8">
        <v>49270</v>
      </c>
      <c r="X6" s="8">
        <v>74980</v>
      </c>
      <c r="Y6" s="8">
        <v>59900</v>
      </c>
      <c r="Z6" s="8">
        <v>47220</v>
      </c>
      <c r="AA6" s="8">
        <v>94800</v>
      </c>
      <c r="AB6" s="8">
        <v>65040</v>
      </c>
      <c r="AC6" s="8">
        <v>59530</v>
      </c>
    </row>
    <row r="7" spans="1:29" x14ac:dyDescent="0.35">
      <c r="A7" s="16" t="s">
        <v>13</v>
      </c>
      <c r="B7" s="8">
        <v>187160</v>
      </c>
      <c r="C7" s="8">
        <v>124610</v>
      </c>
      <c r="D7" s="8">
        <v>186210</v>
      </c>
      <c r="E7" s="8">
        <v>110000</v>
      </c>
      <c r="F7" s="8">
        <v>122300</v>
      </c>
      <c r="G7" s="8">
        <v>195650</v>
      </c>
      <c r="H7" s="8">
        <v>58160</v>
      </c>
      <c r="I7" s="8">
        <v>98520</v>
      </c>
      <c r="J7" s="8">
        <v>136880</v>
      </c>
      <c r="K7" s="8">
        <v>112320</v>
      </c>
      <c r="L7" s="8">
        <v>89360</v>
      </c>
      <c r="M7" s="8">
        <v>14410</v>
      </c>
      <c r="N7" s="8">
        <v>71550</v>
      </c>
      <c r="O7" s="8">
        <v>71900</v>
      </c>
      <c r="P7" s="8">
        <v>99740</v>
      </c>
      <c r="Q7" s="8">
        <v>53410</v>
      </c>
      <c r="R7" s="8">
        <v>50580</v>
      </c>
      <c r="S7" s="8">
        <v>99640</v>
      </c>
      <c r="T7" s="8">
        <v>19550</v>
      </c>
      <c r="U7" s="8">
        <v>28610</v>
      </c>
      <c r="V7" s="8">
        <v>52700</v>
      </c>
      <c r="W7" s="8">
        <v>34140</v>
      </c>
      <c r="X7" s="8">
        <v>60430</v>
      </c>
      <c r="Y7" s="8">
        <v>47550</v>
      </c>
      <c r="Z7" s="8">
        <v>40600</v>
      </c>
      <c r="AA7" s="8">
        <v>71680</v>
      </c>
      <c r="AB7" s="8">
        <v>49820</v>
      </c>
      <c r="AC7" s="8">
        <v>55900</v>
      </c>
    </row>
    <row r="8" spans="1:29" x14ac:dyDescent="0.35">
      <c r="A8" s="16" t="s">
        <v>14</v>
      </c>
      <c r="B8" s="8">
        <v>68070</v>
      </c>
      <c r="C8" s="8">
        <v>40050</v>
      </c>
      <c r="D8" s="8">
        <v>110480</v>
      </c>
      <c r="E8" s="8">
        <v>59130</v>
      </c>
      <c r="F8" s="8">
        <v>64720</v>
      </c>
      <c r="G8" s="8">
        <v>122700</v>
      </c>
      <c r="H8" s="8">
        <v>40110</v>
      </c>
      <c r="I8" s="8">
        <v>55310</v>
      </c>
      <c r="J8" s="8">
        <v>64720</v>
      </c>
      <c r="K8" s="8">
        <v>48030</v>
      </c>
      <c r="L8" s="8">
        <v>30870</v>
      </c>
      <c r="M8" s="8">
        <v>55300</v>
      </c>
      <c r="N8" s="8">
        <v>30690</v>
      </c>
      <c r="O8" s="8">
        <v>38380</v>
      </c>
      <c r="P8" s="8">
        <v>73460</v>
      </c>
      <c r="Q8" s="8">
        <v>30680</v>
      </c>
      <c r="R8" s="8">
        <v>41560</v>
      </c>
      <c r="S8" s="8">
        <v>87010</v>
      </c>
      <c r="T8" s="8">
        <v>29130</v>
      </c>
      <c r="U8" s="8">
        <v>44200</v>
      </c>
      <c r="V8" s="8">
        <v>53460</v>
      </c>
      <c r="W8" s="8">
        <v>27990</v>
      </c>
      <c r="X8" s="8">
        <v>50140</v>
      </c>
      <c r="Y8" s="8">
        <v>38620</v>
      </c>
      <c r="Z8" s="8">
        <v>26660</v>
      </c>
      <c r="AA8" s="8">
        <v>58400</v>
      </c>
      <c r="AB8" s="8">
        <v>29470</v>
      </c>
      <c r="AC8" s="8">
        <v>42300</v>
      </c>
    </row>
    <row r="9" spans="1:29" x14ac:dyDescent="0.35">
      <c r="A9" s="16" t="s">
        <v>15</v>
      </c>
      <c r="B9" s="8">
        <v>81320</v>
      </c>
      <c r="C9" s="8">
        <v>52630</v>
      </c>
      <c r="D9" s="8">
        <v>85290</v>
      </c>
      <c r="E9" s="8">
        <v>51110</v>
      </c>
      <c r="F9" s="8">
        <v>48690</v>
      </c>
      <c r="G9" s="8">
        <v>75440</v>
      </c>
      <c r="H9" s="8">
        <v>20980</v>
      </c>
      <c r="I9" s="8">
        <v>44060</v>
      </c>
      <c r="J9" s="8">
        <v>62890</v>
      </c>
      <c r="K9" s="8">
        <v>89160</v>
      </c>
      <c r="L9" s="8">
        <v>35940</v>
      </c>
      <c r="M9" s="8">
        <v>72430</v>
      </c>
      <c r="N9" s="8">
        <v>35360</v>
      </c>
      <c r="O9" s="8">
        <v>38410</v>
      </c>
      <c r="P9" s="8">
        <v>72650</v>
      </c>
      <c r="Q9" s="8">
        <v>38300</v>
      </c>
      <c r="R9" s="8">
        <v>56360</v>
      </c>
      <c r="S9" s="8">
        <v>103850</v>
      </c>
      <c r="T9" s="8">
        <v>33880</v>
      </c>
      <c r="U9" s="8">
        <v>61230</v>
      </c>
      <c r="V9" s="8">
        <v>81490</v>
      </c>
      <c r="W9" s="8">
        <v>50330</v>
      </c>
      <c r="X9" s="8">
        <v>83480</v>
      </c>
      <c r="Y9" s="8">
        <v>60770</v>
      </c>
      <c r="Z9" s="8">
        <v>41490</v>
      </c>
      <c r="AA9" s="8">
        <v>90740</v>
      </c>
      <c r="AB9" s="8">
        <v>53710</v>
      </c>
      <c r="AC9" s="8">
        <v>58100</v>
      </c>
    </row>
    <row r="10" spans="1:29" x14ac:dyDescent="0.35">
      <c r="A10" s="16" t="s">
        <v>16</v>
      </c>
      <c r="B10" s="8">
        <v>136630</v>
      </c>
      <c r="C10" s="8">
        <v>102690</v>
      </c>
      <c r="D10" s="8">
        <v>133240</v>
      </c>
      <c r="E10" s="8">
        <v>64400</v>
      </c>
      <c r="F10" s="8">
        <v>74670</v>
      </c>
      <c r="G10" s="8">
        <v>100290</v>
      </c>
      <c r="H10" s="8">
        <v>39140</v>
      </c>
      <c r="I10" s="8">
        <v>69070</v>
      </c>
      <c r="J10" s="8">
        <v>72000</v>
      </c>
      <c r="K10" s="8">
        <v>47490</v>
      </c>
      <c r="L10" s="8">
        <v>26860</v>
      </c>
      <c r="M10" s="8">
        <v>44540</v>
      </c>
      <c r="N10" s="8">
        <v>23780</v>
      </c>
      <c r="O10" s="8">
        <v>23230</v>
      </c>
      <c r="P10" s="8">
        <v>51960</v>
      </c>
      <c r="Q10" s="8">
        <v>24630</v>
      </c>
      <c r="R10" s="8">
        <v>21530</v>
      </c>
      <c r="S10" s="8">
        <v>41960</v>
      </c>
      <c r="T10" s="8">
        <v>9630</v>
      </c>
      <c r="U10" s="8">
        <v>16890</v>
      </c>
      <c r="V10" s="8">
        <v>20430</v>
      </c>
      <c r="W10" s="8">
        <v>12610</v>
      </c>
      <c r="X10" s="8">
        <v>22430</v>
      </c>
      <c r="Y10" s="8">
        <v>16950</v>
      </c>
      <c r="Z10" s="8">
        <v>15840</v>
      </c>
      <c r="AA10" s="8">
        <v>39620</v>
      </c>
      <c r="AB10" s="8">
        <v>26850</v>
      </c>
      <c r="AC10" s="8">
        <v>32280</v>
      </c>
    </row>
    <row r="11" spans="1:29" x14ac:dyDescent="0.35">
      <c r="A11" s="20" t="s">
        <v>19</v>
      </c>
      <c r="B11" s="3">
        <f>SUM(B2:B10)</f>
        <v>1112450</v>
      </c>
      <c r="C11" s="3">
        <f>SUM(C2:C10)</f>
        <v>771240</v>
      </c>
      <c r="D11" s="3">
        <f>SUM(D2:D10)</f>
        <v>1254560</v>
      </c>
      <c r="E11" s="3">
        <f t="shared" ref="E11:AB11" si="0">SUM(E2:E10)</f>
        <v>752530</v>
      </c>
      <c r="F11" s="3">
        <f t="shared" si="0"/>
        <v>812940</v>
      </c>
      <c r="G11" s="3">
        <f t="shared" si="0"/>
        <v>1260480</v>
      </c>
      <c r="H11" s="3">
        <f t="shared" si="0"/>
        <v>442830</v>
      </c>
      <c r="I11" s="3">
        <f t="shared" si="0"/>
        <v>708510</v>
      </c>
      <c r="J11" s="3">
        <f t="shared" si="0"/>
        <v>912370</v>
      </c>
      <c r="K11" s="3">
        <f t="shared" si="0"/>
        <v>833800</v>
      </c>
      <c r="L11" s="3">
        <f t="shared" si="0"/>
        <v>506620</v>
      </c>
      <c r="M11" s="3">
        <f t="shared" si="0"/>
        <v>830400</v>
      </c>
      <c r="N11" s="3">
        <f t="shared" si="0"/>
        <v>562100</v>
      </c>
      <c r="O11" s="3">
        <f t="shared" si="0"/>
        <v>613160</v>
      </c>
      <c r="P11" s="3">
        <f t="shared" si="0"/>
        <v>1028450</v>
      </c>
      <c r="Q11" s="3">
        <f t="shared" si="0"/>
        <v>584490</v>
      </c>
      <c r="R11" s="3">
        <f t="shared" si="0"/>
        <v>660830</v>
      </c>
      <c r="S11" s="3">
        <f t="shared" si="0"/>
        <v>1230390</v>
      </c>
      <c r="T11" s="3">
        <f t="shared" si="0"/>
        <v>361970</v>
      </c>
      <c r="U11" s="3">
        <f t="shared" si="0"/>
        <v>623810</v>
      </c>
      <c r="V11" s="3">
        <f t="shared" si="0"/>
        <v>840080</v>
      </c>
      <c r="W11" s="3">
        <f t="shared" si="0"/>
        <v>502880</v>
      </c>
      <c r="X11" s="3">
        <f t="shared" si="0"/>
        <v>847900</v>
      </c>
      <c r="Y11" s="3">
        <f t="shared" si="0"/>
        <v>616760</v>
      </c>
      <c r="Z11" s="3">
        <f t="shared" si="0"/>
        <v>470310</v>
      </c>
      <c r="AA11" s="3">
        <f>SUM(AA2:AA10)</f>
        <v>992410</v>
      </c>
      <c r="AB11" s="3">
        <f t="shared" si="0"/>
        <v>597310</v>
      </c>
      <c r="AC11" s="3">
        <f>SUM(AC2:AC10)</f>
        <v>677180</v>
      </c>
    </row>
    <row r="14" spans="1:29" x14ac:dyDescent="0.35">
      <c r="A14" s="19" t="s">
        <v>18</v>
      </c>
      <c r="B14" s="17">
        <v>44743</v>
      </c>
      <c r="C14" s="18">
        <v>44774</v>
      </c>
      <c r="D14" s="18">
        <v>44805</v>
      </c>
      <c r="E14" s="18">
        <v>44835</v>
      </c>
      <c r="F14" s="18">
        <v>44866</v>
      </c>
      <c r="G14" s="18">
        <v>44896</v>
      </c>
      <c r="H14" s="18">
        <v>44927</v>
      </c>
      <c r="I14" s="18">
        <v>44958</v>
      </c>
      <c r="J14" s="18">
        <v>44986</v>
      </c>
      <c r="K14" s="18">
        <v>45017</v>
      </c>
      <c r="L14" s="18">
        <v>45047</v>
      </c>
      <c r="M14" s="18">
        <v>45078</v>
      </c>
      <c r="N14" s="18">
        <v>45108</v>
      </c>
      <c r="O14" s="18">
        <v>45139</v>
      </c>
      <c r="P14" s="18">
        <v>45170</v>
      </c>
      <c r="Q14" s="18">
        <v>45200</v>
      </c>
      <c r="R14" s="18">
        <v>45231</v>
      </c>
      <c r="S14" s="18">
        <v>45261</v>
      </c>
      <c r="T14" s="18">
        <v>45292</v>
      </c>
      <c r="U14" s="18">
        <v>45323</v>
      </c>
      <c r="V14" s="18">
        <v>45352</v>
      </c>
      <c r="W14" s="18">
        <v>45383</v>
      </c>
      <c r="X14" s="18">
        <v>45413</v>
      </c>
      <c r="Y14" s="18">
        <v>45444</v>
      </c>
      <c r="Z14" s="18">
        <v>45474</v>
      </c>
      <c r="AA14" s="18">
        <v>45505</v>
      </c>
      <c r="AB14" s="18">
        <v>45536</v>
      </c>
      <c r="AC14" s="18">
        <v>45566</v>
      </c>
    </row>
    <row r="15" spans="1:29" x14ac:dyDescent="0.35">
      <c r="A15" s="16" t="s">
        <v>0</v>
      </c>
      <c r="B15" s="21">
        <f>B2/B$11</f>
        <v>0.17676300058429592</v>
      </c>
      <c r="C15" s="21">
        <f>C2/C$11</f>
        <v>0.20531870753591619</v>
      </c>
      <c r="D15" s="21">
        <f t="shared" ref="D15:AB15" si="1">D2/D$11</f>
        <v>0.14706351230710368</v>
      </c>
      <c r="E15" s="21">
        <f t="shared" si="1"/>
        <v>0.19349394708516604</v>
      </c>
      <c r="F15" s="21">
        <f t="shared" si="1"/>
        <v>0.18083745417866018</v>
      </c>
      <c r="G15" s="21">
        <f t="shared" si="1"/>
        <v>0.18703985783193705</v>
      </c>
      <c r="H15" s="21">
        <f t="shared" si="1"/>
        <v>0.21030643813653094</v>
      </c>
      <c r="I15" s="21">
        <f t="shared" si="1"/>
        <v>0.169595347983797</v>
      </c>
      <c r="J15" s="21">
        <f t="shared" si="1"/>
        <v>0.16259850718458521</v>
      </c>
      <c r="K15" s="21">
        <f t="shared" si="1"/>
        <v>0.16936915327416646</v>
      </c>
      <c r="L15" s="21">
        <f t="shared" si="1"/>
        <v>0.22958035608542893</v>
      </c>
      <c r="M15" s="21">
        <f t="shared" si="1"/>
        <v>0.28471820809248555</v>
      </c>
      <c r="N15" s="21">
        <f t="shared" si="1"/>
        <v>0.28541184842554707</v>
      </c>
      <c r="O15" s="21">
        <f t="shared" si="1"/>
        <v>0.25859482027529518</v>
      </c>
      <c r="P15" s="21">
        <f t="shared" si="1"/>
        <v>0.19487578394671592</v>
      </c>
      <c r="Q15" s="21">
        <f t="shared" si="1"/>
        <v>0.28700234392376262</v>
      </c>
      <c r="R15" s="21">
        <f t="shared" si="1"/>
        <v>0.29603680220328982</v>
      </c>
      <c r="S15" s="21">
        <f t="shared" si="1"/>
        <v>0.26449337202025375</v>
      </c>
      <c r="T15" s="21">
        <f t="shared" si="1"/>
        <v>0.30582644970577672</v>
      </c>
      <c r="U15" s="21">
        <f t="shared" si="1"/>
        <v>0.26791811609304117</v>
      </c>
      <c r="V15" s="21">
        <f t="shared" si="1"/>
        <v>0.22501428435387105</v>
      </c>
      <c r="W15" s="21">
        <f t="shared" si="1"/>
        <v>0.25507079223671653</v>
      </c>
      <c r="X15" s="21">
        <f t="shared" si="1"/>
        <v>0.22010850336124543</v>
      </c>
      <c r="Y15" s="21">
        <f t="shared" si="1"/>
        <v>0.22175562617549777</v>
      </c>
      <c r="Z15" s="21">
        <f t="shared" si="1"/>
        <v>0.20722502179413579</v>
      </c>
      <c r="AA15" s="21">
        <f t="shared" si="1"/>
        <v>0.17559274896464164</v>
      </c>
      <c r="AB15" s="21">
        <f t="shared" si="1"/>
        <v>0.22089032495689007</v>
      </c>
      <c r="AC15" s="21">
        <f t="shared" ref="AC15" si="2">AC2/AC$11</f>
        <v>0.18103015446410112</v>
      </c>
    </row>
    <row r="16" spans="1:29" x14ac:dyDescent="0.35">
      <c r="A16" s="16" t="s">
        <v>9</v>
      </c>
      <c r="B16" s="21">
        <f t="shared" ref="B16:C24" si="3">B3/B$11</f>
        <v>6.6160276866376017E-2</v>
      </c>
      <c r="C16" s="21">
        <f t="shared" si="3"/>
        <v>6.4636170323116027E-2</v>
      </c>
      <c r="D16" s="21">
        <f t="shared" ref="D16:AB16" si="4">D3/D$11</f>
        <v>8.3702652722866977E-2</v>
      </c>
      <c r="E16" s="21">
        <f t="shared" si="4"/>
        <v>7.4707985063718396E-2</v>
      </c>
      <c r="F16" s="21">
        <f t="shared" si="4"/>
        <v>8.5147735380224868E-2</v>
      </c>
      <c r="G16" s="21">
        <f t="shared" si="4"/>
        <v>7.8343170855547095E-2</v>
      </c>
      <c r="H16" s="21">
        <f t="shared" si="4"/>
        <v>5.8464873653546509E-2</v>
      </c>
      <c r="I16" s="21">
        <f t="shared" si="4"/>
        <v>7.1826791435547835E-2</v>
      </c>
      <c r="J16" s="21">
        <f t="shared" si="4"/>
        <v>8.5524513081315701E-2</v>
      </c>
      <c r="K16" s="21">
        <f t="shared" si="4"/>
        <v>0.1017510194291197</v>
      </c>
      <c r="L16" s="21">
        <f t="shared" si="4"/>
        <v>7.4572658007974413E-2</v>
      </c>
      <c r="M16" s="21">
        <f t="shared" si="4"/>
        <v>0.12752890173410406</v>
      </c>
      <c r="N16" s="21">
        <f t="shared" si="4"/>
        <v>8.957480875289095E-2</v>
      </c>
      <c r="O16" s="21">
        <f t="shared" si="4"/>
        <v>0.10744340791962946</v>
      </c>
      <c r="P16" s="21">
        <f t="shared" si="4"/>
        <v>0.12557732510087996</v>
      </c>
      <c r="Q16" s="21">
        <f t="shared" si="4"/>
        <v>0.10337217061027562</v>
      </c>
      <c r="R16" s="21">
        <f t="shared" si="4"/>
        <v>0.12882284399921312</v>
      </c>
      <c r="S16" s="21">
        <f t="shared" si="4"/>
        <v>0.13331545282390136</v>
      </c>
      <c r="T16" s="21">
        <f t="shared" si="4"/>
        <v>9.4565847998452912E-2</v>
      </c>
      <c r="U16" s="21">
        <f t="shared" si="4"/>
        <v>9.9164809797855122E-2</v>
      </c>
      <c r="V16" s="21">
        <f t="shared" si="4"/>
        <v>0.14047471669364822</v>
      </c>
      <c r="W16" s="21">
        <f t="shared" si="4"/>
        <v>0.12018771874005726</v>
      </c>
      <c r="X16" s="21">
        <f t="shared" si="4"/>
        <v>0.14313008609505837</v>
      </c>
      <c r="Y16" s="21">
        <f t="shared" si="4"/>
        <v>0.13775212400285361</v>
      </c>
      <c r="Z16" s="21">
        <f t="shared" si="4"/>
        <v>0.15547192277434033</v>
      </c>
      <c r="AA16" s="21">
        <f t="shared" si="4"/>
        <v>0.1772049858425449</v>
      </c>
      <c r="AB16" s="21">
        <f t="shared" si="4"/>
        <v>0.13443605497982622</v>
      </c>
      <c r="AC16" s="21">
        <f t="shared" ref="AC16" si="5">AC3/AC$11</f>
        <v>0.15825925160223278</v>
      </c>
    </row>
    <row r="17" spans="1:29" x14ac:dyDescent="0.35">
      <c r="A17" s="16" t="s">
        <v>10</v>
      </c>
      <c r="B17" s="21">
        <f t="shared" si="3"/>
        <v>0.13852307968897479</v>
      </c>
      <c r="C17" s="21">
        <f t="shared" si="3"/>
        <v>0.12372283595249209</v>
      </c>
      <c r="D17" s="21">
        <f t="shared" ref="D17:AB17" si="6">D4/D$11</f>
        <v>0.13699623772478001</v>
      </c>
      <c r="E17" s="21">
        <f t="shared" si="6"/>
        <v>0.12948320997169549</v>
      </c>
      <c r="F17" s="21">
        <f t="shared" si="6"/>
        <v>0.1252982999975398</v>
      </c>
      <c r="G17" s="21">
        <f t="shared" si="6"/>
        <v>0.1396531480071084</v>
      </c>
      <c r="H17" s="21">
        <f t="shared" si="6"/>
        <v>0.14755097893096675</v>
      </c>
      <c r="I17" s="21">
        <f t="shared" si="6"/>
        <v>0.14934157598340178</v>
      </c>
      <c r="J17" s="21">
        <f t="shared" si="6"/>
        <v>0.14699080416936111</v>
      </c>
      <c r="K17" s="21">
        <f t="shared" si="6"/>
        <v>0.15070760374190453</v>
      </c>
      <c r="L17" s="21">
        <f t="shared" si="6"/>
        <v>0.14006553235166397</v>
      </c>
      <c r="M17" s="21">
        <f t="shared" si="6"/>
        <v>0.15126445086705204</v>
      </c>
      <c r="N17" s="21">
        <f t="shared" si="6"/>
        <v>0.12150862835794343</v>
      </c>
      <c r="O17" s="21">
        <f t="shared" si="6"/>
        <v>0.12888968621566965</v>
      </c>
      <c r="P17" s="21">
        <f t="shared" si="6"/>
        <v>0.17286207399484663</v>
      </c>
      <c r="Q17" s="21">
        <f t="shared" si="6"/>
        <v>0.13144792896371196</v>
      </c>
      <c r="R17" s="21">
        <f t="shared" si="6"/>
        <v>0.12519104762193001</v>
      </c>
      <c r="S17" s="21">
        <f t="shared" si="6"/>
        <v>0.14487276392038298</v>
      </c>
      <c r="T17" s="21">
        <f t="shared" si="6"/>
        <v>0.12415393540901179</v>
      </c>
      <c r="U17" s="21">
        <f t="shared" si="6"/>
        <v>0.13952966448117216</v>
      </c>
      <c r="V17" s="21">
        <f t="shared" si="6"/>
        <v>0.1407723073992953</v>
      </c>
      <c r="W17" s="21">
        <f t="shared" si="6"/>
        <v>0.1331729239580019</v>
      </c>
      <c r="X17" s="21">
        <f t="shared" si="6"/>
        <v>0.13240948225026536</v>
      </c>
      <c r="Y17" s="21">
        <f t="shared" si="6"/>
        <v>0.13009922822491732</v>
      </c>
      <c r="Z17" s="21">
        <f t="shared" si="6"/>
        <v>0.12219599838404456</v>
      </c>
      <c r="AA17" s="21">
        <f t="shared" si="6"/>
        <v>0.13124615834181438</v>
      </c>
      <c r="AB17" s="21">
        <f t="shared" si="6"/>
        <v>0.11282248748556026</v>
      </c>
      <c r="AC17" s="21">
        <f t="shared" ref="AC17" si="7">AC4/AC$11</f>
        <v>0.14337399214389085</v>
      </c>
    </row>
    <row r="18" spans="1:29" x14ac:dyDescent="0.35">
      <c r="A18" s="16" t="s">
        <v>11</v>
      </c>
      <c r="B18" s="21">
        <f t="shared" si="3"/>
        <v>0.13226661872443704</v>
      </c>
      <c r="C18" s="21">
        <f t="shared" si="3"/>
        <v>0.12172605155334267</v>
      </c>
      <c r="D18" s="21">
        <f t="shared" ref="D18:AB18" si="8">D5/D$11</f>
        <v>0.14741423287845937</v>
      </c>
      <c r="E18" s="21">
        <f t="shared" si="8"/>
        <v>0.15386761989555234</v>
      </c>
      <c r="F18" s="21">
        <f t="shared" si="8"/>
        <v>0.13973971018771372</v>
      </c>
      <c r="G18" s="21">
        <f t="shared" si="8"/>
        <v>0.13145785732419396</v>
      </c>
      <c r="H18" s="21">
        <f t="shared" si="8"/>
        <v>0.12537542623580156</v>
      </c>
      <c r="I18" s="21">
        <f t="shared" si="8"/>
        <v>0.14447220222720922</v>
      </c>
      <c r="J18" s="21">
        <f t="shared" si="8"/>
        <v>0.13735655490645243</v>
      </c>
      <c r="K18" s="21">
        <f t="shared" si="8"/>
        <v>0.13262173183017512</v>
      </c>
      <c r="L18" s="21">
        <f t="shared" si="8"/>
        <v>0.10400300027634124</v>
      </c>
      <c r="M18" s="21">
        <f t="shared" si="8"/>
        <v>0.12308526011560694</v>
      </c>
      <c r="N18" s="21">
        <f t="shared" si="8"/>
        <v>0.10224159402241594</v>
      </c>
      <c r="O18" s="21">
        <f t="shared" si="8"/>
        <v>0.11328201448235371</v>
      </c>
      <c r="P18" s="21">
        <f t="shared" si="8"/>
        <v>0.12500364626379504</v>
      </c>
      <c r="Q18" s="21">
        <f t="shared" si="8"/>
        <v>0.11527998768156855</v>
      </c>
      <c r="R18" s="21">
        <f t="shared" si="8"/>
        <v>0.10843938683171163</v>
      </c>
      <c r="S18" s="21">
        <f t="shared" si="8"/>
        <v>0.10403205487690895</v>
      </c>
      <c r="T18" s="21">
        <f t="shared" si="8"/>
        <v>0.11578307594552034</v>
      </c>
      <c r="U18" s="21">
        <f t="shared" si="8"/>
        <v>0.14805790224587614</v>
      </c>
      <c r="V18" s="21">
        <f t="shared" si="8"/>
        <v>0.15849680982763548</v>
      </c>
      <c r="W18" s="21">
        <f t="shared" si="8"/>
        <v>0.14488545975182945</v>
      </c>
      <c r="X18" s="21">
        <f t="shared" si="8"/>
        <v>0.1606085623304635</v>
      </c>
      <c r="Y18" s="21">
        <f t="shared" si="8"/>
        <v>0.14754523639665348</v>
      </c>
      <c r="Z18" s="21">
        <f t="shared" si="8"/>
        <v>0.14979481618506943</v>
      </c>
      <c r="AA18" s="21">
        <f t="shared" si="8"/>
        <v>0.15799921403452202</v>
      </c>
      <c r="AB18" s="21">
        <f t="shared" si="8"/>
        <v>0.15534647000719895</v>
      </c>
      <c r="AC18" s="21">
        <f t="shared" ref="AC18" si="9">AC5/AC$11</f>
        <v>0.15094952597536843</v>
      </c>
    </row>
    <row r="19" spans="1:29" x14ac:dyDescent="0.35">
      <c r="A19" s="16" t="s">
        <v>12</v>
      </c>
      <c r="B19" s="21">
        <f t="shared" si="3"/>
        <v>6.0937570227875409E-2</v>
      </c>
      <c r="C19" s="21">
        <f t="shared" si="3"/>
        <v>6.9705928115761637E-2</v>
      </c>
      <c r="D19" s="21">
        <f t="shared" ref="D19:AB19" si="10">D6/D$11</f>
        <v>7.4145517153424309E-2</v>
      </c>
      <c r="E19" s="21">
        <f t="shared" si="10"/>
        <v>7.0203181268520862E-2</v>
      </c>
      <c r="F19" s="21">
        <f t="shared" si="10"/>
        <v>8.7177405466578095E-2</v>
      </c>
      <c r="G19" s="21">
        <f t="shared" si="10"/>
        <v>7.1528306676821529E-2</v>
      </c>
      <c r="H19" s="21">
        <f t="shared" si="10"/>
        <v>0.10062552220942574</v>
      </c>
      <c r="I19" s="21">
        <f t="shared" si="10"/>
        <v>8.7973352528545823E-2</v>
      </c>
      <c r="J19" s="21">
        <f t="shared" si="10"/>
        <v>9.8720913664412463E-2</v>
      </c>
      <c r="K19" s="21">
        <f t="shared" si="10"/>
        <v>8.934996402014872E-2</v>
      </c>
      <c r="L19" s="21">
        <f t="shared" si="10"/>
        <v>9.0501756740752434E-2</v>
      </c>
      <c r="M19" s="21">
        <f t="shared" si="10"/>
        <v>8.8595857418111754E-2</v>
      </c>
      <c r="N19" s="21">
        <f t="shared" si="10"/>
        <v>0.11416118128446895</v>
      </c>
      <c r="O19" s="21">
        <f t="shared" si="10"/>
        <v>0.11140648444125514</v>
      </c>
      <c r="P19" s="21">
        <f t="shared" si="10"/>
        <v>9.2109485147552142E-2</v>
      </c>
      <c r="Q19" s="21">
        <f t="shared" si="10"/>
        <v>0.111362042122192</v>
      </c>
      <c r="R19" s="21">
        <f t="shared" si="10"/>
        <v>8.4212278498252205E-2</v>
      </c>
      <c r="S19" s="21">
        <f t="shared" si="10"/>
        <v>8.3079348824356511E-2</v>
      </c>
      <c r="T19" s="21">
        <f t="shared" si="10"/>
        <v>0.10498107577976075</v>
      </c>
      <c r="U19" s="21">
        <f t="shared" si="10"/>
        <v>0.1033808371138648</v>
      </c>
      <c r="V19" s="21">
        <f t="shared" si="10"/>
        <v>8.7551185601371304E-2</v>
      </c>
      <c r="W19" s="21">
        <f t="shared" si="10"/>
        <v>9.7975660197263767E-2</v>
      </c>
      <c r="X19" s="21">
        <f t="shared" si="10"/>
        <v>8.8430239415025355E-2</v>
      </c>
      <c r="Y19" s="21">
        <f t="shared" si="10"/>
        <v>9.7120435825929052E-2</v>
      </c>
      <c r="Z19" s="21">
        <f t="shared" si="10"/>
        <v>0.10040186260126299</v>
      </c>
      <c r="AA19" s="21">
        <f t="shared" si="10"/>
        <v>9.5525035015769685E-2</v>
      </c>
      <c r="AB19" s="21">
        <f t="shared" si="10"/>
        <v>0.10888818201603857</v>
      </c>
      <c r="AC19" s="21">
        <f t="shared" ref="AC19" si="11">AC6/AC$11</f>
        <v>8.7908680114592866E-2</v>
      </c>
    </row>
    <row r="20" spans="1:29" x14ac:dyDescent="0.35">
      <c r="A20" s="16" t="s">
        <v>13</v>
      </c>
      <c r="B20" s="21">
        <f t="shared" si="3"/>
        <v>0.16824126927052901</v>
      </c>
      <c r="C20" s="21">
        <f t="shared" si="3"/>
        <v>0.16157097660909703</v>
      </c>
      <c r="D20" s="21">
        <f t="shared" ref="D20:AB20" si="12">D7/D$11</f>
        <v>0.14842653998214514</v>
      </c>
      <c r="E20" s="21">
        <f t="shared" si="12"/>
        <v>0.14617357447543619</v>
      </c>
      <c r="F20" s="21">
        <f t="shared" si="12"/>
        <v>0.15044160700666717</v>
      </c>
      <c r="G20" s="21">
        <f t="shared" si="12"/>
        <v>0.15521864686468648</v>
      </c>
      <c r="H20" s="21">
        <f t="shared" si="12"/>
        <v>0.13133708195018404</v>
      </c>
      <c r="I20" s="21">
        <f t="shared" si="12"/>
        <v>0.13905237752466443</v>
      </c>
      <c r="J20" s="21">
        <f t="shared" si="12"/>
        <v>0.15002685314072142</v>
      </c>
      <c r="K20" s="21">
        <f t="shared" si="12"/>
        <v>0.13470856320460542</v>
      </c>
      <c r="L20" s="21">
        <f t="shared" si="12"/>
        <v>0.17638466700880345</v>
      </c>
      <c r="M20" s="21">
        <f t="shared" si="12"/>
        <v>1.7353082851637766E-2</v>
      </c>
      <c r="N20" s="21">
        <f t="shared" si="12"/>
        <v>0.12729051770147662</v>
      </c>
      <c r="O20" s="21">
        <f t="shared" si="12"/>
        <v>0.11726139996085851</v>
      </c>
      <c r="P20" s="21">
        <f t="shared" si="12"/>
        <v>9.6980893577714042E-2</v>
      </c>
      <c r="Q20" s="21">
        <f t="shared" si="12"/>
        <v>9.1378808876114215E-2</v>
      </c>
      <c r="R20" s="21">
        <f t="shared" si="12"/>
        <v>7.6540108651241626E-2</v>
      </c>
      <c r="S20" s="21">
        <f t="shared" si="12"/>
        <v>8.0982452718243808E-2</v>
      </c>
      <c r="T20" s="21">
        <f t="shared" si="12"/>
        <v>5.4010000828797963E-2</v>
      </c>
      <c r="U20" s="21">
        <f t="shared" si="12"/>
        <v>4.5863323768455137E-2</v>
      </c>
      <c r="V20" s="21">
        <f t="shared" si="12"/>
        <v>6.2732120750404727E-2</v>
      </c>
      <c r="W20" s="21">
        <f t="shared" si="12"/>
        <v>6.7888959592745782E-2</v>
      </c>
      <c r="X20" s="21">
        <f t="shared" si="12"/>
        <v>7.127019695718835E-2</v>
      </c>
      <c r="Y20" s="21">
        <f t="shared" si="12"/>
        <v>7.7096439457811791E-2</v>
      </c>
      <c r="Z20" s="21">
        <f t="shared" si="12"/>
        <v>8.6326040271310411E-2</v>
      </c>
      <c r="AA20" s="21">
        <f t="shared" si="12"/>
        <v>7.2228212130067207E-2</v>
      </c>
      <c r="AB20" s="21">
        <f t="shared" si="12"/>
        <v>8.34072759538598E-2</v>
      </c>
      <c r="AC20" s="21">
        <f t="shared" ref="AC20" si="13">AC7/AC$11</f>
        <v>8.2548214654892343E-2</v>
      </c>
    </row>
    <row r="21" spans="1:29" x14ac:dyDescent="0.35">
      <c r="A21" s="16" t="s">
        <v>14</v>
      </c>
      <c r="B21" s="21">
        <f t="shared" si="3"/>
        <v>6.1189266933345317E-2</v>
      </c>
      <c r="C21" s="21">
        <f t="shared" si="3"/>
        <v>5.1929360510346974E-2</v>
      </c>
      <c r="D21" s="21">
        <f t="shared" ref="D21:AB21" si="14">D8/D$11</f>
        <v>8.806274709858436E-2</v>
      </c>
      <c r="E21" s="21">
        <f t="shared" si="14"/>
        <v>7.85749405339322E-2</v>
      </c>
      <c r="F21" s="21">
        <f t="shared" si="14"/>
        <v>7.96122715083524E-2</v>
      </c>
      <c r="G21" s="21">
        <f t="shared" si="14"/>
        <v>9.7343869002284839E-2</v>
      </c>
      <c r="H21" s="21">
        <f t="shared" si="14"/>
        <v>9.0576519206015851E-2</v>
      </c>
      <c r="I21" s="21">
        <f t="shared" si="14"/>
        <v>7.8065235494206145E-2</v>
      </c>
      <c r="J21" s="21">
        <f t="shared" si="14"/>
        <v>7.0936133366945431E-2</v>
      </c>
      <c r="K21" s="21">
        <f t="shared" si="14"/>
        <v>5.7603741904533462E-2</v>
      </c>
      <c r="L21" s="21">
        <f t="shared" si="14"/>
        <v>6.0933243851407366E-2</v>
      </c>
      <c r="M21" s="21">
        <f t="shared" si="14"/>
        <v>6.6594412331406547E-2</v>
      </c>
      <c r="N21" s="21">
        <f t="shared" si="14"/>
        <v>5.4598825831702544E-2</v>
      </c>
      <c r="O21" s="21">
        <f t="shared" si="14"/>
        <v>6.2593776502054929E-2</v>
      </c>
      <c r="P21" s="21">
        <f t="shared" si="14"/>
        <v>7.1427876902134285E-2</v>
      </c>
      <c r="Q21" s="21">
        <f t="shared" si="14"/>
        <v>5.2490205136101559E-2</v>
      </c>
      <c r="R21" s="21">
        <f t="shared" si="14"/>
        <v>6.2890607266619256E-2</v>
      </c>
      <c r="S21" s="21">
        <f t="shared" si="14"/>
        <v>7.071741480343631E-2</v>
      </c>
      <c r="T21" s="21">
        <f t="shared" si="14"/>
        <v>8.0476282564853438E-2</v>
      </c>
      <c r="U21" s="21">
        <f t="shared" si="14"/>
        <v>7.0854907744345233E-2</v>
      </c>
      <c r="V21" s="21">
        <f t="shared" si="14"/>
        <v>6.3636796495571857E-2</v>
      </c>
      <c r="W21" s="21">
        <f t="shared" si="14"/>
        <v>5.5659401845370667E-2</v>
      </c>
      <c r="X21" s="21">
        <f t="shared" si="14"/>
        <v>5.9134331878759286E-2</v>
      </c>
      <c r="Y21" s="21">
        <f t="shared" si="14"/>
        <v>6.2617549776250087E-2</v>
      </c>
      <c r="Z21" s="21">
        <f t="shared" si="14"/>
        <v>5.668601560672748E-2</v>
      </c>
      <c r="AA21" s="21">
        <f t="shared" si="14"/>
        <v>5.8846646043469938E-2</v>
      </c>
      <c r="AB21" s="21">
        <f t="shared" si="14"/>
        <v>4.9337864760342201E-2</v>
      </c>
      <c r="AC21" s="21">
        <f t="shared" ref="AC21" si="15">AC8/AC$11</f>
        <v>6.2464928084113532E-2</v>
      </c>
    </row>
    <row r="22" spans="1:29" x14ac:dyDescent="0.35">
      <c r="A22" s="16" t="s">
        <v>15</v>
      </c>
      <c r="B22" s="21">
        <f t="shared" si="3"/>
        <v>7.3099914602903507E-2</v>
      </c>
      <c r="C22" s="21">
        <f t="shared" si="3"/>
        <v>6.8240755147554594E-2</v>
      </c>
      <c r="D22" s="21">
        <f t="shared" ref="D22:AB22" si="16">D9/D$11</f>
        <v>6.7983994388470859E-2</v>
      </c>
      <c r="E22" s="21">
        <f t="shared" si="16"/>
        <v>6.7917558103995856E-2</v>
      </c>
      <c r="F22" s="21">
        <f t="shared" si="16"/>
        <v>5.989371909366005E-2</v>
      </c>
      <c r="G22" s="21">
        <f t="shared" si="16"/>
        <v>5.9850215790809853E-2</v>
      </c>
      <c r="H22" s="21">
        <f t="shared" si="16"/>
        <v>4.7377097305963914E-2</v>
      </c>
      <c r="I22" s="21">
        <f t="shared" si="16"/>
        <v>6.2186842810969499E-2</v>
      </c>
      <c r="J22" s="21">
        <f t="shared" si="16"/>
        <v>6.8930368162039526E-2</v>
      </c>
      <c r="K22" s="21">
        <f t="shared" si="16"/>
        <v>0.10693211801391221</v>
      </c>
      <c r="L22" s="21">
        <f t="shared" si="16"/>
        <v>7.0940744542260473E-2</v>
      </c>
      <c r="M22" s="21">
        <f t="shared" si="16"/>
        <v>8.7223025048169561E-2</v>
      </c>
      <c r="N22" s="21">
        <f t="shared" si="16"/>
        <v>6.2906956057640989E-2</v>
      </c>
      <c r="O22" s="21">
        <f t="shared" si="16"/>
        <v>6.2642703372692288E-2</v>
      </c>
      <c r="P22" s="21">
        <f t="shared" si="16"/>
        <v>7.064028392240751E-2</v>
      </c>
      <c r="Q22" s="21">
        <f t="shared" si="16"/>
        <v>6.5527211757258466E-2</v>
      </c>
      <c r="R22" s="21">
        <f t="shared" si="16"/>
        <v>8.5286684926531783E-2</v>
      </c>
      <c r="S22" s="21">
        <f t="shared" si="16"/>
        <v>8.4404132023179645E-2</v>
      </c>
      <c r="T22" s="21">
        <f t="shared" si="16"/>
        <v>9.3598917037323537E-2</v>
      </c>
      <c r="U22" s="21">
        <f t="shared" si="16"/>
        <v>9.8154886904666491E-2</v>
      </c>
      <c r="V22" s="21">
        <f t="shared" si="16"/>
        <v>9.7002666412722593E-2</v>
      </c>
      <c r="W22" s="21">
        <f t="shared" si="16"/>
        <v>0.10008351893095768</v>
      </c>
      <c r="X22" s="21">
        <f t="shared" si="16"/>
        <v>9.8455006486613983E-2</v>
      </c>
      <c r="Y22" s="21">
        <f t="shared" si="16"/>
        <v>9.8531033140930022E-2</v>
      </c>
      <c r="Z22" s="21">
        <f t="shared" si="16"/>
        <v>8.821840913440071E-2</v>
      </c>
      <c r="AA22" s="21">
        <f t="shared" si="16"/>
        <v>9.1433983938090102E-2</v>
      </c>
      <c r="AB22" s="21">
        <f t="shared" si="16"/>
        <v>8.9919807135323368E-2</v>
      </c>
      <c r="AC22" s="21">
        <f t="shared" ref="AC22" si="17">AC9/AC$11</f>
        <v>8.5796981600165398E-2</v>
      </c>
    </row>
    <row r="23" spans="1:29" x14ac:dyDescent="0.35">
      <c r="A23" s="16" t="s">
        <v>16</v>
      </c>
      <c r="B23" s="21">
        <f t="shared" si="3"/>
        <v>0.12281900310126298</v>
      </c>
      <c r="C23" s="21">
        <f t="shared" si="3"/>
        <v>0.13314921425237281</v>
      </c>
      <c r="D23" s="21">
        <f t="shared" ref="D23:AB23" si="18">D10/D$11</f>
        <v>0.10620456574416529</v>
      </c>
      <c r="E23" s="21">
        <f t="shared" si="18"/>
        <v>8.5577983601982641E-2</v>
      </c>
      <c r="F23" s="21">
        <f t="shared" si="18"/>
        <v>9.1851797180603739E-2</v>
      </c>
      <c r="G23" s="21">
        <f t="shared" si="18"/>
        <v>7.9564927646610814E-2</v>
      </c>
      <c r="H23" s="21">
        <f t="shared" si="18"/>
        <v>8.8386062371564711E-2</v>
      </c>
      <c r="I23" s="21">
        <f t="shared" si="18"/>
        <v>9.7486274011658269E-2</v>
      </c>
      <c r="J23" s="21">
        <f t="shared" si="18"/>
        <v>7.8915352324166729E-2</v>
      </c>
      <c r="K23" s="21">
        <f t="shared" si="18"/>
        <v>5.6956104581434394E-2</v>
      </c>
      <c r="L23" s="21">
        <f t="shared" si="18"/>
        <v>5.3018041135367733E-2</v>
      </c>
      <c r="M23" s="21">
        <f t="shared" si="18"/>
        <v>5.3636801541425819E-2</v>
      </c>
      <c r="N23" s="21">
        <f t="shared" si="18"/>
        <v>4.2305639565913537E-2</v>
      </c>
      <c r="O23" s="21">
        <f t="shared" si="18"/>
        <v>3.7885706830191143E-2</v>
      </c>
      <c r="P23" s="21">
        <f t="shared" si="18"/>
        <v>5.0522631143954493E-2</v>
      </c>
      <c r="Q23" s="21">
        <f t="shared" si="18"/>
        <v>4.2139300929015036E-2</v>
      </c>
      <c r="R23" s="21">
        <f t="shared" si="18"/>
        <v>3.2580240001210597E-2</v>
      </c>
      <c r="S23" s="21">
        <f t="shared" si="18"/>
        <v>3.4103007989336714E-2</v>
      </c>
      <c r="T23" s="21">
        <f t="shared" si="18"/>
        <v>2.6604414730502526E-2</v>
      </c>
      <c r="U23" s="21">
        <f t="shared" si="18"/>
        <v>2.7075551850723779E-2</v>
      </c>
      <c r="V23" s="21">
        <f t="shared" si="18"/>
        <v>2.4319112465479478E-2</v>
      </c>
      <c r="W23" s="21">
        <f t="shared" si="18"/>
        <v>2.5075564747056953E-2</v>
      </c>
      <c r="X23" s="21">
        <f t="shared" si="18"/>
        <v>2.6453591225380352E-2</v>
      </c>
      <c r="Y23" s="21">
        <f t="shared" si="18"/>
        <v>2.7482326999156884E-2</v>
      </c>
      <c r="Z23" s="21">
        <f t="shared" si="18"/>
        <v>3.3679913248708296E-2</v>
      </c>
      <c r="AA23" s="21">
        <f t="shared" si="18"/>
        <v>3.9923015689080119E-2</v>
      </c>
      <c r="AB23" s="21">
        <f t="shared" si="18"/>
        <v>4.4951532704960571E-2</v>
      </c>
      <c r="AC23" s="21">
        <f t="shared" ref="AC23" si="19">AC10/AC$11</f>
        <v>4.7668271360642667E-2</v>
      </c>
    </row>
    <row r="24" spans="1:29" x14ac:dyDescent="0.35">
      <c r="A24" s="20" t="s">
        <v>19</v>
      </c>
      <c r="B24" s="21">
        <f t="shared" si="3"/>
        <v>1</v>
      </c>
      <c r="C24" s="21">
        <f t="shared" si="3"/>
        <v>1</v>
      </c>
      <c r="D24" s="21">
        <f t="shared" ref="D24:AB24" si="20">D11/D$11</f>
        <v>1</v>
      </c>
      <c r="E24" s="21">
        <f t="shared" si="20"/>
        <v>1</v>
      </c>
      <c r="F24" s="21">
        <f t="shared" si="20"/>
        <v>1</v>
      </c>
      <c r="G24" s="21">
        <f t="shared" si="20"/>
        <v>1</v>
      </c>
      <c r="H24" s="21">
        <f t="shared" si="20"/>
        <v>1</v>
      </c>
      <c r="I24" s="21">
        <f t="shared" si="20"/>
        <v>1</v>
      </c>
      <c r="J24" s="21">
        <f t="shared" si="20"/>
        <v>1</v>
      </c>
      <c r="K24" s="21">
        <f t="shared" si="20"/>
        <v>1</v>
      </c>
      <c r="L24" s="21">
        <f t="shared" si="20"/>
        <v>1</v>
      </c>
      <c r="M24" s="21">
        <f t="shared" si="20"/>
        <v>1</v>
      </c>
      <c r="N24" s="21">
        <f t="shared" si="20"/>
        <v>1</v>
      </c>
      <c r="O24" s="21">
        <f t="shared" si="20"/>
        <v>1</v>
      </c>
      <c r="P24" s="21">
        <f t="shared" si="20"/>
        <v>1</v>
      </c>
      <c r="Q24" s="21">
        <f t="shared" si="20"/>
        <v>1</v>
      </c>
      <c r="R24" s="21">
        <f t="shared" si="20"/>
        <v>1</v>
      </c>
      <c r="S24" s="21">
        <f t="shared" si="20"/>
        <v>1</v>
      </c>
      <c r="T24" s="21">
        <f t="shared" si="20"/>
        <v>1</v>
      </c>
      <c r="U24" s="21">
        <f t="shared" si="20"/>
        <v>1</v>
      </c>
      <c r="V24" s="21">
        <f t="shared" si="20"/>
        <v>1</v>
      </c>
      <c r="W24" s="21">
        <f t="shared" si="20"/>
        <v>1</v>
      </c>
      <c r="X24" s="21">
        <f t="shared" si="20"/>
        <v>1</v>
      </c>
      <c r="Y24" s="21">
        <f t="shared" si="20"/>
        <v>1</v>
      </c>
      <c r="Z24" s="21">
        <f t="shared" si="20"/>
        <v>1</v>
      </c>
      <c r="AA24" s="21">
        <f t="shared" si="20"/>
        <v>1</v>
      </c>
      <c r="AB24" s="21">
        <f t="shared" si="20"/>
        <v>1</v>
      </c>
      <c r="AC24" s="21">
        <f t="shared" ref="AC24" si="21">AC11/AC$11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319FA-6C65-440E-9D0A-F133FBF3DCF8}">
  <dimension ref="A2:AI117"/>
  <sheetViews>
    <sheetView showGridLines="0" zoomScale="90" zoomScaleNormal="90" workbookViewId="0">
      <pane xSplit="1" ySplit="2" topLeftCell="Z3" activePane="bottomRight" state="frozen"/>
      <selection pane="topRight" activeCell="B1" sqref="B1"/>
      <selection pane="bottomLeft" activeCell="A3" sqref="A3"/>
      <selection pane="bottomRight" activeCell="AI4" sqref="AI4"/>
    </sheetView>
  </sheetViews>
  <sheetFormatPr baseColWidth="10" defaultColWidth="11.453125" defaultRowHeight="14.5" x14ac:dyDescent="0.35"/>
  <cols>
    <col min="1" max="1" width="16.54296875" style="2" customWidth="1"/>
    <col min="2" max="7" width="0" hidden="1" customWidth="1"/>
    <col min="8" max="9" width="14" bestFit="1" customWidth="1"/>
    <col min="10" max="32" width="11.453125" bestFit="1" customWidth="1"/>
    <col min="33" max="34" width="11.54296875" bestFit="1" customWidth="1"/>
    <col min="35" max="35" width="11.7265625" bestFit="1" customWidth="1"/>
  </cols>
  <sheetData>
    <row r="2" spans="1:35" x14ac:dyDescent="0.35">
      <c r="A2" s="9" t="s">
        <v>0</v>
      </c>
      <c r="B2" s="1">
        <v>44562</v>
      </c>
      <c r="C2" s="1">
        <v>44593</v>
      </c>
      <c r="D2" s="1">
        <v>44621</v>
      </c>
      <c r="E2" s="1">
        <v>44652</v>
      </c>
      <c r="F2" s="1">
        <v>44682</v>
      </c>
      <c r="G2" s="1">
        <v>44713</v>
      </c>
      <c r="H2" s="1">
        <v>44743</v>
      </c>
      <c r="I2" s="1">
        <v>44774</v>
      </c>
      <c r="J2" s="1">
        <v>44805</v>
      </c>
      <c r="K2" s="1">
        <v>44835</v>
      </c>
      <c r="L2" s="1">
        <v>44866</v>
      </c>
      <c r="M2" s="1">
        <v>44896</v>
      </c>
      <c r="N2" s="1">
        <v>44927</v>
      </c>
      <c r="O2" s="1">
        <v>44958</v>
      </c>
      <c r="P2" s="1">
        <v>44986</v>
      </c>
      <c r="Q2" s="1">
        <v>45017</v>
      </c>
      <c r="R2" s="1">
        <v>45047</v>
      </c>
      <c r="S2" s="1">
        <v>45078</v>
      </c>
      <c r="T2" s="1">
        <v>45108</v>
      </c>
      <c r="U2" s="1">
        <v>45139</v>
      </c>
      <c r="V2" s="1">
        <v>45170</v>
      </c>
      <c r="W2" s="1">
        <v>45200</v>
      </c>
      <c r="X2" s="1">
        <v>45231</v>
      </c>
      <c r="Y2" s="1">
        <v>45261</v>
      </c>
      <c r="Z2" s="1">
        <v>45292</v>
      </c>
      <c r="AA2" s="1">
        <v>45323</v>
      </c>
      <c r="AB2" s="1">
        <v>45352</v>
      </c>
      <c r="AC2" s="1">
        <v>45383</v>
      </c>
      <c r="AD2" s="1">
        <v>45413</v>
      </c>
      <c r="AE2" s="1">
        <v>45444</v>
      </c>
      <c r="AF2" s="1">
        <v>45474</v>
      </c>
      <c r="AG2" s="1">
        <v>45505</v>
      </c>
      <c r="AH2" s="1">
        <v>45536</v>
      </c>
      <c r="AI2" s="1">
        <v>45566</v>
      </c>
    </row>
    <row r="3" spans="1:35" x14ac:dyDescent="0.35">
      <c r="A3" s="2" t="s">
        <v>1</v>
      </c>
      <c r="B3" s="3">
        <v>3648262.553504</v>
      </c>
      <c r="C3" s="3">
        <v>3669575.1812488702</v>
      </c>
      <c r="D3" s="3">
        <v>3666538.4587299502</v>
      </c>
      <c r="E3" s="3">
        <v>3671623.93971969</v>
      </c>
      <c r="F3" s="3">
        <v>3703701.1581176301</v>
      </c>
      <c r="G3" s="3">
        <v>3719137.0351612298</v>
      </c>
      <c r="H3" s="3">
        <v>3740895.4465012401</v>
      </c>
      <c r="I3" s="3">
        <v>3780559.1073257499</v>
      </c>
      <c r="J3" s="3">
        <v>3822318.7386426497</v>
      </c>
      <c r="K3" s="3">
        <v>3858186.09808105</v>
      </c>
      <c r="L3" s="3">
        <v>3902606.2110663899</v>
      </c>
      <c r="M3" s="3">
        <v>3963669.8187164599</v>
      </c>
      <c r="N3" s="3">
        <v>3944051.2817464401</v>
      </c>
      <c r="O3" s="3">
        <v>3933997.7559148301</v>
      </c>
      <c r="P3" s="3">
        <v>3926524.94790773</v>
      </c>
      <c r="Q3" s="3">
        <v>3911103.47324955</v>
      </c>
      <c r="R3" s="3">
        <v>3930458.8478269102</v>
      </c>
      <c r="S3" s="3">
        <v>3989266.1796281002</v>
      </c>
      <c r="T3" s="3">
        <v>4034960.6396428901</v>
      </c>
      <c r="U3" s="3">
        <v>4065133.89954013</v>
      </c>
      <c r="V3" s="3">
        <v>4125016.8822048199</v>
      </c>
      <c r="W3" s="3">
        <v>4196928.8062947504</v>
      </c>
      <c r="X3" s="3">
        <v>4274461.7248172201</v>
      </c>
      <c r="Y3" s="3">
        <v>4331392.2404321702</v>
      </c>
      <c r="Z3" s="3">
        <v>4333019.68440999</v>
      </c>
      <c r="AA3" s="3">
        <v>4359946.2791555701</v>
      </c>
      <c r="AB3" s="3">
        <v>4371752.3062643697</v>
      </c>
      <c r="AC3" s="3">
        <v>4370273.8571905298</v>
      </c>
      <c r="AD3" s="3">
        <v>4385431.7770069996</v>
      </c>
      <c r="AE3" s="3">
        <v>4388269.0937916003</v>
      </c>
      <c r="AF3" s="3">
        <v>4350032.60008258</v>
      </c>
      <c r="AG3" s="3">
        <v>4330312.6757796295</v>
      </c>
      <c r="AH3" s="3">
        <v>4307510.1305336701</v>
      </c>
      <c r="AI3" s="3">
        <v>4288970.0684071695</v>
      </c>
    </row>
    <row r="4" spans="1:35" x14ac:dyDescent="0.35">
      <c r="A4" s="2" t="s">
        <v>2</v>
      </c>
      <c r="B4" s="4">
        <v>0.21403403505745466</v>
      </c>
      <c r="C4" s="4">
        <v>0.21390687112101711</v>
      </c>
      <c r="D4" s="4">
        <v>0.21293910109438519</v>
      </c>
      <c r="E4" s="4">
        <v>0.2112435249281753</v>
      </c>
      <c r="F4" s="4">
        <v>0.21071397857262175</v>
      </c>
      <c r="G4" s="4">
        <v>0.20808187088463242</v>
      </c>
      <c r="H4" s="4">
        <v>0.20672768499604499</v>
      </c>
      <c r="I4" s="4">
        <v>0.20473670738508601</v>
      </c>
      <c r="J4" s="4">
        <v>0.20267637583997405</v>
      </c>
      <c r="K4" s="4">
        <v>0.20149647634889362</v>
      </c>
      <c r="L4" s="4">
        <v>0.20003929495005254</v>
      </c>
      <c r="M4" s="4">
        <v>0.19877194225652478</v>
      </c>
      <c r="N4" s="4">
        <v>0.1990275266371557</v>
      </c>
      <c r="O4" s="4">
        <v>0.19768885658504326</v>
      </c>
      <c r="P4" s="4">
        <v>0.196382372271867</v>
      </c>
      <c r="Q4" s="4">
        <v>0.19547903420426205</v>
      </c>
      <c r="R4" s="4">
        <v>0.19624466673409416</v>
      </c>
      <c r="S4" s="4">
        <v>0.19812320298738947</v>
      </c>
      <c r="T4" s="4">
        <v>0.20006760410942043</v>
      </c>
      <c r="U4" s="4">
        <v>0.20072275685457966</v>
      </c>
      <c r="V4" s="4">
        <v>0.20210051282192526</v>
      </c>
      <c r="W4" s="4">
        <v>0.20443555737227012</v>
      </c>
      <c r="X4" s="4">
        <v>0.20827808337069809</v>
      </c>
      <c r="Y4" s="4">
        <v>0.20855145503702016</v>
      </c>
      <c r="Z4" s="4">
        <v>0.21046896677520527</v>
      </c>
      <c r="AA4" s="4">
        <v>0.21206397215974213</v>
      </c>
      <c r="AB4" s="4">
        <v>0.2129059531189374</v>
      </c>
      <c r="AC4" s="4">
        <v>0.21367202059523888</v>
      </c>
      <c r="AD4" s="4">
        <v>0.21512845747957013</v>
      </c>
      <c r="AE4" s="4">
        <v>0.21586084630096211</v>
      </c>
      <c r="AF4" s="4">
        <v>0.21829567417812798</v>
      </c>
      <c r="AG4" s="4">
        <v>0.21701739501848463</v>
      </c>
      <c r="AH4" s="4">
        <v>0.2138726419546178</v>
      </c>
      <c r="AI4" s="4">
        <v>0.21210402353509281</v>
      </c>
    </row>
    <row r="5" spans="1:35" x14ac:dyDescent="0.35">
      <c r="A5" s="2" t="s">
        <v>3</v>
      </c>
      <c r="B5" s="4">
        <v>4.8234803498337926E-2</v>
      </c>
      <c r="C5" s="4">
        <v>4.7982673925831894E-2</v>
      </c>
      <c r="D5" s="4">
        <v>4.4980553209502554E-2</v>
      </c>
      <c r="E5" s="4">
        <v>4.5120128522026043E-2</v>
      </c>
      <c r="F5" s="4">
        <v>4.4421127711139902E-2</v>
      </c>
      <c r="G5" s="4">
        <v>4.625271428091992E-2</v>
      </c>
      <c r="H5" s="4">
        <v>4.5930618475453572E-2</v>
      </c>
      <c r="I5" s="4">
        <v>4.1804309853125193E-2</v>
      </c>
      <c r="J5" s="4">
        <v>4.1938909544619977E-2</v>
      </c>
      <c r="K5" s="4">
        <v>4.2076966884211107E-2</v>
      </c>
      <c r="L5" s="4">
        <v>4.4422009850255642E-2</v>
      </c>
      <c r="M5" s="4">
        <v>4.5490829575635369E-2</v>
      </c>
      <c r="N5" s="4">
        <v>4.9006139348881317E-2</v>
      </c>
      <c r="O5" s="4">
        <v>5.4474161071066854E-2</v>
      </c>
      <c r="P5" s="4">
        <v>5.6059373904875184E-2</v>
      </c>
      <c r="Q5" s="4">
        <v>6.4991335549393528E-2</v>
      </c>
      <c r="R5" s="4">
        <v>6.6172980284016927E-2</v>
      </c>
      <c r="S5" s="4">
        <v>6.5715621569990001E-2</v>
      </c>
      <c r="T5" s="4">
        <v>6.8125005124451007E-2</v>
      </c>
      <c r="U5" s="4">
        <v>7.4180735277232443E-2</v>
      </c>
      <c r="V5" s="4">
        <v>7.9603881490532893E-2</v>
      </c>
      <c r="W5" s="4">
        <v>8.6534161301778351E-2</v>
      </c>
      <c r="X5" s="4">
        <v>8.6058321183289974E-2</v>
      </c>
      <c r="Y5" s="4">
        <v>7.5411298183631945E-2</v>
      </c>
      <c r="Z5" s="4">
        <v>8.1592061216837083E-2</v>
      </c>
      <c r="AA5" s="4">
        <v>8.2279393885238236E-2</v>
      </c>
      <c r="AB5" s="4">
        <v>8.0356661626267381E-2</v>
      </c>
      <c r="AC5" s="4">
        <v>8.1047012194931226E-2</v>
      </c>
      <c r="AD5" s="4">
        <v>7.9387767787815797E-2</v>
      </c>
      <c r="AE5" s="4">
        <v>8.5905678626907095E-2</v>
      </c>
      <c r="AF5" s="4">
        <v>8.490209737250215E-2</v>
      </c>
      <c r="AG5" s="4">
        <v>8.8320400779694927E-2</v>
      </c>
      <c r="AH5" s="4">
        <v>8.2984440149758559E-2</v>
      </c>
      <c r="AI5" s="4">
        <v>7.8393629956400646E-2</v>
      </c>
    </row>
    <row r="6" spans="1:35" x14ac:dyDescent="0.35">
      <c r="A6" s="2" t="s">
        <v>4</v>
      </c>
      <c r="B6" s="4">
        <v>0.12060417387293901</v>
      </c>
      <c r="C6" s="4">
        <v>0.10828157349896481</v>
      </c>
      <c r="D6" s="4">
        <v>9.1544818817546086E-2</v>
      </c>
      <c r="E6" s="4">
        <v>8.6804950322468183E-2</v>
      </c>
      <c r="F6" s="4">
        <v>8.437348030474956E-2</v>
      </c>
      <c r="G6" s="4">
        <v>6.6446028513238289E-2</v>
      </c>
      <c r="H6" s="4">
        <v>7.0470081863448386E-2</v>
      </c>
      <c r="I6" s="4">
        <v>7.8264896573016357E-2</v>
      </c>
      <c r="J6" s="4">
        <v>6.5000000000000002E-2</v>
      </c>
      <c r="K6" s="4">
        <v>7.0999999999999994E-2</v>
      </c>
      <c r="L6" s="4">
        <v>7.2999999999999995E-2</v>
      </c>
      <c r="M6" s="4">
        <v>7.8097200112370077E-2</v>
      </c>
      <c r="N6" s="4">
        <v>7.4909200968523007E-2</v>
      </c>
      <c r="O6" s="4">
        <v>6.2E-2</v>
      </c>
      <c r="P6" s="4">
        <v>5.4199999999999998E-2</v>
      </c>
      <c r="Q6" s="4">
        <v>6.0159422469544289E-2</v>
      </c>
      <c r="R6" s="4">
        <v>8.4000000000000005E-2</v>
      </c>
      <c r="S6" s="4">
        <v>0.104</v>
      </c>
      <c r="T6" s="4">
        <v>0.112</v>
      </c>
      <c r="U6" s="4">
        <v>0.10100000000000001</v>
      </c>
      <c r="V6" s="4">
        <v>0.10299999999999999</v>
      </c>
      <c r="W6" s="4">
        <v>0.11899999999999999</v>
      </c>
      <c r="X6" s="4">
        <v>0.14099999999999999</v>
      </c>
      <c r="Y6" s="4">
        <v>0.12</v>
      </c>
      <c r="Z6" s="4">
        <v>0.13502109704641349</v>
      </c>
      <c r="AA6" s="4">
        <v>0.13687261230404427</v>
      </c>
      <c r="AB6" s="4">
        <v>0.10778879813302217</v>
      </c>
      <c r="AC6" s="4">
        <v>0.11189542483660131</v>
      </c>
      <c r="AD6" s="4">
        <v>0.11079023365712785</v>
      </c>
      <c r="AE6" s="4">
        <v>0.10390506416448185</v>
      </c>
      <c r="AF6" s="4">
        <v>8.7796731480376949E-2</v>
      </c>
      <c r="AG6" s="4">
        <v>9.4900849858356937E-2</v>
      </c>
      <c r="AH6" s="4">
        <v>8.9609483960948394E-2</v>
      </c>
      <c r="AI6" s="4">
        <v>7.6209981675110491E-2</v>
      </c>
    </row>
    <row r="7" spans="1:35" x14ac:dyDescent="0.35">
      <c r="A7" s="2" t="s">
        <v>5</v>
      </c>
      <c r="B7" s="4">
        <v>0.24702522608281771</v>
      </c>
      <c r="C7" s="4">
        <v>0.22305986696230598</v>
      </c>
      <c r="D7" s="4">
        <v>0.20957022596366859</v>
      </c>
      <c r="E7" s="4">
        <v>0.20652719665271965</v>
      </c>
      <c r="F7" s="4">
        <v>0.19957746478873239</v>
      </c>
      <c r="G7" s="4">
        <v>0.2035988971121753</v>
      </c>
      <c r="H7" s="4">
        <v>0.21088739746457869</v>
      </c>
      <c r="I7" s="4">
        <v>0.20175334675986256</v>
      </c>
      <c r="J7" s="4">
        <v>0.1870975730559683</v>
      </c>
      <c r="K7" s="4">
        <v>0.18539245228870713</v>
      </c>
      <c r="L7" s="4">
        <v>0.18529999999999999</v>
      </c>
      <c r="M7" s="4">
        <v>0.21142064501213734</v>
      </c>
      <c r="N7" s="4">
        <v>0.18720000000000001</v>
      </c>
      <c r="O7" s="4">
        <v>0.17119999999999999</v>
      </c>
      <c r="P7" s="4">
        <v>0.15090000000000001</v>
      </c>
      <c r="Q7" s="4">
        <v>0.15</v>
      </c>
      <c r="R7" s="4">
        <v>0.16092782019881863</v>
      </c>
      <c r="S7" s="4">
        <v>0.19800000000000001</v>
      </c>
      <c r="T7" s="4">
        <v>0.188</v>
      </c>
      <c r="U7" s="4">
        <v>0.2</v>
      </c>
      <c r="V7" s="4">
        <v>0.16900000000000001</v>
      </c>
      <c r="W7" s="4">
        <v>0.19</v>
      </c>
      <c r="X7" s="4">
        <v>0.22500000000000001</v>
      </c>
      <c r="Y7" s="4">
        <v>0.22800000000000001</v>
      </c>
      <c r="Z7" s="4">
        <v>0.21450068399452804</v>
      </c>
      <c r="AA7" s="4">
        <v>0.18824919804153301</v>
      </c>
      <c r="AB7" s="4">
        <v>0.16881571116841895</v>
      </c>
      <c r="AC7" s="4">
        <v>0.1659329495428378</v>
      </c>
      <c r="AD7" s="4">
        <v>0.1733477789815818</v>
      </c>
      <c r="AE7" s="4">
        <v>0.16940473650522722</v>
      </c>
      <c r="AF7" s="4">
        <v>0.1438638707459608</v>
      </c>
      <c r="AG7" s="4">
        <v>0.13982358706305129</v>
      </c>
      <c r="AH7" s="4">
        <v>0.14300482425913164</v>
      </c>
      <c r="AI7" s="4">
        <v>0.14257028112449799</v>
      </c>
    </row>
    <row r="8" spans="1:35" x14ac:dyDescent="0.35">
      <c r="A8" s="2" t="s">
        <v>20</v>
      </c>
      <c r="H8" s="6">
        <f t="shared" ref="H8:AI8" si="0">+(1+H12)^12-1</f>
        <v>0.17998571428571375</v>
      </c>
      <c r="I8" s="6">
        <f t="shared" si="0"/>
        <v>0.18970625000000085</v>
      </c>
      <c r="J8" s="6">
        <f t="shared" si="0"/>
        <v>0.21129565217391422</v>
      </c>
      <c r="K8" s="6">
        <f t="shared" si="0"/>
        <v>0.22414117647058651</v>
      </c>
      <c r="L8" s="6">
        <f t="shared" si="0"/>
        <v>0.23518750000000122</v>
      </c>
      <c r="M8" s="6">
        <f t="shared" si="0"/>
        <v>0.22472916666666687</v>
      </c>
      <c r="N8" s="6">
        <f t="shared" si="0"/>
        <v>0.33202142859999872</v>
      </c>
      <c r="O8" s="6">
        <f t="shared" si="0"/>
        <v>0.27621538459999884</v>
      </c>
      <c r="P8" s="6">
        <f t="shared" si="0"/>
        <v>0.32464615380000161</v>
      </c>
      <c r="Q8" s="6">
        <f t="shared" si="0"/>
        <v>0.30248333330000077</v>
      </c>
      <c r="R8" s="6">
        <f t="shared" si="0"/>
        <v>0.32081428570000203</v>
      </c>
      <c r="S8" s="6">
        <f t="shared" si="0"/>
        <v>0.26206250000000053</v>
      </c>
      <c r="T8" s="6">
        <f t="shared" si="0"/>
        <v>0.26337999999999906</v>
      </c>
      <c r="U8" s="6">
        <f t="shared" si="0"/>
        <v>0.23887142860000066</v>
      </c>
      <c r="V8" s="6">
        <f t="shared" si="0"/>
        <v>0.22779999999999778</v>
      </c>
      <c r="W8" s="6">
        <f t="shared" si="0"/>
        <v>0.24140000000000095</v>
      </c>
      <c r="X8" s="6">
        <f t="shared" si="0"/>
        <v>0.22650000000000103</v>
      </c>
      <c r="Y8" s="6">
        <f t="shared" si="0"/>
        <v>0.20769999999999866</v>
      </c>
      <c r="Z8" s="6">
        <f t="shared" si="0"/>
        <v>0.2108999999999992</v>
      </c>
      <c r="AA8" s="6">
        <f t="shared" si="0"/>
        <v>0.19120000000000092</v>
      </c>
      <c r="AB8" s="6">
        <f t="shared" si="0"/>
        <v>0.18020000000000058</v>
      </c>
      <c r="AC8" s="6">
        <f t="shared" si="0"/>
        <v>0.17499999999999849</v>
      </c>
      <c r="AD8" s="6">
        <f t="shared" si="0"/>
        <v>0.17100000000000004</v>
      </c>
      <c r="AE8" s="6">
        <f t="shared" si="0"/>
        <v>0.16709999999999914</v>
      </c>
      <c r="AF8" s="6">
        <f t="shared" si="0"/>
        <v>0.17200000000000171</v>
      </c>
      <c r="AG8" s="6">
        <f t="shared" si="0"/>
        <v>0.17410000000000081</v>
      </c>
      <c r="AH8" s="6">
        <f t="shared" si="0"/>
        <v>0.17569999999999975</v>
      </c>
      <c r="AI8" s="6">
        <f t="shared" si="0"/>
        <v>0.17289999999999894</v>
      </c>
    </row>
    <row r="9" spans="1:35" x14ac:dyDescent="0.35">
      <c r="A9" s="2" t="s">
        <v>7</v>
      </c>
      <c r="H9" s="7">
        <v>0.03</v>
      </c>
      <c r="I9" s="7">
        <v>0.03</v>
      </c>
      <c r="J9" s="7">
        <v>0.03</v>
      </c>
      <c r="K9" s="7">
        <v>0.03</v>
      </c>
      <c r="L9" s="7">
        <v>0.03</v>
      </c>
      <c r="M9" s="7">
        <v>0.03</v>
      </c>
      <c r="N9" s="7">
        <v>3.3000000000000002E-2</v>
      </c>
      <c r="O9" s="7">
        <v>3.3000000000000002E-2</v>
      </c>
      <c r="P9" s="7">
        <v>3.3000000000000002E-2</v>
      </c>
      <c r="Q9" s="7">
        <v>3.3000000000000002E-2</v>
      </c>
      <c r="R9" s="7">
        <v>3.3000000000000002E-2</v>
      </c>
      <c r="S9" s="7">
        <v>3.3000000000000002E-2</v>
      </c>
      <c r="T9" s="7">
        <v>3.3000000000000002E-2</v>
      </c>
      <c r="U9" s="7">
        <v>3.3000000000000002E-2</v>
      </c>
      <c r="V9" s="7">
        <v>3.3000000000000002E-2</v>
      </c>
      <c r="W9" s="7">
        <v>3.3000000000000002E-2</v>
      </c>
      <c r="X9" s="7">
        <v>3.3000000000000002E-2</v>
      </c>
      <c r="Y9" s="7">
        <v>3.3000000000000002E-2</v>
      </c>
      <c r="Z9" s="7">
        <v>3.5999999999999997E-2</v>
      </c>
      <c r="AA9" s="7">
        <v>3.5999999999999997E-2</v>
      </c>
      <c r="AB9" s="7">
        <v>3.5999999999999997E-2</v>
      </c>
      <c r="AC9" s="7">
        <v>3.5999999999999997E-2</v>
      </c>
      <c r="AD9" s="7">
        <v>3.5999999999999997E-2</v>
      </c>
      <c r="AE9" s="7">
        <v>3.5999999999999997E-2</v>
      </c>
      <c r="AF9" s="7">
        <v>3.5999999999999997E-2</v>
      </c>
      <c r="AG9" s="7">
        <v>3.5999999999999997E-2</v>
      </c>
      <c r="AH9" s="7">
        <v>3.5999999999999997E-2</v>
      </c>
      <c r="AI9" s="7">
        <v>3.5999999999999997E-2</v>
      </c>
    </row>
    <row r="10" spans="1:35" x14ac:dyDescent="0.35">
      <c r="A10" s="2" t="s">
        <v>21</v>
      </c>
      <c r="H10" s="13">
        <f>Desembolso!B15</f>
        <v>0.17676300058429592</v>
      </c>
      <c r="I10" s="13">
        <f>Desembolso!C15</f>
        <v>0.20531870753591619</v>
      </c>
      <c r="J10" s="13">
        <f>Desembolso!D15</f>
        <v>0.14706351230710368</v>
      </c>
      <c r="K10" s="13">
        <f>Desembolso!E15</f>
        <v>0.19349394708516604</v>
      </c>
      <c r="L10" s="13">
        <f>Desembolso!F15</f>
        <v>0.18083745417866018</v>
      </c>
      <c r="M10" s="13">
        <f>Desembolso!G15</f>
        <v>0.18703985783193705</v>
      </c>
      <c r="N10" s="13">
        <f>Desembolso!H15</f>
        <v>0.21030643813653094</v>
      </c>
      <c r="O10" s="13">
        <f>Desembolso!I15</f>
        <v>0.169595347983797</v>
      </c>
      <c r="P10" s="13">
        <f>Desembolso!J15</f>
        <v>0.16259850718458521</v>
      </c>
      <c r="Q10" s="13">
        <f>Desembolso!K15</f>
        <v>0.16936915327416646</v>
      </c>
      <c r="R10" s="13">
        <f>Desembolso!L15</f>
        <v>0.22958035608542893</v>
      </c>
      <c r="S10" s="13">
        <f>Desembolso!M15</f>
        <v>0.28471820809248555</v>
      </c>
      <c r="T10" s="13">
        <f>Desembolso!N15</f>
        <v>0.28541184842554707</v>
      </c>
      <c r="U10" s="13">
        <f>Desembolso!O15</f>
        <v>0.25859482027529518</v>
      </c>
      <c r="V10" s="13">
        <f>Desembolso!P15</f>
        <v>0.19487578394671592</v>
      </c>
      <c r="W10" s="13">
        <f>Desembolso!Q15</f>
        <v>0.28700234392376262</v>
      </c>
      <c r="X10" s="13">
        <f>Desembolso!R15</f>
        <v>0.29603680220328982</v>
      </c>
      <c r="Y10" s="13">
        <f>Desembolso!S15</f>
        <v>0.26449337202025375</v>
      </c>
      <c r="Z10" s="13">
        <f>Desembolso!T15</f>
        <v>0.30582644970577672</v>
      </c>
      <c r="AA10" s="13">
        <f>Desembolso!U15</f>
        <v>0.26791811609304117</v>
      </c>
      <c r="AB10" s="13">
        <f>Desembolso!V15</f>
        <v>0.22501428435387105</v>
      </c>
      <c r="AC10" s="13">
        <f>Desembolso!W15</f>
        <v>0.25507079223671653</v>
      </c>
      <c r="AD10" s="13">
        <f>Desembolso!X15</f>
        <v>0.22010850336124543</v>
      </c>
      <c r="AE10" s="13">
        <f>Desembolso!Y15</f>
        <v>0.22175562617549777</v>
      </c>
      <c r="AF10" s="13">
        <f>Desembolso!Z15</f>
        <v>0.20722502179413579</v>
      </c>
      <c r="AG10" s="13">
        <f>Desembolso!AA15</f>
        <v>0.17559274896464164</v>
      </c>
      <c r="AH10" s="13">
        <f>Desembolso!AB15</f>
        <v>0.22089032495689007</v>
      </c>
      <c r="AI10" s="13">
        <f>Desembolso!AC15</f>
        <v>0.18103015446410112</v>
      </c>
    </row>
    <row r="11" spans="1:35" x14ac:dyDescent="0.35">
      <c r="A11" s="2" t="s">
        <v>8</v>
      </c>
      <c r="H11" s="4">
        <f>H4+(30%-H5)+H6+H7+(35%-H8)+(H9*5)+H10</f>
        <v>1.2389318321472007</v>
      </c>
      <c r="I11" s="4">
        <f t="shared" ref="I11:AI11" si="1">I4+(30%-I5)+I6+I7+(35%-I8)+(I9*5)+I10</f>
        <v>1.258563098400755</v>
      </c>
      <c r="J11" s="4">
        <f t="shared" si="1"/>
        <v>1.1486028994845117</v>
      </c>
      <c r="K11" s="4">
        <f t="shared" si="1"/>
        <v>1.1851647323679693</v>
      </c>
      <c r="L11" s="4">
        <f t="shared" si="1"/>
        <v>1.159567239278456</v>
      </c>
      <c r="M11" s="4">
        <f t="shared" si="1"/>
        <v>1.2051096489706667</v>
      </c>
      <c r="N11" s="4">
        <f t="shared" si="1"/>
        <v>1.1054155977933298</v>
      </c>
      <c r="O11" s="4">
        <f t="shared" si="1"/>
        <v>1.0847946588977746</v>
      </c>
      <c r="P11" s="4">
        <f t="shared" si="1"/>
        <v>0.99837535175157543</v>
      </c>
      <c r="Q11" s="4">
        <f t="shared" si="1"/>
        <v>1.0225329410985786</v>
      </c>
      <c r="R11" s="4">
        <f t="shared" si="1"/>
        <v>1.0987655770343228</v>
      </c>
      <c r="S11" s="4">
        <f t="shared" si="1"/>
        <v>1.2720632895098845</v>
      </c>
      <c r="T11" s="4">
        <f t="shared" si="1"/>
        <v>1.2689744474105176</v>
      </c>
      <c r="U11" s="4">
        <f t="shared" si="1"/>
        <v>1.2622654132526416</v>
      </c>
      <c r="V11" s="4">
        <f t="shared" si="1"/>
        <v>1.1765724152781105</v>
      </c>
      <c r="W11" s="4">
        <f t="shared" si="1"/>
        <v>1.2875037399942533</v>
      </c>
      <c r="X11" s="4">
        <f t="shared" si="1"/>
        <v>1.3727565643906967</v>
      </c>
      <c r="Y11" s="4">
        <f t="shared" si="1"/>
        <v>1.3529335288736433</v>
      </c>
      <c r="Z11" s="4">
        <f t="shared" si="1"/>
        <v>1.4033251363050872</v>
      </c>
      <c r="AA11" s="4">
        <f t="shared" si="1"/>
        <v>1.3616245047131215</v>
      </c>
      <c r="AB11" s="4">
        <f t="shared" si="1"/>
        <v>1.2839680851479818</v>
      </c>
      <c r="AC11" s="4">
        <f t="shared" si="1"/>
        <v>1.3205241750164647</v>
      </c>
      <c r="AD11" s="4">
        <f t="shared" si="1"/>
        <v>1.2989872056917093</v>
      </c>
      <c r="AE11" s="4">
        <f t="shared" si="1"/>
        <v>1.2879205945192627</v>
      </c>
      <c r="AF11" s="4">
        <f t="shared" si="1"/>
        <v>1.2302792008260977</v>
      </c>
      <c r="AG11" s="4">
        <f t="shared" si="1"/>
        <v>1.1949141801248386</v>
      </c>
      <c r="AH11" s="4">
        <f t="shared" si="1"/>
        <v>1.2386928349818296</v>
      </c>
      <c r="AI11" s="4">
        <f t="shared" si="1"/>
        <v>1.1906208108424028</v>
      </c>
    </row>
    <row r="12" spans="1:35" x14ac:dyDescent="0.35">
      <c r="A12" s="2" t="s">
        <v>22</v>
      </c>
      <c r="H12" s="6">
        <v>1.3887407452873E-2</v>
      </c>
      <c r="I12" s="6">
        <v>1.4580813597104392E-2</v>
      </c>
      <c r="J12" s="6">
        <v>1.6102484327694233E-2</v>
      </c>
      <c r="K12" s="6">
        <v>1.699611107534027E-2</v>
      </c>
      <c r="L12" s="6">
        <v>1.7757724718492574E-2</v>
      </c>
      <c r="M12" s="6">
        <v>1.7036809821810772E-2</v>
      </c>
      <c r="N12" s="6">
        <v>2.4179159361176428E-2</v>
      </c>
      <c r="O12" s="6">
        <v>2.053287152947969E-2</v>
      </c>
      <c r="P12" s="6">
        <v>2.370539070869393E-2</v>
      </c>
      <c r="Q12" s="6">
        <v>2.2267015107912735E-2</v>
      </c>
      <c r="R12" s="6">
        <v>2.3458286067369549E-2</v>
      </c>
      <c r="S12" s="6">
        <v>1.9584924069568244E-2</v>
      </c>
      <c r="T12" s="6">
        <v>1.9673579269603891E-2</v>
      </c>
      <c r="U12" s="6">
        <v>1.8010333551907287E-2</v>
      </c>
      <c r="V12" s="6">
        <v>1.7249072201904303E-2</v>
      </c>
      <c r="W12" s="6">
        <v>1.8183320761798738E-2</v>
      </c>
      <c r="X12" s="6">
        <v>1.7159272968778172E-2</v>
      </c>
      <c r="Y12" s="6">
        <v>1.5850788872287191E-2</v>
      </c>
      <c r="Z12" s="6">
        <v>1.6074822256730181E-2</v>
      </c>
      <c r="AA12" s="6">
        <v>1.468690831959929E-2</v>
      </c>
      <c r="AB12" s="6">
        <v>1.3902749694121308E-2</v>
      </c>
      <c r="AC12" s="6">
        <v>1.3529721718319232E-2</v>
      </c>
      <c r="AD12" s="6">
        <v>1.3241745955593354E-2</v>
      </c>
      <c r="AE12" s="6">
        <v>1.2960100086532256E-2</v>
      </c>
      <c r="AF12" s="6">
        <v>1.3313824334185265E-2</v>
      </c>
      <c r="AG12" s="6">
        <v>1.3465005609198277E-2</v>
      </c>
      <c r="AH12" s="6">
        <v>1.3580025062869039E-2</v>
      </c>
      <c r="AI12" s="6">
        <v>1.3378646690251017E-2</v>
      </c>
    </row>
    <row r="13" spans="1:35" x14ac:dyDescent="0.35"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5" spans="1:35" x14ac:dyDescent="0.35">
      <c r="A15" s="9" t="s">
        <v>9</v>
      </c>
      <c r="B15" s="1">
        <v>44562</v>
      </c>
      <c r="C15" s="1">
        <v>44593</v>
      </c>
      <c r="D15" s="1">
        <v>44621</v>
      </c>
      <c r="E15" s="1">
        <v>44652</v>
      </c>
      <c r="F15" s="1">
        <v>44682</v>
      </c>
      <c r="G15" s="1">
        <v>44713</v>
      </c>
      <c r="H15" s="1">
        <v>44743</v>
      </c>
      <c r="I15" s="1">
        <v>44774</v>
      </c>
      <c r="J15" s="1">
        <v>44805</v>
      </c>
      <c r="K15" s="1">
        <v>44835</v>
      </c>
      <c r="L15" s="1">
        <v>44866</v>
      </c>
      <c r="M15" s="1">
        <v>44896</v>
      </c>
      <c r="N15" s="1">
        <v>44927</v>
      </c>
      <c r="O15" s="1">
        <v>44958</v>
      </c>
      <c r="P15" s="1">
        <v>44986</v>
      </c>
      <c r="Q15" s="1">
        <v>45017</v>
      </c>
      <c r="R15" s="1">
        <v>45047</v>
      </c>
      <c r="S15" s="1">
        <v>45078</v>
      </c>
      <c r="T15" s="1">
        <v>45108</v>
      </c>
      <c r="U15" s="1">
        <v>45139</v>
      </c>
      <c r="V15" s="1">
        <v>45170</v>
      </c>
      <c r="W15" s="1">
        <v>45200</v>
      </c>
      <c r="X15" s="1">
        <v>45231</v>
      </c>
      <c r="Y15" s="1">
        <v>45261</v>
      </c>
      <c r="Z15" s="1">
        <v>45292</v>
      </c>
      <c r="AA15" s="1">
        <v>45323</v>
      </c>
      <c r="AB15" s="1">
        <v>45352</v>
      </c>
      <c r="AC15" s="1">
        <v>45383</v>
      </c>
      <c r="AD15" s="1">
        <v>45413</v>
      </c>
      <c r="AE15" s="1">
        <v>45444</v>
      </c>
      <c r="AF15" s="1">
        <v>45474</v>
      </c>
      <c r="AG15" s="1">
        <v>45505</v>
      </c>
      <c r="AH15" s="1">
        <v>45536</v>
      </c>
      <c r="AI15" s="1">
        <v>45566</v>
      </c>
    </row>
    <row r="16" spans="1:35" x14ac:dyDescent="0.35">
      <c r="A16" s="2" t="s">
        <v>1</v>
      </c>
      <c r="B16" s="3">
        <v>3648262.553504</v>
      </c>
      <c r="C16" s="3">
        <v>3669575.1812488702</v>
      </c>
      <c r="D16" s="3">
        <v>3666538.4587299502</v>
      </c>
      <c r="E16" s="3">
        <v>3671623.93971969</v>
      </c>
      <c r="F16" s="3">
        <v>3703701.1581176301</v>
      </c>
      <c r="G16" s="3">
        <v>3719137.0351612298</v>
      </c>
      <c r="H16" s="8">
        <v>839718.05330718006</v>
      </c>
      <c r="I16" s="8">
        <v>886483.58982464997</v>
      </c>
      <c r="J16" s="8">
        <v>938771.20267363999</v>
      </c>
      <c r="K16" s="8">
        <v>991661.43487392005</v>
      </c>
      <c r="L16" s="8">
        <v>1036568.5958772399</v>
      </c>
      <c r="M16" s="8">
        <v>1072529.3119496</v>
      </c>
      <c r="N16" s="8">
        <v>1084625.7577251999</v>
      </c>
      <c r="O16" s="8">
        <v>1102947.4192947301</v>
      </c>
      <c r="P16" s="8">
        <v>1133732.8335377299</v>
      </c>
      <c r="Q16" s="8">
        <v>1162074.30186673</v>
      </c>
      <c r="R16" s="8">
        <v>1192044.80609095</v>
      </c>
      <c r="S16" s="8">
        <v>1234252.83231297</v>
      </c>
      <c r="T16" s="8">
        <v>1272811.30726977</v>
      </c>
      <c r="U16" s="8">
        <v>1324282.3595970001</v>
      </c>
      <c r="V16" s="8">
        <v>1373776.37438124</v>
      </c>
      <c r="W16" s="8">
        <v>1424426.16449902</v>
      </c>
      <c r="X16" s="8">
        <v>1502215.2112048001</v>
      </c>
      <c r="Y16" s="8">
        <v>1565895.12692561</v>
      </c>
      <c r="Z16" s="8">
        <v>1575902.1226437299</v>
      </c>
      <c r="AA16" s="8">
        <v>1607963.30835249</v>
      </c>
      <c r="AB16" s="8">
        <v>1636175.58598356</v>
      </c>
      <c r="AC16" s="8">
        <v>1662267.26221292</v>
      </c>
      <c r="AD16" s="8">
        <v>1688180.67227124</v>
      </c>
      <c r="AE16" s="8">
        <v>1711246.3668543799</v>
      </c>
      <c r="AF16" s="8">
        <v>1759046.3137910401</v>
      </c>
      <c r="AG16" s="8">
        <v>1815138.7070695199</v>
      </c>
      <c r="AH16" s="8">
        <v>1868418.3003475401</v>
      </c>
      <c r="AI16" s="3">
        <v>1920741.7072661598</v>
      </c>
    </row>
    <row r="17" spans="1:35" x14ac:dyDescent="0.35">
      <c r="A17" s="2" t="s">
        <v>2</v>
      </c>
      <c r="B17" s="4">
        <v>0.21403403505745466</v>
      </c>
      <c r="C17" s="4">
        <v>0.21390687112101711</v>
      </c>
      <c r="D17" s="4">
        <v>0.21293910109438519</v>
      </c>
      <c r="E17" s="4">
        <v>0.2112435249281753</v>
      </c>
      <c r="F17" s="4">
        <v>0.21071397857262175</v>
      </c>
      <c r="G17" s="4">
        <v>0.20808187088463242</v>
      </c>
      <c r="H17" s="4">
        <v>4.6404122139242339E-2</v>
      </c>
      <c r="I17" s="4">
        <v>4.8007642832489511E-2</v>
      </c>
      <c r="J17" s="4">
        <v>4.9777833328570886E-2</v>
      </c>
      <c r="K17" s="4">
        <v>5.1790214307590184E-2</v>
      </c>
      <c r="L17" s="4">
        <v>5.3132301818888686E-2</v>
      </c>
      <c r="M17" s="4">
        <v>5.3785694624864655E-2</v>
      </c>
      <c r="N17" s="4">
        <v>5.4733157980493913E-2</v>
      </c>
      <c r="O17" s="4">
        <v>5.5424641223033783E-2</v>
      </c>
      <c r="P17" s="4">
        <v>5.6702847002483139E-2</v>
      </c>
      <c r="Q17" s="4">
        <v>5.8081092396607713E-2</v>
      </c>
      <c r="R17" s="4">
        <v>5.9517843783751613E-2</v>
      </c>
      <c r="S17" s="4">
        <v>6.1298021596768872E-2</v>
      </c>
      <c r="T17" s="4">
        <v>6.3110481482015049E-2</v>
      </c>
      <c r="U17" s="4">
        <v>6.538864712482606E-2</v>
      </c>
      <c r="V17" s="4">
        <v>6.7306611752991144E-2</v>
      </c>
      <c r="W17" s="4">
        <v>6.9384869344993799E-2</v>
      </c>
      <c r="X17" s="4">
        <v>7.319717081182267E-2</v>
      </c>
      <c r="Y17" s="4">
        <v>7.5396013343536725E-2</v>
      </c>
      <c r="Z17" s="4">
        <v>7.6546730836474827E-2</v>
      </c>
      <c r="AA17" s="4">
        <v>7.8209928385262598E-2</v>
      </c>
      <c r="AB17" s="4">
        <v>7.9682355769471663E-2</v>
      </c>
      <c r="AC17" s="4">
        <v>8.1271795839970781E-2</v>
      </c>
      <c r="AD17" s="4">
        <v>8.2814126963890039E-2</v>
      </c>
      <c r="AE17" s="4">
        <v>8.4176945643838763E-2</v>
      </c>
      <c r="AF17" s="4">
        <v>8.8273407645790128E-2</v>
      </c>
      <c r="AG17" s="4">
        <v>9.0967258786809585E-2</v>
      </c>
      <c r="AH17" s="4">
        <v>9.2769035025386443E-2</v>
      </c>
      <c r="AI17" s="4">
        <v>9.4987150244700669E-2</v>
      </c>
    </row>
    <row r="18" spans="1:35" x14ac:dyDescent="0.35">
      <c r="A18" s="2" t="s">
        <v>3</v>
      </c>
      <c r="B18" s="4">
        <v>4.8234803498337926E-2</v>
      </c>
      <c r="C18" s="4">
        <v>4.7982673925831894E-2</v>
      </c>
      <c r="D18" s="4">
        <v>4.4980553209502554E-2</v>
      </c>
      <c r="E18" s="4">
        <v>4.5120128522026043E-2</v>
      </c>
      <c r="F18" s="4">
        <v>4.4421127711139902E-2</v>
      </c>
      <c r="G18" s="4">
        <v>4.625271428091992E-2</v>
      </c>
      <c r="H18" s="4">
        <v>4.3670484652049389E-2</v>
      </c>
      <c r="I18" s="4">
        <v>4.2528332487753492E-2</v>
      </c>
      <c r="J18" s="4">
        <v>4.3083858305207147E-2</v>
      </c>
      <c r="K18" s="4">
        <v>4.5548954671956979E-2</v>
      </c>
      <c r="L18" s="4">
        <v>4.8664332036366297E-2</v>
      </c>
      <c r="M18" s="4">
        <v>4.6829900142403035E-2</v>
      </c>
      <c r="N18" s="4">
        <v>5.7929996991938647E-2</v>
      </c>
      <c r="O18" s="4">
        <v>6.3444438691506663E-2</v>
      </c>
      <c r="P18" s="4">
        <v>6.4710255615048728E-2</v>
      </c>
      <c r="Q18" s="4">
        <v>8.2226332898770446E-2</v>
      </c>
      <c r="R18" s="4">
        <v>8.607383985767024E-2</v>
      </c>
      <c r="S18" s="4">
        <v>8.1258469759304994E-2</v>
      </c>
      <c r="T18" s="4">
        <v>8.897899030436264E-2</v>
      </c>
      <c r="U18" s="4">
        <v>8.9512623400853572E-2</v>
      </c>
      <c r="V18" s="4">
        <v>9.3788929525034842E-2</v>
      </c>
      <c r="W18" s="4">
        <v>9.5563402521376295E-2</v>
      </c>
      <c r="X18" s="4">
        <v>9.8018578764028891E-2</v>
      </c>
      <c r="Y18" s="4">
        <v>9.9463718390254072E-2</v>
      </c>
      <c r="Z18" s="4">
        <v>9.8966720527261368E-2</v>
      </c>
      <c r="AA18" s="4">
        <v>0.1046864275469519</v>
      </c>
      <c r="AB18" s="4">
        <v>0.10759181136490129</v>
      </c>
      <c r="AC18" s="4">
        <v>0.10777846812473157</v>
      </c>
      <c r="AD18" s="4">
        <v>0.10973534859036427</v>
      </c>
      <c r="AE18" s="4">
        <v>0.11159275777761236</v>
      </c>
      <c r="AF18" s="4">
        <v>0.10888674087972477</v>
      </c>
      <c r="AG18" s="4">
        <v>0.1018184456617351</v>
      </c>
      <c r="AH18" s="4">
        <v>9.6279370414397603E-2</v>
      </c>
      <c r="AI18" s="4">
        <v>9.1078506376681995E-2</v>
      </c>
    </row>
    <row r="19" spans="1:35" x14ac:dyDescent="0.35">
      <c r="A19" s="2" t="s">
        <v>4</v>
      </c>
      <c r="B19" s="4">
        <v>0.12060417387293901</v>
      </c>
      <c r="C19" s="4">
        <v>0.10828157349896481</v>
      </c>
      <c r="D19" s="4">
        <v>9.1544818817546086E-2</v>
      </c>
      <c r="E19" s="4">
        <v>8.6804950322468183E-2</v>
      </c>
      <c r="F19" s="4">
        <v>8.437348030474956E-2</v>
      </c>
      <c r="G19" s="4">
        <v>6.6446028513238289E-2</v>
      </c>
      <c r="H19" s="4">
        <v>5.11E-2</v>
      </c>
      <c r="I19" s="4">
        <v>4.993825254708243E-2</v>
      </c>
      <c r="J19" s="4">
        <v>6.1558938524249228E-2</v>
      </c>
      <c r="K19" s="4">
        <v>6.399122406070025E-2</v>
      </c>
      <c r="L19" s="4">
        <v>5.7763401109057304E-2</v>
      </c>
      <c r="M19" s="4">
        <v>5.0191965539844556E-2</v>
      </c>
      <c r="N19" s="4">
        <v>4.1313559322033899E-2</v>
      </c>
      <c r="O19" s="4">
        <v>4.9714209756745981E-2</v>
      </c>
      <c r="P19" s="4">
        <v>4.832942917026261E-2</v>
      </c>
      <c r="Q19" s="4">
        <v>5.8805835463979543E-2</v>
      </c>
      <c r="R19" s="4">
        <v>5.4411581180581557E-2</v>
      </c>
      <c r="S19" s="4">
        <v>7.4151985274783061E-2</v>
      </c>
      <c r="T19" s="4">
        <v>7.3062625107234769E-2</v>
      </c>
      <c r="U19" s="4">
        <v>8.4815835630167882E-2</v>
      </c>
      <c r="V19" s="4">
        <v>8.5773046213404314E-2</v>
      </c>
      <c r="W19" s="4">
        <v>9.8719316969050161E-2</v>
      </c>
      <c r="X19" s="4">
        <v>9.719329564613706E-2</v>
      </c>
      <c r="Y19" s="4">
        <v>9.3514174994901084E-2</v>
      </c>
      <c r="Z19" s="4">
        <v>8.6322081575246137E-2</v>
      </c>
      <c r="AA19" s="4">
        <v>8.3388222895534186E-2</v>
      </c>
      <c r="AB19" s="4">
        <v>0.10166277712952158</v>
      </c>
      <c r="AC19" s="4">
        <v>9.9738562091503266E-2</v>
      </c>
      <c r="AD19" s="4">
        <v>0.11590968758204254</v>
      </c>
      <c r="AE19" s="4">
        <v>0.13026079757140885</v>
      </c>
      <c r="AF19" s="4">
        <v>0.11821543600143147</v>
      </c>
      <c r="AG19" s="4">
        <v>0.15309254013220019</v>
      </c>
      <c r="AH19" s="4">
        <v>0.14760576476057646</v>
      </c>
      <c r="AI19" s="4">
        <v>0.12601056375983616</v>
      </c>
    </row>
    <row r="20" spans="1:35" x14ac:dyDescent="0.35">
      <c r="A20" s="2" t="s">
        <v>5</v>
      </c>
      <c r="B20" s="4">
        <v>0.24702522608281771</v>
      </c>
      <c r="C20" s="4">
        <v>0.22305986696230598</v>
      </c>
      <c r="D20" s="4">
        <v>0.20957022596366859</v>
      </c>
      <c r="E20" s="4">
        <v>0.20652719665271965</v>
      </c>
      <c r="F20" s="4">
        <v>0.19957746478873239</v>
      </c>
      <c r="G20" s="4">
        <v>0.2035988971121753</v>
      </c>
      <c r="H20" s="4">
        <v>2.8038777032065622E-2</v>
      </c>
      <c r="I20" s="4">
        <v>3.8028669588911268E-2</v>
      </c>
      <c r="J20" s="4">
        <v>3.3432392273402674E-2</v>
      </c>
      <c r="K20" s="4">
        <v>3.2142344669249534E-2</v>
      </c>
      <c r="L20" s="4">
        <v>3.8037634408602153E-2</v>
      </c>
      <c r="M20" s="4">
        <v>3.8030285516125306E-2</v>
      </c>
      <c r="N20" s="4">
        <v>3.3828182039425649E-2</v>
      </c>
      <c r="O20" s="4">
        <v>3.7079130558317942E-2</v>
      </c>
      <c r="P20" s="4">
        <v>4.6779661016949151E-2</v>
      </c>
      <c r="Q20" s="4">
        <v>4.6837193225025928E-2</v>
      </c>
      <c r="R20" s="4">
        <v>5.6764155020890363E-2</v>
      </c>
      <c r="S20" s="4">
        <v>6.0317460317460318E-2</v>
      </c>
      <c r="T20" s="4">
        <v>6.1538461538461542E-2</v>
      </c>
      <c r="U20" s="4">
        <v>5.8168137751410796E-2</v>
      </c>
      <c r="V20" s="4">
        <v>6.7973669147109325E-2</v>
      </c>
      <c r="W20" s="4">
        <v>6.3248900348854845E-2</v>
      </c>
      <c r="X20" s="4">
        <v>5.7861836832825773E-2</v>
      </c>
      <c r="Y20" s="4">
        <v>6.502690238278247E-2</v>
      </c>
      <c r="Z20" s="4">
        <v>5.7455540355677154E-2</v>
      </c>
      <c r="AA20" s="4">
        <v>6.7533344588890765E-2</v>
      </c>
      <c r="AB20" s="4">
        <v>7.3001388613370369E-2</v>
      </c>
      <c r="AC20" s="4">
        <v>6.5526583135794111E-2</v>
      </c>
      <c r="AD20" s="4">
        <v>5.6879739978331526E-2</v>
      </c>
      <c r="AE20" s="4">
        <v>6.8487305312566679E-2</v>
      </c>
      <c r="AF20" s="4">
        <v>7.2533516672396006E-2</v>
      </c>
      <c r="AG20" s="4">
        <v>7.3995426331264297E-2</v>
      </c>
      <c r="AH20" s="4">
        <v>7.2363886974500344E-2</v>
      </c>
      <c r="AI20" s="4">
        <v>7.2958500669344048E-2</v>
      </c>
    </row>
    <row r="21" spans="1:35" x14ac:dyDescent="0.35">
      <c r="A21" s="2" t="s">
        <v>20</v>
      </c>
      <c r="H21" s="6">
        <f t="shared" ref="H21:AI21" si="2">+(1+H25)^12-1</f>
        <v>0.17763999999999891</v>
      </c>
      <c r="I21" s="6">
        <f t="shared" si="2"/>
        <v>0.19063749999999957</v>
      </c>
      <c r="J21" s="6">
        <f t="shared" si="2"/>
        <v>0.19606999999999797</v>
      </c>
      <c r="K21" s="6">
        <f t="shared" si="2"/>
        <v>0.21497500000000014</v>
      </c>
      <c r="L21" s="6">
        <f t="shared" si="2"/>
        <v>0.2319999999999991</v>
      </c>
      <c r="M21" s="6">
        <f t="shared" si="2"/>
        <v>0.26697999999999888</v>
      </c>
      <c r="N21" s="6">
        <f t="shared" si="2"/>
        <v>0.28147499999999859</v>
      </c>
      <c r="O21" s="6">
        <f t="shared" si="2"/>
        <v>0.28613333330000068</v>
      </c>
      <c r="P21" s="6">
        <f t="shared" si="2"/>
        <v>0.27652857139999854</v>
      </c>
      <c r="Q21" s="6">
        <f t="shared" si="2"/>
        <v>0.28072499999999923</v>
      </c>
      <c r="R21" s="6">
        <f t="shared" si="2"/>
        <v>0.25465000000000004</v>
      </c>
      <c r="S21" s="6">
        <f t="shared" si="2"/>
        <v>0.2456272726999984</v>
      </c>
      <c r="T21" s="6">
        <f t="shared" si="2"/>
        <v>0.24926666670000008</v>
      </c>
      <c r="U21" s="6">
        <f t="shared" si="2"/>
        <v>0.23636666670000017</v>
      </c>
      <c r="V21" s="6">
        <f t="shared" si="2"/>
        <v>0.25122448979591772</v>
      </c>
      <c r="W21" s="6">
        <f t="shared" si="2"/>
        <v>0.24630540540540347</v>
      </c>
      <c r="X21" s="6">
        <f t="shared" si="2"/>
        <v>0.23785251396648111</v>
      </c>
      <c r="Y21" s="6">
        <f t="shared" si="2"/>
        <v>0.24593715170278707</v>
      </c>
      <c r="Z21" s="6">
        <f t="shared" si="2"/>
        <v>0.25990000000000069</v>
      </c>
      <c r="AA21" s="6">
        <f t="shared" si="2"/>
        <v>0.24669999999999925</v>
      </c>
      <c r="AB21" s="6">
        <f t="shared" si="2"/>
        <v>0.21740000000000048</v>
      </c>
      <c r="AC21" s="6">
        <f t="shared" si="2"/>
        <v>0.21859999999999924</v>
      </c>
      <c r="AD21" s="6">
        <f t="shared" si="2"/>
        <v>0.21180000000000065</v>
      </c>
      <c r="AE21" s="6">
        <f t="shared" si="2"/>
        <v>0.20800000000000174</v>
      </c>
      <c r="AF21" s="6">
        <f t="shared" si="2"/>
        <v>0.19070000000000031</v>
      </c>
      <c r="AG21" s="6">
        <f t="shared" si="2"/>
        <v>0.19150000000000111</v>
      </c>
      <c r="AH21" s="6">
        <f t="shared" si="2"/>
        <v>0.18210000000000037</v>
      </c>
      <c r="AI21" s="6">
        <f t="shared" si="2"/>
        <v>0.19090000000000051</v>
      </c>
    </row>
    <row r="22" spans="1:35" x14ac:dyDescent="0.35">
      <c r="A22" s="2" t="s">
        <v>7</v>
      </c>
      <c r="H22" s="7">
        <v>4.4999999999999998E-2</v>
      </c>
      <c r="I22" s="7">
        <v>4.4999999999999998E-2</v>
      </c>
      <c r="J22" s="7">
        <v>4.4999999999999998E-2</v>
      </c>
      <c r="K22" s="7">
        <v>4.4999999999999998E-2</v>
      </c>
      <c r="L22" s="7">
        <v>4.4999999999999998E-2</v>
      </c>
      <c r="M22" s="7">
        <v>4.4999999999999998E-2</v>
      </c>
      <c r="N22" s="7">
        <v>0.05</v>
      </c>
      <c r="O22" s="7">
        <v>0.05</v>
      </c>
      <c r="P22" s="7">
        <v>0.05</v>
      </c>
      <c r="Q22" s="7">
        <v>0.05</v>
      </c>
      <c r="R22" s="7">
        <v>0.05</v>
      </c>
      <c r="S22" s="7">
        <v>0.05</v>
      </c>
      <c r="T22" s="7">
        <v>0.05</v>
      </c>
      <c r="U22" s="7">
        <v>0.05</v>
      </c>
      <c r="V22" s="7">
        <v>0.05</v>
      </c>
      <c r="W22" s="7">
        <v>0.05</v>
      </c>
      <c r="X22" s="7">
        <v>0.05</v>
      </c>
      <c r="Y22" s="7">
        <v>0.05</v>
      </c>
      <c r="Z22" s="7">
        <v>5.5E-2</v>
      </c>
      <c r="AA22" s="7">
        <v>5.5E-2</v>
      </c>
      <c r="AB22" s="7">
        <v>5.5E-2</v>
      </c>
      <c r="AC22" s="7">
        <v>5.5E-2</v>
      </c>
      <c r="AD22" s="7">
        <v>5.5E-2</v>
      </c>
      <c r="AE22" s="7">
        <v>5.5E-2</v>
      </c>
      <c r="AF22" s="7">
        <v>5.5E-2</v>
      </c>
      <c r="AG22" s="7">
        <v>5.5E-2</v>
      </c>
      <c r="AH22" s="7">
        <v>5.5E-2</v>
      </c>
      <c r="AI22" s="7">
        <v>5.5E-2</v>
      </c>
    </row>
    <row r="23" spans="1:35" x14ac:dyDescent="0.35">
      <c r="A23" s="2" t="s">
        <v>21</v>
      </c>
      <c r="H23" s="13">
        <f>Desembolso!B16</f>
        <v>6.6160276866376017E-2</v>
      </c>
      <c r="I23" s="13">
        <f>Desembolso!C16</f>
        <v>6.4636170323116027E-2</v>
      </c>
      <c r="J23" s="13">
        <f>Desembolso!D16</f>
        <v>8.3702652722866977E-2</v>
      </c>
      <c r="K23" s="13">
        <f>Desembolso!E16</f>
        <v>7.4707985063718396E-2</v>
      </c>
      <c r="L23" s="13">
        <f>Desembolso!F16</f>
        <v>8.5147735380224868E-2</v>
      </c>
      <c r="M23" s="13">
        <f>Desembolso!G16</f>
        <v>7.8343170855547095E-2</v>
      </c>
      <c r="N23" s="13">
        <f>Desembolso!H16</f>
        <v>5.8464873653546509E-2</v>
      </c>
      <c r="O23" s="13">
        <f>Desembolso!I16</f>
        <v>7.1826791435547835E-2</v>
      </c>
      <c r="P23" s="13">
        <f>Desembolso!J16</f>
        <v>8.5524513081315701E-2</v>
      </c>
      <c r="Q23" s="13">
        <f>Desembolso!K16</f>
        <v>0.1017510194291197</v>
      </c>
      <c r="R23" s="13">
        <f>Desembolso!L16</f>
        <v>7.4572658007974413E-2</v>
      </c>
      <c r="S23" s="13">
        <f>Desembolso!M16</f>
        <v>0.12752890173410406</v>
      </c>
      <c r="T23" s="13">
        <f>Desembolso!N16</f>
        <v>8.957480875289095E-2</v>
      </c>
      <c r="U23" s="13">
        <f>Desembolso!O16</f>
        <v>0.10744340791962946</v>
      </c>
      <c r="V23" s="13">
        <f>Desembolso!P16</f>
        <v>0.12557732510087996</v>
      </c>
      <c r="W23" s="13">
        <f>Desembolso!Q16</f>
        <v>0.10337217061027562</v>
      </c>
      <c r="X23" s="13">
        <f>Desembolso!R16</f>
        <v>0.12882284399921312</v>
      </c>
      <c r="Y23" s="13">
        <f>Desembolso!S16</f>
        <v>0.13331545282390136</v>
      </c>
      <c r="Z23" s="13">
        <f>Desembolso!T16</f>
        <v>9.4565847998452912E-2</v>
      </c>
      <c r="AA23" s="13">
        <f>Desembolso!U16</f>
        <v>9.9164809797855122E-2</v>
      </c>
      <c r="AB23" s="13">
        <f>Desembolso!V16</f>
        <v>0.14047471669364822</v>
      </c>
      <c r="AC23" s="13">
        <f>Desembolso!W16</f>
        <v>0.12018771874005726</v>
      </c>
      <c r="AD23" s="13">
        <f>Desembolso!X16</f>
        <v>0.14313008609505837</v>
      </c>
      <c r="AE23" s="13">
        <f>Desembolso!Y16</f>
        <v>0.13775212400285361</v>
      </c>
      <c r="AF23" s="13">
        <f>Desembolso!Z16</f>
        <v>0.15547192277434033</v>
      </c>
      <c r="AG23" s="13">
        <f>Desembolso!AA16</f>
        <v>0.1772049858425449</v>
      </c>
      <c r="AH23" s="13">
        <f>Desembolso!AB16</f>
        <v>0.13443605497982622</v>
      </c>
      <c r="AI23" s="13">
        <f>Desembolso!AC16</f>
        <v>0.15825925160223278</v>
      </c>
    </row>
    <row r="24" spans="1:35" x14ac:dyDescent="0.35">
      <c r="A24" s="2" t="s">
        <v>8</v>
      </c>
      <c r="H24" s="4">
        <f>H17+(30%-H18)+H19+H20+(35%-H21)+(H22*5)+H23</f>
        <v>0.84539269138563566</v>
      </c>
      <c r="I24" s="4">
        <f t="shared" ref="I24" si="3">I17+(30%-I18)+I19+I20+(35%-I21)+(I22*5)+I23</f>
        <v>0.8424449028038461</v>
      </c>
      <c r="J24" s="4">
        <f t="shared" ref="J24" si="4">J17+(30%-J18)+J19+J20+(35%-J21)+(J22*5)+J23</f>
        <v>0.86431795854388449</v>
      </c>
      <c r="K24" s="4">
        <f t="shared" ref="K24" si="5">K17+(30%-K18)+K19+K20+(35%-K21)+(K22*5)+K23</f>
        <v>0.83710781342930107</v>
      </c>
      <c r="L24" s="4">
        <f t="shared" ref="L24" si="6">L17+(30%-L18)+L19+L20+(35%-L21)+(L22*5)+L23</f>
        <v>0.8284167406804076</v>
      </c>
      <c r="M24" s="4">
        <f t="shared" ref="M24" si="7">M17+(30%-M18)+M19+M20+(35%-M21)+(M22*5)+M23</f>
        <v>0.78154121639397967</v>
      </c>
      <c r="N24" s="4">
        <f t="shared" ref="N24" si="8">N17+(30%-N18)+N19+N20+(35%-N21)+(N22*5)+N23</f>
        <v>0.74893477600356273</v>
      </c>
      <c r="O24" s="4">
        <f t="shared" ref="O24" si="9">O17+(30%-O18)+O19+O20+(35%-O21)+(O22*5)+O23</f>
        <v>0.76446700098213827</v>
      </c>
      <c r="P24" s="4">
        <f t="shared" ref="P24" si="10">P17+(30%-P18)+P19+P20+(35%-P21)+(P22*5)+P23</f>
        <v>0.79609762325596323</v>
      </c>
      <c r="Q24" s="4">
        <f t="shared" ref="Q24" si="11">Q17+(30%-Q18)+Q19+Q20+(35%-Q21)+(Q22*5)+Q23</f>
        <v>0.8025238076159632</v>
      </c>
      <c r="R24" s="4">
        <f t="shared" ref="R24" si="12">R17+(30%-R18)+R19+R20+(35%-R21)+(R22*5)+R23</f>
        <v>0.80454239813552764</v>
      </c>
      <c r="S24" s="4">
        <f t="shared" ref="S24" si="13">S17+(30%-S18)+S19+S20+(35%-S21)+(S22*5)+S23</f>
        <v>0.89641062646381287</v>
      </c>
      <c r="T24" s="4">
        <f t="shared" ref="T24" si="14">T17+(30%-T18)+T19+T20+(35%-T21)+(T22*5)+T23</f>
        <v>0.84904071987623952</v>
      </c>
      <c r="U24" s="4">
        <f t="shared" ref="U24" si="15">U17+(30%-U18)+U19+U20+(35%-U21)+(U22*5)+U23</f>
        <v>0.88993673832518039</v>
      </c>
      <c r="V24" s="4">
        <f t="shared" ref="V24" si="16">V17+(30%-V18)+V19+V20+(35%-V21)+(V22*5)+V23</f>
        <v>0.9016172328934321</v>
      </c>
      <c r="W24" s="4">
        <f t="shared" ref="W24" si="17">W17+(30%-W18)+W19+W20+(35%-W21)+(W22*5)+W23</f>
        <v>0.89285644934639463</v>
      </c>
      <c r="X24" s="4">
        <f t="shared" ref="X24" si="18">X17+(30%-X18)+X19+X20+(35%-X21)+(X22*5)+X23</f>
        <v>0.92120405455948862</v>
      </c>
      <c r="Y24" s="4">
        <f t="shared" ref="Y24" si="19">Y17+(30%-Y18)+Y19+Y20+(35%-Y21)+(Y22*5)+Y23</f>
        <v>0.92185167345208052</v>
      </c>
      <c r="Z24" s="4">
        <f t="shared" ref="Z24" si="20">Z17+(30%-Z18)+Z19+Z20+(35%-Z21)+(Z22*5)+Z23</f>
        <v>0.88102348023858901</v>
      </c>
      <c r="AA24" s="4">
        <f t="shared" ref="AA24" si="21">AA17+(30%-AA18)+AA19+AA20+(35%-AA21)+(AA22*5)+AA23</f>
        <v>0.90190987812059142</v>
      </c>
      <c r="AB24" s="4">
        <f t="shared" ref="AB24" si="22">AB17+(30%-AB18)+AB19+AB20+(35%-AB21)+(AB22*5)+AB23</f>
        <v>0.99482942684111009</v>
      </c>
      <c r="AC24" s="4">
        <f t="shared" ref="AC24" si="23">AC17+(30%-AC18)+AC19+AC20+(35%-AC21)+(AC22*5)+AC23</f>
        <v>0.96534619168259461</v>
      </c>
      <c r="AD24" s="4">
        <f t="shared" ref="AD24" si="24">AD17+(30%-AD18)+AD19+AD20+(35%-AD21)+(AD22*5)+AD23</f>
        <v>1.0021982920289576</v>
      </c>
      <c r="AE24" s="4">
        <f t="shared" ref="AE24" si="25">AE17+(30%-AE18)+AE19+AE20+(35%-AE21)+(AE22*5)+AE23</f>
        <v>1.0260844147530537</v>
      </c>
      <c r="AF24" s="4">
        <f t="shared" ref="AF24" si="26">AF17+(30%-AF18)+AF19+AF20+(35%-AF21)+(AF22*5)+AF23</f>
        <v>1.0599075422142328</v>
      </c>
      <c r="AG24" s="4">
        <f t="shared" ref="AG24" si="27">AG17+(30%-AG18)+AG19+AG20+(35%-AG21)+(AG22*5)+AG23</f>
        <v>1.1269417654310827</v>
      </c>
      <c r="AH24" s="4">
        <f t="shared" ref="AH24:AI24" si="28">AH17+(30%-AH18)+AH19+AH20+(35%-AH21)+(AH22*5)+AH23</f>
        <v>1.0937953713258914</v>
      </c>
      <c r="AI24" s="4">
        <f t="shared" si="28"/>
        <v>1.0952369598994312</v>
      </c>
    </row>
    <row r="25" spans="1:35" x14ac:dyDescent="0.35">
      <c r="A25" s="2" t="s">
        <v>22</v>
      </c>
      <c r="H25" s="6">
        <v>1.371929384551418E-2</v>
      </c>
      <c r="I25" s="6">
        <v>1.4646970654946134E-2</v>
      </c>
      <c r="J25" s="6">
        <v>1.5031958820090896E-2</v>
      </c>
      <c r="K25" s="6">
        <v>1.6359330489444268E-2</v>
      </c>
      <c r="L25" s="6">
        <v>1.753859833084781E-2</v>
      </c>
      <c r="M25" s="6">
        <v>1.9915393518094682E-2</v>
      </c>
      <c r="N25" s="6">
        <v>2.0882701330328546E-2</v>
      </c>
      <c r="O25" s="6">
        <v>2.1191441057098581E-2</v>
      </c>
      <c r="P25" s="6">
        <v>2.0553739315881892E-2</v>
      </c>
      <c r="Q25" s="6">
        <v>2.0832897556794183E-2</v>
      </c>
      <c r="R25" s="6">
        <v>1.9084546399502189E-2</v>
      </c>
      <c r="S25" s="6">
        <v>1.8471801207393668E-2</v>
      </c>
      <c r="T25" s="6">
        <v>1.8719445228929654E-2</v>
      </c>
      <c r="U25" s="6">
        <v>1.783865583462263E-2</v>
      </c>
      <c r="V25" s="6">
        <v>1.8852392643512239E-2</v>
      </c>
      <c r="W25" s="6">
        <v>1.8517995253469977E-2</v>
      </c>
      <c r="X25" s="6">
        <v>1.7940535023103221E-2</v>
      </c>
      <c r="Y25" s="6">
        <v>1.8492912862898114E-2</v>
      </c>
      <c r="Z25" s="6">
        <v>1.9439224348480666E-2</v>
      </c>
      <c r="AA25" s="6">
        <v>1.8544864228500657E-2</v>
      </c>
      <c r="AB25" s="6">
        <v>1.6528224195598185E-2</v>
      </c>
      <c r="AC25" s="6">
        <v>1.6611686431802664E-2</v>
      </c>
      <c r="AD25" s="6">
        <v>1.6137733863066828E-2</v>
      </c>
      <c r="AE25" s="6">
        <v>1.5871815102928011E-2</v>
      </c>
      <c r="AF25" s="6">
        <v>1.4651409027246043E-2</v>
      </c>
      <c r="AG25" s="6">
        <v>1.4708201339286076E-2</v>
      </c>
      <c r="AH25" s="6">
        <v>1.4038672648005734E-2</v>
      </c>
      <c r="AI25" s="6">
        <v>1.4665610383646221E-2</v>
      </c>
    </row>
    <row r="26" spans="1:35" x14ac:dyDescent="0.35"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8" spans="1:35" x14ac:dyDescent="0.35">
      <c r="A28" s="9" t="s">
        <v>10</v>
      </c>
      <c r="B28" s="1">
        <v>44562</v>
      </c>
      <c r="C28" s="1">
        <v>44593</v>
      </c>
      <c r="D28" s="1">
        <v>44621</v>
      </c>
      <c r="E28" s="1">
        <v>44652</v>
      </c>
      <c r="F28" s="1">
        <v>44682</v>
      </c>
      <c r="G28" s="1">
        <v>44713</v>
      </c>
      <c r="H28" s="1">
        <v>44743</v>
      </c>
      <c r="I28" s="1">
        <v>44774</v>
      </c>
      <c r="J28" s="1">
        <v>44805</v>
      </c>
      <c r="K28" s="1">
        <v>44835</v>
      </c>
      <c r="L28" s="1">
        <v>44866</v>
      </c>
      <c r="M28" s="1">
        <v>44896</v>
      </c>
      <c r="N28" s="1">
        <v>44927</v>
      </c>
      <c r="O28" s="1">
        <v>44958</v>
      </c>
      <c r="P28" s="1">
        <v>44986</v>
      </c>
      <c r="Q28" s="1">
        <v>45017</v>
      </c>
      <c r="R28" s="1">
        <v>45047</v>
      </c>
      <c r="S28" s="1">
        <v>45078</v>
      </c>
      <c r="T28" s="1">
        <v>45108</v>
      </c>
      <c r="U28" s="1">
        <v>45139</v>
      </c>
      <c r="V28" s="1">
        <v>45170</v>
      </c>
      <c r="W28" s="1">
        <v>45200</v>
      </c>
      <c r="X28" s="1">
        <v>45231</v>
      </c>
      <c r="Y28" s="1">
        <v>45261</v>
      </c>
      <c r="Z28" s="1">
        <v>45292</v>
      </c>
      <c r="AA28" s="1">
        <v>45323</v>
      </c>
      <c r="AB28" s="1">
        <v>45352</v>
      </c>
      <c r="AC28" s="1">
        <v>45383</v>
      </c>
      <c r="AD28" s="1">
        <v>45413</v>
      </c>
      <c r="AE28" s="1">
        <v>45444</v>
      </c>
      <c r="AF28" s="1">
        <v>45474</v>
      </c>
      <c r="AG28" s="1">
        <v>45505</v>
      </c>
      <c r="AH28" s="1">
        <v>45536</v>
      </c>
      <c r="AI28" s="1">
        <v>45566</v>
      </c>
    </row>
    <row r="29" spans="1:35" x14ac:dyDescent="0.35">
      <c r="A29" s="2" t="s">
        <v>1</v>
      </c>
      <c r="B29" s="3">
        <v>3648262.553504</v>
      </c>
      <c r="C29" s="3">
        <v>3669575.1812488702</v>
      </c>
      <c r="D29" s="3">
        <v>3666538.4587299502</v>
      </c>
      <c r="E29" s="3">
        <v>3671623.93971969</v>
      </c>
      <c r="F29" s="3">
        <v>3703701.1581176301</v>
      </c>
      <c r="G29" s="3">
        <v>3719137.0351612298</v>
      </c>
      <c r="H29" s="8">
        <v>1604470.8605142599</v>
      </c>
      <c r="I29" s="8">
        <v>1652994.4659615201</v>
      </c>
      <c r="J29" s="8">
        <v>1708487.1307916299</v>
      </c>
      <c r="K29" s="8">
        <v>1747888.4805549299</v>
      </c>
      <c r="L29" s="8">
        <v>1806031.2504928701</v>
      </c>
      <c r="M29" s="8">
        <v>1945797.5892711298</v>
      </c>
      <c r="N29" s="8">
        <v>1879515.48450634</v>
      </c>
      <c r="O29" s="8">
        <v>1915579.91396592</v>
      </c>
      <c r="P29" s="8">
        <v>1944360.15037343</v>
      </c>
      <c r="Q29" s="8">
        <v>1974521.56450923</v>
      </c>
      <c r="R29" s="8">
        <v>1993157.1163918602</v>
      </c>
      <c r="S29" s="8">
        <v>2013606.3697641699</v>
      </c>
      <c r="T29" s="8">
        <v>2033940.81658803</v>
      </c>
      <c r="U29" s="8">
        <v>2063270.9103105702</v>
      </c>
      <c r="V29" s="8">
        <v>2118495.7431463301</v>
      </c>
      <c r="W29" s="8">
        <v>2150558.7540029301</v>
      </c>
      <c r="X29" s="8">
        <v>2027507.7378819499</v>
      </c>
      <c r="Y29" s="8">
        <v>2076067.99956166</v>
      </c>
      <c r="Z29" s="8">
        <v>2064981.23134243</v>
      </c>
      <c r="AA29" s="8">
        <v>2084474.5574407</v>
      </c>
      <c r="AB29" s="8">
        <v>2096368.10743549</v>
      </c>
      <c r="AC29" s="8">
        <v>2103936.7453061598</v>
      </c>
      <c r="AD29" s="8">
        <v>2103511.8318896899</v>
      </c>
      <c r="AE29" s="8">
        <v>2102169.5804582098</v>
      </c>
      <c r="AF29" s="8">
        <v>2096914.34394748</v>
      </c>
      <c r="AG29" s="8">
        <v>2105646.60086308</v>
      </c>
      <c r="AH29" s="8">
        <v>1974456.5323194701</v>
      </c>
      <c r="AI29" s="8">
        <v>2021712.0964900299</v>
      </c>
    </row>
    <row r="30" spans="1:35" x14ac:dyDescent="0.35">
      <c r="A30" s="2" t="s">
        <v>2</v>
      </c>
      <c r="B30" s="4">
        <v>0.21403403505745466</v>
      </c>
      <c r="C30" s="4">
        <v>0.21390687112101711</v>
      </c>
      <c r="D30" s="4">
        <v>0.21293910109438519</v>
      </c>
      <c r="E30" s="4">
        <v>0.2112435249281753</v>
      </c>
      <c r="F30" s="4">
        <v>0.21071397857262175</v>
      </c>
      <c r="G30" s="4">
        <v>0.20808187088463242</v>
      </c>
      <c r="H30" s="4">
        <v>8.8665548498006022E-2</v>
      </c>
      <c r="I30" s="4">
        <v>8.9518146570157497E-2</v>
      </c>
      <c r="J30" s="4">
        <v>9.0591602510116109E-2</v>
      </c>
      <c r="K30" s="4">
        <v>9.1284702429934847E-2</v>
      </c>
      <c r="L30" s="4">
        <v>9.2573321126252245E-2</v>
      </c>
      <c r="M30" s="4">
        <v>9.7578754978822221E-2</v>
      </c>
      <c r="N30" s="4">
        <v>9.4845449877591428E-2</v>
      </c>
      <c r="O30" s="4">
        <v>9.6260553865297319E-2</v>
      </c>
      <c r="P30" s="4">
        <v>9.7245799771292094E-2</v>
      </c>
      <c r="Q30" s="4">
        <v>9.8687639200980379E-2</v>
      </c>
      <c r="R30" s="4">
        <v>9.9516740716231525E-2</v>
      </c>
      <c r="S30" s="4">
        <v>0.10000389183623704</v>
      </c>
      <c r="T30" s="4">
        <v>0.10084997163965888</v>
      </c>
      <c r="U30" s="4">
        <v>0.10187743761706008</v>
      </c>
      <c r="V30" s="4">
        <v>0.1037932906282055</v>
      </c>
      <c r="W30" s="4">
        <v>0.10475533368042725</v>
      </c>
      <c r="X30" s="4">
        <v>9.8792655742722682E-2</v>
      </c>
      <c r="Y30" s="4">
        <v>9.9960238655546027E-2</v>
      </c>
      <c r="Z30" s="4">
        <v>0.10030290601599519</v>
      </c>
      <c r="AA30" s="4">
        <v>0.10138701860391032</v>
      </c>
      <c r="AB30" s="4">
        <v>0.10209390165177977</v>
      </c>
      <c r="AC30" s="4">
        <v>0.10286595995225262</v>
      </c>
      <c r="AD30" s="4">
        <v>0.10318830133376204</v>
      </c>
      <c r="AE30" s="4">
        <v>0.10340662685153865</v>
      </c>
      <c r="AF30" s="4">
        <v>0.10522848274679879</v>
      </c>
      <c r="AG30" s="4">
        <v>0.10552631515611306</v>
      </c>
      <c r="AH30" s="4">
        <v>9.8033950517813523E-2</v>
      </c>
      <c r="AI30" s="4">
        <v>9.9980476257871181E-2</v>
      </c>
    </row>
    <row r="31" spans="1:35" x14ac:dyDescent="0.35">
      <c r="A31" s="2" t="s">
        <v>3</v>
      </c>
      <c r="B31" s="4">
        <v>4.8234803498337926E-2</v>
      </c>
      <c r="C31" s="4">
        <v>4.7982673925831894E-2</v>
      </c>
      <c r="D31" s="4">
        <v>4.4980553209502554E-2</v>
      </c>
      <c r="E31" s="4">
        <v>4.5120128522026043E-2</v>
      </c>
      <c r="F31" s="4">
        <v>4.4421127711139902E-2</v>
      </c>
      <c r="G31" s="4">
        <v>4.625271428091992E-2</v>
      </c>
      <c r="H31" s="4">
        <v>4.5340487473635525E-2</v>
      </c>
      <c r="I31" s="4">
        <v>4.4205504244011797E-2</v>
      </c>
      <c r="J31" s="4">
        <v>4.5288723290808811E-2</v>
      </c>
      <c r="K31" s="4">
        <v>4.336107226481499E-2</v>
      </c>
      <c r="L31" s="4">
        <v>4.2179706353741603E-2</v>
      </c>
      <c r="M31" s="4">
        <v>3.9789473150309208E-2</v>
      </c>
      <c r="N31" s="4">
        <v>4.3596883922348763E-2</v>
      </c>
      <c r="O31" s="4">
        <v>3.999456464636067E-2</v>
      </c>
      <c r="P31" s="4">
        <v>2.5244562987357524E-2</v>
      </c>
      <c r="Q31" s="4">
        <v>3.3577588031842479E-2</v>
      </c>
      <c r="R31" s="4">
        <v>4.7390182531520844E-2</v>
      </c>
      <c r="S31" s="4">
        <v>4.3794700685322187E-2</v>
      </c>
      <c r="T31" s="4">
        <v>4.205018194514331E-2</v>
      </c>
      <c r="U31" s="4">
        <v>4.6545218772436649E-2</v>
      </c>
      <c r="V31" s="4">
        <v>5.4098678880528543E-2</v>
      </c>
      <c r="W31" s="4">
        <v>5.8610274877678718E-2</v>
      </c>
      <c r="X31" s="4">
        <v>6.2082623729709713E-2</v>
      </c>
      <c r="Y31" s="4">
        <v>6.0378844252532413E-2</v>
      </c>
      <c r="Z31" s="4">
        <v>5.8596218607347185E-2</v>
      </c>
      <c r="AA31" s="4">
        <v>6.433460055714546E-2</v>
      </c>
      <c r="AB31" s="4">
        <v>6.0953469351928753E-2</v>
      </c>
      <c r="AC31" s="4">
        <v>6.4379835388154449E-2</v>
      </c>
      <c r="AD31" s="4">
        <v>6.680137312844879E-2</v>
      </c>
      <c r="AE31" s="4">
        <v>7.3888042557448561E-2</v>
      </c>
      <c r="AF31" s="4">
        <v>7.1999217020812842E-2</v>
      </c>
      <c r="AG31" s="4">
        <v>6.9144076211432204E-2</v>
      </c>
      <c r="AH31" s="4">
        <v>7.2517687945379772E-2</v>
      </c>
      <c r="AI31" s="4">
        <v>6.9172118062869631E-2</v>
      </c>
    </row>
    <row r="32" spans="1:35" x14ac:dyDescent="0.35">
      <c r="A32" s="2" t="s">
        <v>4</v>
      </c>
      <c r="B32" s="4">
        <v>0.12060417387293901</v>
      </c>
      <c r="C32" s="4">
        <v>0.10828157349896481</v>
      </c>
      <c r="D32" s="4">
        <v>9.1544818817546086E-2</v>
      </c>
      <c r="E32" s="4">
        <v>8.6804950322468183E-2</v>
      </c>
      <c r="F32" s="4">
        <v>8.437348030474956E-2</v>
      </c>
      <c r="G32" s="4">
        <v>6.6446028513238289E-2</v>
      </c>
      <c r="H32" s="4">
        <v>7.3499999999999996E-2</v>
      </c>
      <c r="I32" s="4">
        <v>8.1969743748070395E-2</v>
      </c>
      <c r="J32" s="4">
        <v>7.1957407869561604E-2</v>
      </c>
      <c r="K32" s="4">
        <v>7.560106042599872E-2</v>
      </c>
      <c r="L32" s="4">
        <v>7.0794824399260631E-2</v>
      </c>
      <c r="M32" s="4">
        <v>7.9501826013671686E-2</v>
      </c>
      <c r="N32" s="4">
        <v>7.1731234866828086E-2</v>
      </c>
      <c r="O32" s="4">
        <v>7.5103017413265985E-2</v>
      </c>
      <c r="P32" s="4">
        <v>6.8302305511034403E-2</v>
      </c>
      <c r="Q32" s="4">
        <v>7.0085727177019094E-2</v>
      </c>
      <c r="R32" s="4">
        <v>5.8155497316860101E-2</v>
      </c>
      <c r="S32" s="4">
        <v>6.3896923481462004E-2</v>
      </c>
      <c r="T32" s="4">
        <v>6.7057477838146987E-2</v>
      </c>
      <c r="U32" s="4">
        <v>7.3916311701327994E-2</v>
      </c>
      <c r="V32" s="4">
        <v>9.7144931042826038E-2</v>
      </c>
      <c r="W32" s="4">
        <v>7.7241195304162222E-2</v>
      </c>
      <c r="X32" s="4">
        <v>7.904393533670534E-2</v>
      </c>
      <c r="Y32" s="4">
        <v>9.3106261472567814E-2</v>
      </c>
      <c r="Z32" s="4">
        <v>8.5794655414908577E-2</v>
      </c>
      <c r="AA32" s="4">
        <v>8.5627717033328943E-2</v>
      </c>
      <c r="AB32" s="4">
        <v>7.4533255542590438E-2</v>
      </c>
      <c r="AC32" s="4">
        <v>7.6732026143790849E-2</v>
      </c>
      <c r="AD32" s="4">
        <v>7.2985035442373322E-2</v>
      </c>
      <c r="AE32" s="4">
        <v>8.4034773009521183E-2</v>
      </c>
      <c r="AF32" s="4">
        <v>7.8969342717404273E-2</v>
      </c>
      <c r="AG32" s="4">
        <v>7.2946175637393765E-2</v>
      </c>
      <c r="AH32" s="4">
        <v>7.96141329614133E-2</v>
      </c>
      <c r="AI32" s="4">
        <v>9.8846609895440335E-2</v>
      </c>
    </row>
    <row r="33" spans="1:35" x14ac:dyDescent="0.35">
      <c r="A33" s="2" t="s">
        <v>5</v>
      </c>
      <c r="B33" s="4">
        <v>0.24702522608281771</v>
      </c>
      <c r="C33" s="4">
        <v>0.22305986696230598</v>
      </c>
      <c r="D33" s="4">
        <v>0.20957022596366859</v>
      </c>
      <c r="E33" s="4">
        <v>0.20652719665271965</v>
      </c>
      <c r="F33" s="4">
        <v>0.19957746478873239</v>
      </c>
      <c r="G33" s="4">
        <v>0.2035988971121753</v>
      </c>
      <c r="H33" s="4">
        <v>0.14451901565995526</v>
      </c>
      <c r="I33" s="4">
        <v>0.14334794455633218</v>
      </c>
      <c r="J33" s="4">
        <v>0.14784546805349183</v>
      </c>
      <c r="K33" s="4">
        <v>0.13990529487731382</v>
      </c>
      <c r="L33" s="4">
        <v>0.14811827956989249</v>
      </c>
      <c r="M33" s="4">
        <v>0.15004045775054908</v>
      </c>
      <c r="N33" s="4">
        <v>0.16549038695546361</v>
      </c>
      <c r="O33" s="4">
        <v>0.15144196618837902</v>
      </c>
      <c r="P33" s="4">
        <v>0.13884745762711864</v>
      </c>
      <c r="Q33" s="4">
        <v>0.15295540960940202</v>
      </c>
      <c r="R33" s="4">
        <v>0.16193632041492581</v>
      </c>
      <c r="S33" s="4">
        <v>0.13590325018896449</v>
      </c>
      <c r="T33" s="4">
        <v>0.13635627530364372</v>
      </c>
      <c r="U33" s="4">
        <v>0.13963246997540155</v>
      </c>
      <c r="V33" s="4">
        <v>0.16056096164854036</v>
      </c>
      <c r="W33" s="4">
        <v>0.13757015015925983</v>
      </c>
      <c r="X33" s="4">
        <v>0.1190895976919378</v>
      </c>
      <c r="Y33" s="4">
        <v>0.13066871637202152</v>
      </c>
      <c r="Z33" s="4">
        <v>0.14473324213406294</v>
      </c>
      <c r="AA33" s="4">
        <v>0.13557318926219822</v>
      </c>
      <c r="AB33" s="4">
        <v>0.12933941678238445</v>
      </c>
      <c r="AC33" s="4">
        <v>0.13714866237724349</v>
      </c>
      <c r="AD33" s="4">
        <v>0.12892741061755147</v>
      </c>
      <c r="AE33" s="4">
        <v>0.11798591849797312</v>
      </c>
      <c r="AF33" s="4">
        <v>0.12667583361980062</v>
      </c>
      <c r="AG33" s="4">
        <v>0.1195687683763476</v>
      </c>
      <c r="AH33" s="4">
        <v>0.11578221915920055</v>
      </c>
      <c r="AI33" s="4">
        <v>0.12299196787148595</v>
      </c>
    </row>
    <row r="34" spans="1:35" x14ac:dyDescent="0.35">
      <c r="A34" s="2" t="s">
        <v>20</v>
      </c>
      <c r="H34" s="6">
        <f t="shared" ref="H34:AI34" si="29">+(1+H38)^12-1</f>
        <v>0.21100000000000119</v>
      </c>
      <c r="I34" s="6">
        <f t="shared" si="29"/>
        <v>0.21979999999999955</v>
      </c>
      <c r="J34" s="6">
        <f t="shared" si="29"/>
        <v>0.24559999999999915</v>
      </c>
      <c r="K34" s="6">
        <f t="shared" si="29"/>
        <v>0.27626250000000119</v>
      </c>
      <c r="L34" s="6">
        <f t="shared" si="29"/>
        <v>0.2933250000000005</v>
      </c>
      <c r="M34" s="6">
        <f t="shared" si="29"/>
        <v>0.30474999999999963</v>
      </c>
      <c r="N34" s="6">
        <f t="shared" si="29"/>
        <v>0.28489999999999971</v>
      </c>
      <c r="O34" s="6">
        <f t="shared" si="29"/>
        <v>0.29073076919999896</v>
      </c>
      <c r="P34" s="6">
        <f t="shared" si="29"/>
        <v>0.28349999999999942</v>
      </c>
      <c r="Q34" s="6">
        <f t="shared" si="29"/>
        <v>0.28349999999999942</v>
      </c>
      <c r="R34" s="6">
        <f t="shared" si="29"/>
        <v>0.28143333330000009</v>
      </c>
      <c r="S34" s="6">
        <f t="shared" si="29"/>
        <v>0.27137999999999907</v>
      </c>
      <c r="T34" s="6">
        <f t="shared" si="29"/>
        <v>0.29555000000000131</v>
      </c>
      <c r="U34" s="6">
        <f t="shared" si="29"/>
        <v>0.23379999999999912</v>
      </c>
      <c r="V34" s="6">
        <f t="shared" si="29"/>
        <v>0.26528186528497333</v>
      </c>
      <c r="W34" s="6">
        <f t="shared" si="29"/>
        <v>0.26192400000000049</v>
      </c>
      <c r="X34" s="6">
        <f t="shared" si="29"/>
        <v>0.26871323529411595</v>
      </c>
      <c r="Y34" s="6">
        <f t="shared" si="29"/>
        <v>0.27083752808988737</v>
      </c>
      <c r="Z34" s="6">
        <f t="shared" si="29"/>
        <v>0.27809999999999979</v>
      </c>
      <c r="AA34" s="6">
        <f t="shared" si="29"/>
        <v>0.26829999999999909</v>
      </c>
      <c r="AB34" s="6">
        <f t="shared" si="29"/>
        <v>0.26179999999999981</v>
      </c>
      <c r="AC34" s="6">
        <f t="shared" si="29"/>
        <v>0.26199999999999846</v>
      </c>
      <c r="AD34" s="6">
        <f t="shared" si="29"/>
        <v>0.25869999999999882</v>
      </c>
      <c r="AE34" s="6">
        <f t="shared" si="29"/>
        <v>0.23940000000000028</v>
      </c>
      <c r="AF34" s="6">
        <f t="shared" si="29"/>
        <v>0.23399999999999976</v>
      </c>
      <c r="AG34" s="6">
        <f t="shared" si="29"/>
        <v>0.23740000000000072</v>
      </c>
      <c r="AH34" s="6">
        <f t="shared" si="29"/>
        <v>0.21989999999999998</v>
      </c>
      <c r="AI34" s="6">
        <f t="shared" si="29"/>
        <v>0.20330000000000092</v>
      </c>
    </row>
    <row r="35" spans="1:35" x14ac:dyDescent="0.35">
      <c r="A35" s="2" t="s">
        <v>7</v>
      </c>
      <c r="H35" s="7">
        <v>0.05</v>
      </c>
      <c r="I35" s="7">
        <v>0.05</v>
      </c>
      <c r="J35" s="7">
        <v>0.05</v>
      </c>
      <c r="K35" s="7">
        <v>0.05</v>
      </c>
      <c r="L35" s="7">
        <v>0.05</v>
      </c>
      <c r="M35" s="7">
        <v>0.05</v>
      </c>
      <c r="N35" s="7">
        <v>5.5E-2</v>
      </c>
      <c r="O35" s="7">
        <v>5.5E-2</v>
      </c>
      <c r="P35" s="7">
        <v>5.5E-2</v>
      </c>
      <c r="Q35" s="7">
        <v>5.5E-2</v>
      </c>
      <c r="R35" s="7">
        <v>5.5E-2</v>
      </c>
      <c r="S35" s="7">
        <v>5.5E-2</v>
      </c>
      <c r="T35" s="7">
        <v>5.5E-2</v>
      </c>
      <c r="U35" s="7">
        <v>5.5E-2</v>
      </c>
      <c r="V35" s="7">
        <v>5.5E-2</v>
      </c>
      <c r="W35" s="7">
        <v>5.5E-2</v>
      </c>
      <c r="X35" s="7">
        <v>5.5E-2</v>
      </c>
      <c r="Y35" s="7">
        <v>5.5E-2</v>
      </c>
      <c r="Z35" s="7">
        <v>0.06</v>
      </c>
      <c r="AA35" s="7">
        <v>0.06</v>
      </c>
      <c r="AB35" s="7">
        <v>0.06</v>
      </c>
      <c r="AC35" s="7">
        <v>0.06</v>
      </c>
      <c r="AD35" s="7">
        <v>0.06</v>
      </c>
      <c r="AE35" s="7">
        <v>0.06</v>
      </c>
      <c r="AF35" s="7">
        <v>0.06</v>
      </c>
      <c r="AG35" s="7">
        <v>0.06</v>
      </c>
      <c r="AH35" s="7">
        <v>0.06</v>
      </c>
      <c r="AI35" s="7">
        <v>0.06</v>
      </c>
    </row>
    <row r="36" spans="1:35" x14ac:dyDescent="0.35">
      <c r="A36" s="2" t="s">
        <v>21</v>
      </c>
      <c r="H36" s="13">
        <f>Desembolso!B17</f>
        <v>0.13852307968897479</v>
      </c>
      <c r="I36" s="13">
        <f>Desembolso!C17</f>
        <v>0.12372283595249209</v>
      </c>
      <c r="J36" s="13">
        <f>Desembolso!D17</f>
        <v>0.13699623772478001</v>
      </c>
      <c r="K36" s="13">
        <f>Desembolso!E17</f>
        <v>0.12948320997169549</v>
      </c>
      <c r="L36" s="13">
        <f>Desembolso!F17</f>
        <v>0.1252982999975398</v>
      </c>
      <c r="M36" s="13">
        <f>Desembolso!G17</f>
        <v>0.1396531480071084</v>
      </c>
      <c r="N36" s="13">
        <f>Desembolso!H17</f>
        <v>0.14755097893096675</v>
      </c>
      <c r="O36" s="13">
        <f>Desembolso!I17</f>
        <v>0.14934157598340178</v>
      </c>
      <c r="P36" s="13">
        <f>Desembolso!J17</f>
        <v>0.14699080416936111</v>
      </c>
      <c r="Q36" s="13">
        <f>Desembolso!K17</f>
        <v>0.15070760374190453</v>
      </c>
      <c r="R36" s="13">
        <f>Desembolso!L17</f>
        <v>0.14006553235166397</v>
      </c>
      <c r="S36" s="13">
        <f>Desembolso!M17</f>
        <v>0.15126445086705204</v>
      </c>
      <c r="T36" s="13">
        <f>Desembolso!N17</f>
        <v>0.12150862835794343</v>
      </c>
      <c r="U36" s="13">
        <f>Desembolso!O17</f>
        <v>0.12888968621566965</v>
      </c>
      <c r="V36" s="13">
        <f>Desembolso!P17</f>
        <v>0.17286207399484663</v>
      </c>
      <c r="W36" s="13">
        <f>Desembolso!Q17</f>
        <v>0.13144792896371196</v>
      </c>
      <c r="X36" s="13">
        <f>Desembolso!R17</f>
        <v>0.12519104762193001</v>
      </c>
      <c r="Y36" s="13">
        <f>Desembolso!S17</f>
        <v>0.14487276392038298</v>
      </c>
      <c r="Z36" s="13">
        <f>Desembolso!T17</f>
        <v>0.12415393540901179</v>
      </c>
      <c r="AA36" s="13">
        <f>Desembolso!U17</f>
        <v>0.13952966448117216</v>
      </c>
      <c r="AB36" s="13">
        <f>Desembolso!V17</f>
        <v>0.1407723073992953</v>
      </c>
      <c r="AC36" s="13">
        <f>Desembolso!W17</f>
        <v>0.1331729239580019</v>
      </c>
      <c r="AD36" s="13">
        <f>Desembolso!X17</f>
        <v>0.13240948225026536</v>
      </c>
      <c r="AE36" s="13">
        <f>Desembolso!Y17</f>
        <v>0.13009922822491732</v>
      </c>
      <c r="AF36" s="13">
        <f>Desembolso!Z17</f>
        <v>0.12219599838404456</v>
      </c>
      <c r="AG36" s="13">
        <f>Desembolso!AA17</f>
        <v>0.13124615834181438</v>
      </c>
      <c r="AH36" s="13">
        <f>Desembolso!AB17</f>
        <v>0.11282248748556026</v>
      </c>
      <c r="AI36" s="13">
        <f>Desembolso!AC17</f>
        <v>0.14337399214389085</v>
      </c>
    </row>
    <row r="37" spans="1:35" x14ac:dyDescent="0.35">
      <c r="A37" s="2" t="s">
        <v>8</v>
      </c>
      <c r="H37" s="4">
        <f>H30+(30%-H31)+H32+H33+(35%-H34)+(H35*5)+H36</f>
        <v>1.0888671563732992</v>
      </c>
      <c r="I37" s="4">
        <f t="shared" ref="I37" si="30">I30+(30%-I31)+I32+I33+(35%-I34)+(I35*5)+I36</f>
        <v>1.0745531665830408</v>
      </c>
      <c r="J37" s="4">
        <f t="shared" ref="J37" si="31">J30+(30%-J31)+J32+J33+(35%-J34)+(J35*5)+J36</f>
        <v>1.0565019928671415</v>
      </c>
      <c r="K37" s="4">
        <f t="shared" ref="K37" si="32">K30+(30%-K31)+K32+K33+(35%-K34)+(K35*5)+K36</f>
        <v>1.0166506954401267</v>
      </c>
      <c r="L37" s="4">
        <f t="shared" ref="L37" si="33">L30+(30%-L31)+L32+L33+(35%-L34)+(L35*5)+L36</f>
        <v>1.001280018739203</v>
      </c>
      <c r="M37" s="4">
        <f t="shared" ref="M37" si="34">M30+(30%-M31)+M32+M33+(35%-M34)+(M35*5)+M36</f>
        <v>1.0222347135998426</v>
      </c>
      <c r="N37" s="4">
        <f t="shared" ref="N37" si="35">N30+(30%-N31)+N32+N33+(35%-N34)+(N35*5)+N36</f>
        <v>1.0761211667085013</v>
      </c>
      <c r="O37" s="4">
        <f t="shared" ref="O37" si="36">O30+(30%-O31)+O32+O33+(35%-O34)+(O35*5)+O36</f>
        <v>1.0664217796039843</v>
      </c>
      <c r="P37" s="4">
        <f t="shared" ref="P37" si="37">P30+(30%-P31)+P32+P33+(35%-P34)+(P35*5)+P36</f>
        <v>1.0676418040914493</v>
      </c>
      <c r="Q37" s="4">
        <f t="shared" ref="Q37" si="38">Q30+(30%-Q31)+Q32+Q33+(35%-Q34)+(Q35*5)+Q36</f>
        <v>1.0803587916974642</v>
      </c>
      <c r="R37" s="4">
        <f t="shared" ref="R37" si="39">R30+(30%-R31)+R32+R33+(35%-R34)+(R35*5)+R36</f>
        <v>1.0558505749681606</v>
      </c>
      <c r="S37" s="4">
        <f t="shared" ref="S37" si="40">S30+(30%-S31)+S32+S33+(35%-S34)+(S35*5)+S36</f>
        <v>1.0608938156883942</v>
      </c>
      <c r="T37" s="4">
        <f t="shared" ref="T37" si="41">T30+(30%-T31)+T32+T33+(35%-T34)+(T35*5)+T36</f>
        <v>1.0131721711942483</v>
      </c>
      <c r="U37" s="4">
        <f t="shared" ref="U37" si="42">U30+(30%-U31)+U32+U33+(35%-U34)+(U35*5)+U36</f>
        <v>1.0889706867370235</v>
      </c>
      <c r="V37" s="4">
        <f t="shared" ref="V37" si="43">V30+(30%-V31)+V32+V33+(35%-V34)+(V35*5)+V36</f>
        <v>1.1399807131489166</v>
      </c>
      <c r="W37" s="4">
        <f t="shared" ref="W37" si="44">W30+(30%-W31)+W32+W33+(35%-W34)+(W35*5)+W36</f>
        <v>1.0554803332298821</v>
      </c>
      <c r="X37" s="4">
        <f t="shared" ref="X37" si="45">X30+(30%-X31)+X32+X33+(35%-X34)+(X35*5)+X36</f>
        <v>1.0163213773694701</v>
      </c>
      <c r="Y37" s="4">
        <f t="shared" ref="Y37" si="46">Y30+(30%-Y31)+Y32+Y33+(35%-Y34)+(Y35*5)+Y36</f>
        <v>1.0623916080780986</v>
      </c>
      <c r="Z37" s="4">
        <f t="shared" ref="Z37" si="47">Z30+(30%-Z31)+Z32+Z33+(35%-Z34)+(Z35*5)+Z36</f>
        <v>1.0682885203666315</v>
      </c>
      <c r="AA37" s="4">
        <f t="shared" ref="AA37" si="48">AA30+(30%-AA31)+AA32+AA33+(35%-AA34)+(AA35*5)+AA36</f>
        <v>1.0794829888234649</v>
      </c>
      <c r="AB37" s="4">
        <f t="shared" ref="AB37" si="49">AB30+(30%-AB31)+AB32+AB33+(35%-AB34)+(AB35*5)+AB36</f>
        <v>1.0739854120241212</v>
      </c>
      <c r="AC37" s="4">
        <f t="shared" ref="AC37" si="50">AC30+(30%-AC31)+AC32+AC33+(35%-AC34)+(AC35*5)+AC36</f>
        <v>1.0735397370431359</v>
      </c>
      <c r="AD37" s="4">
        <f t="shared" ref="AD37" si="51">AD30+(30%-AD31)+AD32+AD33+(35%-AD34)+(AD35*5)+AD36</f>
        <v>1.0620088565155044</v>
      </c>
      <c r="AE37" s="4">
        <f t="shared" ref="AE37" si="52">AE30+(30%-AE31)+AE32+AE33+(35%-AE34)+(AE35*5)+AE36</f>
        <v>1.0722385040265014</v>
      </c>
      <c r="AF37" s="4">
        <f t="shared" ref="AF37" si="53">AF30+(30%-AF31)+AF32+AF33+(35%-AF34)+(AF35*5)+AF36</f>
        <v>1.0770704404472355</v>
      </c>
      <c r="AG37" s="4">
        <f t="shared" ref="AG37" si="54">AG30+(30%-AG31)+AG32+AG33+(35%-AG34)+(AG35*5)+AG36</f>
        <v>1.0727433413002356</v>
      </c>
      <c r="AH37" s="4">
        <f t="shared" ref="AH37:AI37" si="55">AH30+(30%-AH31)+AH32+AH33+(35%-AH34)+(AH35*5)+AH36</f>
        <v>1.0638351021786079</v>
      </c>
      <c r="AI37" s="4">
        <f t="shared" si="55"/>
        <v>1.1427209281058177</v>
      </c>
    </row>
    <row r="38" spans="1:35" x14ac:dyDescent="0.35">
      <c r="A38" s="2" t="s">
        <v>22</v>
      </c>
      <c r="H38" s="6">
        <v>1.6081814551478057E-2</v>
      </c>
      <c r="I38" s="6">
        <v>1.6695073362691826E-2</v>
      </c>
      <c r="J38" s="6">
        <v>1.8469942923134974E-2</v>
      </c>
      <c r="K38" s="6">
        <v>2.053601115109438E-2</v>
      </c>
      <c r="L38" s="6">
        <v>2.1666075207535718E-2</v>
      </c>
      <c r="M38" s="6">
        <v>2.241514831845226E-2</v>
      </c>
      <c r="N38" s="6">
        <v>2.1109799488841396E-2</v>
      </c>
      <c r="O38" s="6">
        <v>2.1495141283019548E-2</v>
      </c>
      <c r="P38" s="6">
        <v>2.101703817654843E-2</v>
      </c>
      <c r="Q38" s="6">
        <v>2.101703817654843E-2</v>
      </c>
      <c r="R38" s="6">
        <v>2.0879935152865681E-2</v>
      </c>
      <c r="S38" s="6">
        <v>2.0210090391185709E-2</v>
      </c>
      <c r="T38" s="6">
        <v>2.1812430309864128E-2</v>
      </c>
      <c r="U38" s="6">
        <v>1.7662404075113436E-2</v>
      </c>
      <c r="V38" s="6">
        <v>1.9801407333403409E-2</v>
      </c>
      <c r="W38" s="6">
        <v>1.9575599411506328E-2</v>
      </c>
      <c r="X38" s="6">
        <v>2.0031591480915489E-2</v>
      </c>
      <c r="Y38" s="6">
        <v>2.0173808059087639E-2</v>
      </c>
      <c r="Z38" s="6">
        <v>2.0658373558034571E-2</v>
      </c>
      <c r="AA38" s="6">
        <v>2.0003900958112109E-2</v>
      </c>
      <c r="AB38" s="6">
        <v>1.9567250185205776E-2</v>
      </c>
      <c r="AC38" s="6">
        <v>1.9580716307526114E-2</v>
      </c>
      <c r="AD38" s="6">
        <v>1.9358274707717449E-2</v>
      </c>
      <c r="AE38" s="6">
        <v>1.804652145779051E-2</v>
      </c>
      <c r="AF38" s="6">
        <v>1.7676150046954442E-2</v>
      </c>
      <c r="AG38" s="6">
        <v>1.7909519648968253E-2</v>
      </c>
      <c r="AH38" s="6">
        <v>1.670201887885292E-2</v>
      </c>
      <c r="AI38" s="6">
        <v>1.5541852833387049E-2</v>
      </c>
    </row>
    <row r="39" spans="1:35" x14ac:dyDescent="0.35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</row>
    <row r="41" spans="1:35" x14ac:dyDescent="0.35">
      <c r="A41" s="9" t="s">
        <v>11</v>
      </c>
      <c r="H41" s="1">
        <v>44743</v>
      </c>
      <c r="I41" s="1">
        <v>44774</v>
      </c>
      <c r="J41" s="1">
        <v>44805</v>
      </c>
      <c r="K41" s="1">
        <v>44835</v>
      </c>
      <c r="L41" s="1">
        <v>44866</v>
      </c>
      <c r="M41" s="1">
        <v>44896</v>
      </c>
      <c r="N41" s="1">
        <v>44927</v>
      </c>
      <c r="O41" s="1">
        <v>44958</v>
      </c>
      <c r="P41" s="1">
        <v>44986</v>
      </c>
      <c r="Q41" s="1">
        <v>45017</v>
      </c>
      <c r="R41" s="1">
        <v>45047</v>
      </c>
      <c r="S41" s="1">
        <v>45078</v>
      </c>
      <c r="T41" s="1">
        <v>45108</v>
      </c>
      <c r="U41" s="1">
        <v>45139</v>
      </c>
      <c r="V41" s="1">
        <v>45170</v>
      </c>
      <c r="W41" s="1">
        <v>45200</v>
      </c>
      <c r="X41" s="1">
        <v>45231</v>
      </c>
      <c r="Y41" s="1">
        <v>45261</v>
      </c>
      <c r="Z41" s="1">
        <v>45292</v>
      </c>
      <c r="AA41" s="1">
        <v>45323</v>
      </c>
      <c r="AB41" s="1">
        <v>45352</v>
      </c>
      <c r="AC41" s="1">
        <v>45383</v>
      </c>
      <c r="AD41" s="1">
        <v>45413</v>
      </c>
      <c r="AE41" s="1">
        <v>45444</v>
      </c>
      <c r="AF41" s="1">
        <v>45474</v>
      </c>
      <c r="AG41" s="1">
        <v>45505</v>
      </c>
      <c r="AH41" s="1">
        <v>45536</v>
      </c>
      <c r="AI41" s="1">
        <v>45566</v>
      </c>
    </row>
    <row r="42" spans="1:35" x14ac:dyDescent="0.35">
      <c r="A42" s="2" t="s">
        <v>1</v>
      </c>
      <c r="H42" s="8">
        <v>2001301.0035590001</v>
      </c>
      <c r="I42" s="8">
        <v>2051026.5676180001</v>
      </c>
      <c r="J42" s="8">
        <v>2120091.8037899998</v>
      </c>
      <c r="K42" s="8">
        <v>2178666.8071619999</v>
      </c>
      <c r="L42" s="8">
        <v>2232872.1390519999</v>
      </c>
      <c r="M42" s="8">
        <v>2280381.7880259999</v>
      </c>
      <c r="N42" s="8">
        <v>2289241.2183630001</v>
      </c>
      <c r="O42" s="8">
        <v>2304921.3138549998</v>
      </c>
      <c r="P42" s="8">
        <v>2320955.1447410001</v>
      </c>
      <c r="Q42" s="8">
        <v>2310877.2547309999</v>
      </c>
      <c r="R42" s="8">
        <v>2304051.2069600001</v>
      </c>
      <c r="S42" s="8">
        <v>2295776.822011</v>
      </c>
      <c r="T42" s="8">
        <v>2283083.6593630002</v>
      </c>
      <c r="U42" s="8">
        <v>2281826.1706829998</v>
      </c>
      <c r="V42" s="8">
        <v>2283080.8282189998</v>
      </c>
      <c r="W42" s="8">
        <v>2284501.4644260001</v>
      </c>
      <c r="X42" s="8">
        <v>2301100.2569550001</v>
      </c>
      <c r="Y42" s="8">
        <v>2293748.9003610001</v>
      </c>
      <c r="Z42" s="8">
        <v>2279436.0086619998</v>
      </c>
      <c r="AA42" s="8">
        <v>2283835.3238019999</v>
      </c>
      <c r="AB42" s="8">
        <v>2292864.3618470002</v>
      </c>
      <c r="AC42" s="8">
        <v>2302677.2707039998</v>
      </c>
      <c r="AD42" s="8">
        <v>2303980.347755</v>
      </c>
      <c r="AE42" s="8">
        <v>2300357.3388390001</v>
      </c>
      <c r="AF42" s="8">
        <v>2315747.3899400001</v>
      </c>
      <c r="AG42" s="8">
        <v>2341306.007274</v>
      </c>
      <c r="AH42" s="8">
        <v>2367573.7359369998</v>
      </c>
      <c r="AI42" s="8">
        <v>2394920.5185150001</v>
      </c>
    </row>
    <row r="43" spans="1:35" x14ac:dyDescent="0.35">
      <c r="A43" s="2" t="s">
        <v>2</v>
      </c>
      <c r="H43" s="4">
        <v>0.110594997738565</v>
      </c>
      <c r="I43" s="4">
        <v>0.11107363072296535</v>
      </c>
      <c r="J43" s="4">
        <v>0.11241671682063317</v>
      </c>
      <c r="K43" s="4">
        <v>0.1137824028239022</v>
      </c>
      <c r="L43" s="4">
        <v>0.11445227733789902</v>
      </c>
      <c r="M43" s="4">
        <v>0.1143576377002859</v>
      </c>
      <c r="N43" s="4">
        <v>0.11552132186396566</v>
      </c>
      <c r="O43" s="4">
        <v>0.11582550050248565</v>
      </c>
      <c r="P43" s="4">
        <v>0.11608093245497006</v>
      </c>
      <c r="Q43" s="4">
        <v>0.11549887570325337</v>
      </c>
      <c r="R43" s="4">
        <v>0.11503943400861293</v>
      </c>
      <c r="S43" s="4">
        <v>0.11401762550811598</v>
      </c>
      <c r="T43" s="4">
        <v>0.11320335401104424</v>
      </c>
      <c r="U43" s="4">
        <v>0.11266896760626591</v>
      </c>
      <c r="V43" s="4">
        <v>0.11185694977091616</v>
      </c>
      <c r="W43" s="4">
        <v>0.11127978380219798</v>
      </c>
      <c r="X43" s="4">
        <v>0.11212376715875313</v>
      </c>
      <c r="Y43" s="4">
        <v>0.11044131865834485</v>
      </c>
      <c r="Z43" s="4">
        <v>0.11071967738789874</v>
      </c>
      <c r="AA43" s="4">
        <v>0.11108375184337944</v>
      </c>
      <c r="AB43" s="4">
        <v>0.11166334186682518</v>
      </c>
      <c r="AC43" s="4">
        <v>0.11258280860374996</v>
      </c>
      <c r="AD43" s="4">
        <v>0.11302233473896442</v>
      </c>
      <c r="AE43" s="4">
        <v>0.1131555680254273</v>
      </c>
      <c r="AF43" s="4">
        <v>0.11621008028850081</v>
      </c>
      <c r="AG43" s="4">
        <v>0.11733659176199178</v>
      </c>
      <c r="AH43" s="4">
        <v>0.1175526544529511</v>
      </c>
      <c r="AI43" s="4">
        <v>0.11843689042400618</v>
      </c>
    </row>
    <row r="44" spans="1:35" x14ac:dyDescent="0.35">
      <c r="A44" s="2" t="s">
        <v>3</v>
      </c>
      <c r="H44" s="4">
        <v>3.6342519081166189E-2</v>
      </c>
      <c r="I44" s="4">
        <v>3.3924711148821764E-2</v>
      </c>
      <c r="J44" s="4">
        <v>3.2601046189812175E-2</v>
      </c>
      <c r="K44" s="4">
        <v>3.516636722794806E-2</v>
      </c>
      <c r="L44" s="4">
        <v>3.6090634468310359E-2</v>
      </c>
      <c r="M44" s="4">
        <v>3.7941592450576753E-2</v>
      </c>
      <c r="N44" s="4">
        <v>4.0985649288235997E-2</v>
      </c>
      <c r="O44" s="4">
        <v>4.3655663536603523E-2</v>
      </c>
      <c r="P44" s="4">
        <v>4.7876002238466303E-2</v>
      </c>
      <c r="Q44" s="4">
        <v>4.9665719419770778E-2</v>
      </c>
      <c r="R44" s="4">
        <v>4.8242291081566954E-2</v>
      </c>
      <c r="S44" s="4">
        <v>5.056231325409026E-2</v>
      </c>
      <c r="T44" s="4">
        <v>4.6441695773681527E-2</v>
      </c>
      <c r="U44" s="4">
        <v>5.2038025932298795E-2</v>
      </c>
      <c r="V44" s="4">
        <v>5.256414147484071E-2</v>
      </c>
      <c r="W44" s="4">
        <v>5.8856882694003375E-2</v>
      </c>
      <c r="X44" s="4">
        <v>6.2140273796334772E-2</v>
      </c>
      <c r="Y44" s="4">
        <v>6.1961890453062128E-2</v>
      </c>
      <c r="Z44" s="4">
        <v>6.2343423771047436E-2</v>
      </c>
      <c r="AA44" s="4">
        <v>5.8524512256203226E-2</v>
      </c>
      <c r="AB44" s="4">
        <v>5.544083010283294E-2</v>
      </c>
      <c r="AC44" s="4">
        <v>4.7290545106960416E-2</v>
      </c>
      <c r="AD44" s="4">
        <v>4.5978959015958089E-2</v>
      </c>
      <c r="AE44" s="4">
        <v>4.7338641206048512E-2</v>
      </c>
      <c r="AF44" s="4">
        <v>3.9852426920101658E-2</v>
      </c>
      <c r="AG44" s="4">
        <v>3.7883675995548698E-2</v>
      </c>
      <c r="AH44" s="4">
        <v>3.8901386660529676E-2</v>
      </c>
      <c r="AI44" s="4">
        <v>3.7117805481544724E-2</v>
      </c>
    </row>
    <row r="45" spans="1:35" x14ac:dyDescent="0.35">
      <c r="A45" s="2" t="s">
        <v>4</v>
      </c>
      <c r="H45" s="13">
        <v>6.1400000000000003E-2</v>
      </c>
      <c r="I45" s="4">
        <v>6.8153751157764744E-2</v>
      </c>
      <c r="J45" s="4">
        <v>7.3870726229099071E-2</v>
      </c>
      <c r="K45" s="4">
        <v>7.0938842673004848E-2</v>
      </c>
      <c r="L45" s="4">
        <v>7.4491682070240289E-2</v>
      </c>
      <c r="M45" s="4">
        <v>6.5174641820395174E-2</v>
      </c>
      <c r="N45" s="12">
        <v>6.5000000000000002E-2</v>
      </c>
      <c r="O45" s="12">
        <v>6.5000000000000002E-2</v>
      </c>
      <c r="P45" s="12">
        <v>5.8999999999999997E-2</v>
      </c>
      <c r="Q45" s="12">
        <v>5.0999999999999997E-2</v>
      </c>
      <c r="R45" s="12">
        <v>4.8000000000000001E-2</v>
      </c>
      <c r="S45" s="12">
        <v>4.7E-2</v>
      </c>
      <c r="T45" s="12">
        <v>4.7E-2</v>
      </c>
      <c r="U45" s="12">
        <v>5.0999999999999997E-2</v>
      </c>
      <c r="V45" s="12">
        <v>0.06</v>
      </c>
      <c r="W45" s="12">
        <v>5.2999999999999999E-2</v>
      </c>
      <c r="X45" s="12">
        <v>5.2999999999999999E-2</v>
      </c>
      <c r="Y45" s="12">
        <v>5.2999999999999999E-2</v>
      </c>
      <c r="Z45" s="4">
        <v>7.4542897327707455E-2</v>
      </c>
      <c r="AA45" s="4">
        <v>7.1795547358714268E-2</v>
      </c>
      <c r="AB45" s="4">
        <v>7.5554259043173866E-2</v>
      </c>
      <c r="AC45" s="4">
        <v>7.5163398692810454E-2</v>
      </c>
      <c r="AD45" s="4">
        <v>7.574166447886585E-2</v>
      </c>
      <c r="AE45" s="4">
        <v>6.7614185180074518E-2</v>
      </c>
      <c r="AF45" s="4">
        <v>6.6682571871645002E-2</v>
      </c>
      <c r="AG45" s="4">
        <v>7.8021718602455145E-2</v>
      </c>
      <c r="AH45" s="4">
        <v>7.4732682473268253E-2</v>
      </c>
      <c r="AI45" s="4">
        <v>7.3083971111350648E-2</v>
      </c>
    </row>
    <row r="46" spans="1:35" x14ac:dyDescent="0.35">
      <c r="A46" s="2" t="s">
        <v>5</v>
      </c>
      <c r="H46" s="4">
        <v>8.5607755406413119E-2</v>
      </c>
      <c r="I46" s="6">
        <v>8.3165501717805942E-2</v>
      </c>
      <c r="J46" s="6">
        <v>9.4353640416047546E-2</v>
      </c>
      <c r="K46" s="6">
        <v>9.2409240924092403E-2</v>
      </c>
      <c r="L46" s="6">
        <v>8.3064516129032262E-2</v>
      </c>
      <c r="M46" s="6">
        <v>8.1493468963125648E-2</v>
      </c>
      <c r="N46" s="12">
        <v>8.1284984181065958E-2</v>
      </c>
      <c r="O46" s="12">
        <v>8.6660036937064922E-2</v>
      </c>
      <c r="P46" s="12">
        <v>8.1220338983050852E-2</v>
      </c>
      <c r="Q46" s="12">
        <v>7.5527134462495676E-2</v>
      </c>
      <c r="R46" s="12">
        <v>7.0595015127503241E-2</v>
      </c>
      <c r="S46" s="12">
        <v>5.9863945578231291E-2</v>
      </c>
      <c r="T46" s="12">
        <v>6.4615384615384616E-2</v>
      </c>
      <c r="U46" s="12">
        <v>5.7010562870785701E-2</v>
      </c>
      <c r="V46" s="12">
        <v>5.9673726388093873E-2</v>
      </c>
      <c r="W46" s="12">
        <v>5.3693311087517064E-2</v>
      </c>
      <c r="X46" s="12">
        <v>5.5457605385478441E-2</v>
      </c>
      <c r="Y46" s="12">
        <v>5.288239815526518E-2</v>
      </c>
      <c r="Z46" s="4">
        <v>6.8399452804377564E-2</v>
      </c>
      <c r="AA46" s="4">
        <v>8.3910180651696781E-2</v>
      </c>
      <c r="AB46" s="4">
        <v>7.4786748660979965E-2</v>
      </c>
      <c r="AC46" s="4">
        <v>7.4331188621740596E-2</v>
      </c>
      <c r="AD46" s="4">
        <v>7.3131094257854815E-2</v>
      </c>
      <c r="AE46" s="4">
        <v>7.8088329421804992E-2</v>
      </c>
      <c r="AF46" s="4">
        <v>7.6486765211412858E-2</v>
      </c>
      <c r="AG46" s="4">
        <v>8.2489382554720686E-2</v>
      </c>
      <c r="AH46" s="4">
        <v>8.0289455547898E-2</v>
      </c>
      <c r="AI46" s="4">
        <v>6.9277108433734941E-2</v>
      </c>
    </row>
    <row r="47" spans="1:35" x14ac:dyDescent="0.35">
      <c r="A47" s="2" t="s">
        <v>20</v>
      </c>
      <c r="H47" s="6">
        <f t="shared" ref="H47:AI47" si="56">+(1+H51)^12-1</f>
        <v>0.15807000000000015</v>
      </c>
      <c r="I47" s="6">
        <f t="shared" si="56"/>
        <v>0.16462499999999958</v>
      </c>
      <c r="J47" s="6">
        <f t="shared" si="56"/>
        <v>0.17479999999999962</v>
      </c>
      <c r="K47" s="6">
        <f t="shared" si="56"/>
        <v>0.18168750000000133</v>
      </c>
      <c r="L47" s="6">
        <f t="shared" si="56"/>
        <v>0.18711250000000024</v>
      </c>
      <c r="M47" s="6">
        <f t="shared" si="56"/>
        <v>0.20093000000000094</v>
      </c>
      <c r="N47" s="6">
        <f t="shared" si="56"/>
        <v>0.20950000000000069</v>
      </c>
      <c r="O47" s="6">
        <f t="shared" si="56"/>
        <v>0.214766666700001</v>
      </c>
      <c r="P47" s="6">
        <f t="shared" si="56"/>
        <v>0.22790000000000199</v>
      </c>
      <c r="Q47" s="6">
        <f t="shared" si="56"/>
        <v>0.23461666669999937</v>
      </c>
      <c r="R47" s="6">
        <f t="shared" si="56"/>
        <v>0.22647500000000109</v>
      </c>
      <c r="S47" s="6">
        <f t="shared" si="56"/>
        <v>0.22040000000000037</v>
      </c>
      <c r="T47" s="6">
        <f t="shared" si="56"/>
        <v>0.20492500000000091</v>
      </c>
      <c r="U47" s="6">
        <f t="shared" si="56"/>
        <v>0.19547142860000077</v>
      </c>
      <c r="V47" s="6">
        <f t="shared" si="56"/>
        <v>0.21186492146596869</v>
      </c>
      <c r="W47" s="6">
        <f t="shared" si="56"/>
        <v>0.21159334862385393</v>
      </c>
      <c r="X47" s="6">
        <f t="shared" si="56"/>
        <v>0.20891303317535459</v>
      </c>
      <c r="Y47" s="6">
        <f t="shared" si="56"/>
        <v>0.21240405797101491</v>
      </c>
      <c r="Z47" s="6">
        <f t="shared" si="56"/>
        <v>0.21780000000000221</v>
      </c>
      <c r="AA47" s="6">
        <f t="shared" si="56"/>
        <v>0.21049999999999947</v>
      </c>
      <c r="AB47" s="6">
        <f t="shared" si="56"/>
        <v>0.20579999999999932</v>
      </c>
      <c r="AC47" s="6">
        <f t="shared" si="56"/>
        <v>0.19140000000000024</v>
      </c>
      <c r="AD47" s="6">
        <f t="shared" si="56"/>
        <v>0.19510000000000027</v>
      </c>
      <c r="AE47" s="6">
        <f t="shared" si="56"/>
        <v>0.18800000000000039</v>
      </c>
      <c r="AF47" s="6">
        <f t="shared" si="56"/>
        <v>0.18049999999999966</v>
      </c>
      <c r="AG47" s="6">
        <f t="shared" si="56"/>
        <v>0.18749999999999933</v>
      </c>
      <c r="AH47" s="6">
        <f t="shared" si="56"/>
        <v>0.18389999999999973</v>
      </c>
      <c r="AI47" s="6">
        <f t="shared" si="56"/>
        <v>0.17780000000000107</v>
      </c>
    </row>
    <row r="48" spans="1:35" x14ac:dyDescent="0.35">
      <c r="A48" s="2" t="s">
        <v>7</v>
      </c>
      <c r="B48" s="10"/>
      <c r="C48" s="10"/>
      <c r="D48" s="10"/>
      <c r="E48" s="10"/>
      <c r="F48" s="10"/>
      <c r="G48" s="10"/>
      <c r="H48" s="7">
        <v>0.05</v>
      </c>
      <c r="I48" s="7">
        <v>0.05</v>
      </c>
      <c r="J48" s="7">
        <v>0.05</v>
      </c>
      <c r="K48" s="7">
        <v>0.05</v>
      </c>
      <c r="L48" s="7">
        <v>0.05</v>
      </c>
      <c r="M48" s="7">
        <v>0.05</v>
      </c>
      <c r="N48" s="7">
        <v>5.5E-2</v>
      </c>
      <c r="O48" s="7">
        <v>5.5E-2</v>
      </c>
      <c r="P48" s="7">
        <v>5.5E-2</v>
      </c>
      <c r="Q48" s="7">
        <v>5.5E-2</v>
      </c>
      <c r="R48" s="7">
        <v>5.5E-2</v>
      </c>
      <c r="S48" s="7">
        <v>5.5E-2</v>
      </c>
      <c r="T48" s="7">
        <v>5.5E-2</v>
      </c>
      <c r="U48" s="7">
        <v>5.5E-2</v>
      </c>
      <c r="V48" s="7">
        <v>5.5E-2</v>
      </c>
      <c r="W48" s="7">
        <v>5.5E-2</v>
      </c>
      <c r="X48" s="7">
        <v>5.5E-2</v>
      </c>
      <c r="Y48" s="7">
        <v>5.5E-2</v>
      </c>
      <c r="Z48" s="7">
        <v>0.06</v>
      </c>
      <c r="AA48" s="7">
        <v>0.06</v>
      </c>
      <c r="AB48" s="7">
        <v>0.06</v>
      </c>
      <c r="AC48" s="7">
        <v>0.06</v>
      </c>
      <c r="AD48" s="7">
        <v>0.06</v>
      </c>
      <c r="AE48" s="7">
        <v>0.06</v>
      </c>
      <c r="AF48" s="7">
        <v>0.06</v>
      </c>
      <c r="AG48" s="7">
        <v>0.06</v>
      </c>
      <c r="AH48" s="7">
        <v>0.06</v>
      </c>
      <c r="AI48" s="7">
        <v>0.06</v>
      </c>
    </row>
    <row r="49" spans="1:35" x14ac:dyDescent="0.35">
      <c r="A49" s="2" t="s">
        <v>21</v>
      </c>
      <c r="H49" s="13">
        <f>Desembolso!B18</f>
        <v>0.13226661872443704</v>
      </c>
      <c r="I49" s="13">
        <f>Desembolso!C18</f>
        <v>0.12172605155334267</v>
      </c>
      <c r="J49" s="13">
        <f>Desembolso!D18</f>
        <v>0.14741423287845937</v>
      </c>
      <c r="K49" s="13">
        <f>Desembolso!E18</f>
        <v>0.15386761989555234</v>
      </c>
      <c r="L49" s="13">
        <f>Desembolso!F18</f>
        <v>0.13973971018771372</v>
      </c>
      <c r="M49" s="13">
        <f>Desembolso!G18</f>
        <v>0.13145785732419396</v>
      </c>
      <c r="N49" s="13">
        <f>Desembolso!H18</f>
        <v>0.12537542623580156</v>
      </c>
      <c r="O49" s="13">
        <f>Desembolso!I18</f>
        <v>0.14447220222720922</v>
      </c>
      <c r="P49" s="13">
        <f>Desembolso!J18</f>
        <v>0.13735655490645243</v>
      </c>
      <c r="Q49" s="13">
        <f>Desembolso!K18</f>
        <v>0.13262173183017512</v>
      </c>
      <c r="R49" s="13">
        <f>Desembolso!L18</f>
        <v>0.10400300027634124</v>
      </c>
      <c r="S49" s="13">
        <f>Desembolso!M18</f>
        <v>0.12308526011560694</v>
      </c>
      <c r="T49" s="13">
        <f>Desembolso!N18</f>
        <v>0.10224159402241594</v>
      </c>
      <c r="U49" s="13">
        <f>Desembolso!O18</f>
        <v>0.11328201448235371</v>
      </c>
      <c r="V49" s="13">
        <f>Desembolso!P18</f>
        <v>0.12500364626379504</v>
      </c>
      <c r="W49" s="13">
        <f>Desembolso!Q18</f>
        <v>0.11527998768156855</v>
      </c>
      <c r="X49" s="13">
        <f>Desembolso!R18</f>
        <v>0.10843938683171163</v>
      </c>
      <c r="Y49" s="13">
        <f>Desembolso!S18</f>
        <v>0.10403205487690895</v>
      </c>
      <c r="Z49" s="13">
        <f>Desembolso!T18</f>
        <v>0.11578307594552034</v>
      </c>
      <c r="AA49" s="13">
        <f>Desembolso!U18</f>
        <v>0.14805790224587614</v>
      </c>
      <c r="AB49" s="13">
        <f>Desembolso!V18</f>
        <v>0.15849680982763548</v>
      </c>
      <c r="AC49" s="13">
        <f>Desembolso!W18</f>
        <v>0.14488545975182945</v>
      </c>
      <c r="AD49" s="13">
        <f>Desembolso!X18</f>
        <v>0.1606085623304635</v>
      </c>
      <c r="AE49" s="13">
        <f>Desembolso!Y18</f>
        <v>0.14754523639665348</v>
      </c>
      <c r="AF49" s="13">
        <f>Desembolso!Z18</f>
        <v>0.14979481618506943</v>
      </c>
      <c r="AG49" s="13">
        <f>Desembolso!AA18</f>
        <v>0.15799921403452202</v>
      </c>
      <c r="AH49" s="13">
        <f>Desembolso!AB18</f>
        <v>0.15534647000719895</v>
      </c>
      <c r="AI49" s="13">
        <f>Desembolso!AC18</f>
        <v>0.15094952597536843</v>
      </c>
    </row>
    <row r="50" spans="1:35" x14ac:dyDescent="0.35">
      <c r="A50" s="2" t="s">
        <v>8</v>
      </c>
      <c r="H50" s="4">
        <f>H43+(30%-H44)+H45+H46+(35%-H47)+(H48*5)+H49</f>
        <v>1.0954568527882489</v>
      </c>
      <c r="I50" s="4">
        <f t="shared" ref="I50" si="57">I43+(30%-I44)+I45+I46+(35%-I47)+(I48*5)+I49</f>
        <v>1.0855692240030572</v>
      </c>
      <c r="J50" s="4">
        <f t="shared" ref="J50" si="58">J43+(30%-J44)+J45+J46+(35%-J47)+(J48*5)+J49</f>
        <v>1.1206542701544273</v>
      </c>
      <c r="K50" s="4">
        <f>K43+(30%-K44)+K45+K46+(35%-K47)+(K48*5)+K49</f>
        <v>1.1141442390886025</v>
      </c>
      <c r="L50" s="4">
        <f t="shared" ref="L50" si="59">L43+(30%-L44)+L45+L46+(35%-L47)+(L48*5)+L49</f>
        <v>1.0885450512565746</v>
      </c>
      <c r="M50" s="4">
        <f t="shared" ref="M50" si="60">M43+(30%-M44)+M45+M46+(35%-M47)+(M48*5)+M49</f>
        <v>1.0536120133574229</v>
      </c>
      <c r="N50" s="4">
        <f t="shared" ref="N50" si="61">N43+(30%-N44)+N45+N46+(35%-N47)+(N48*5)+N49</f>
        <v>1.0616960829925963</v>
      </c>
      <c r="O50" s="4">
        <f t="shared" ref="O50" si="62">O43+(30%-O44)+O45+O46+(35%-O47)+(O48*5)+O49</f>
        <v>1.0785354094301551</v>
      </c>
      <c r="P50" s="4">
        <f t="shared" ref="P50" si="63">P43+(30%-P44)+P45+P46+(35%-P47)+(P48*5)+P49</f>
        <v>1.0428818241060052</v>
      </c>
      <c r="Q50" s="4">
        <f t="shared" ref="Q50" si="64">Q43+(30%-Q44)+Q45+Q46+(35%-Q47)+(Q48*5)+Q49</f>
        <v>1.015365355876154</v>
      </c>
      <c r="R50" s="4">
        <f t="shared" ref="R50" si="65">R43+(30%-R44)+R45+R46+(35%-R47)+(R48*5)+R49</f>
        <v>0.98792015833088931</v>
      </c>
      <c r="S50" s="4">
        <f t="shared" ref="S50" si="66">S43+(30%-S44)+S45+S46+(35%-S47)+(S48*5)+S49</f>
        <v>0.99800451794786349</v>
      </c>
      <c r="T50" s="4">
        <f t="shared" ref="T50" si="67">T43+(30%-T44)+T45+T46+(35%-T47)+(T48*5)+T49</f>
        <v>1.0006936368751622</v>
      </c>
      <c r="U50" s="4">
        <f t="shared" ref="U50" si="68">U43+(30%-U44)+U45+U46+(35%-U47)+(U48*5)+U49</f>
        <v>1.0114520904271058</v>
      </c>
      <c r="V50" s="4">
        <f t="shared" ref="V50" si="69">V43+(30%-V44)+V45+V46+(35%-V47)+(V48*5)+V49</f>
        <v>1.0171052594819956</v>
      </c>
      <c r="W50" s="4">
        <f t="shared" ref="W50" si="70">W43+(30%-W44)+W45+W46+(35%-W47)+(W48*5)+W49</f>
        <v>0.98780285125342626</v>
      </c>
      <c r="X50" s="4">
        <f t="shared" ref="X50" si="71">X43+(30%-X44)+X45+X46+(35%-X47)+(X48*5)+X49</f>
        <v>0.98296745240425376</v>
      </c>
      <c r="Y50" s="4">
        <f t="shared" ref="Y50" si="72">Y43+(30%-Y44)+Y45+Y46+(35%-Y47)+(Y48*5)+Y49</f>
        <v>0.9709898232664419</v>
      </c>
      <c r="Z50" s="4">
        <f t="shared" ref="Z50" si="73">Z43+(30%-Z44)+Z45+Z46+(35%-Z47)+(Z48*5)+Z49</f>
        <v>1.0393016796944543</v>
      </c>
      <c r="AA50" s="4">
        <f t="shared" ref="AA50" si="74">AA43+(30%-AA44)+AA45+AA46+(35%-AA47)+(AA48*5)+AA49</f>
        <v>1.0958228698434638</v>
      </c>
      <c r="AB50" s="4">
        <f t="shared" ref="AB50" si="75">AB43+(30%-AB44)+AB45+AB46+(35%-AB47)+(AB48*5)+AB49</f>
        <v>1.1092603292957821</v>
      </c>
      <c r="AC50" s="4">
        <f t="shared" ref="AC50" si="76">AC43+(30%-AC44)+AC45+AC46+(35%-AC47)+(AC48*5)+AC49</f>
        <v>1.1182723105631698</v>
      </c>
      <c r="AD50" s="4">
        <f t="shared" ref="AD50" si="77">AD43+(30%-AD44)+AD45+AD46+(35%-AD47)+(AD48*5)+AD49</f>
        <v>1.13142469679019</v>
      </c>
      <c r="AE50" s="4">
        <f t="shared" ref="AE50" si="78">AE43+(30%-AE44)+AE45+AE46+(35%-AE47)+(AE48*5)+AE49</f>
        <v>1.1210646778179112</v>
      </c>
      <c r="AF50" s="4">
        <f t="shared" ref="AF50" si="79">AF43+(30%-AF44)+AF45+AF46+(35%-AF47)+(AF48*5)+AF49</f>
        <v>1.1388218066365268</v>
      </c>
      <c r="AG50" s="4">
        <f t="shared" ref="AG50" si="80">AG43+(30%-AG44)+AG45+AG46+(35%-AG47)+(AG48*5)+AG49</f>
        <v>1.1604632309581417</v>
      </c>
      <c r="AH50" s="4">
        <f t="shared" ref="AH50:AI50" si="81">AH43+(30%-AH44)+AH45+AH46+(35%-AH47)+(AH48*5)+AH49</f>
        <v>1.1551198758207868</v>
      </c>
      <c r="AI50" s="4">
        <f t="shared" si="81"/>
        <v>1.1468296904629143</v>
      </c>
    </row>
    <row r="51" spans="1:35" x14ac:dyDescent="0.35">
      <c r="A51" s="2" t="s">
        <v>22</v>
      </c>
      <c r="H51" s="6">
        <v>1.2304655823306643E-2</v>
      </c>
      <c r="I51" s="6">
        <v>1.2780915474161381E-2</v>
      </c>
      <c r="J51" s="6">
        <v>1.351534428853185E-2</v>
      </c>
      <c r="K51" s="6">
        <v>1.4009180087595663E-2</v>
      </c>
      <c r="L51" s="6">
        <v>1.4396300107409665E-2</v>
      </c>
      <c r="M51" s="6">
        <v>1.5375019289481484E-2</v>
      </c>
      <c r="N51" s="6">
        <v>1.5976874510815753E-2</v>
      </c>
      <c r="O51" s="6">
        <v>1.6344806312945215E-2</v>
      </c>
      <c r="P51" s="6">
        <v>1.7255976224686664E-2</v>
      </c>
      <c r="Q51" s="6">
        <v>1.7718520610112698E-2</v>
      </c>
      <c r="R51" s="6">
        <v>1.7157545205536362E-2</v>
      </c>
      <c r="S51" s="6">
        <v>1.6736738633011727E-2</v>
      </c>
      <c r="T51" s="6">
        <v>1.5656068944158941E-2</v>
      </c>
      <c r="U51" s="6">
        <v>1.4989618174986674E-2</v>
      </c>
      <c r="V51" s="6">
        <v>1.6142270333021624E-2</v>
      </c>
      <c r="W51" s="6">
        <v>1.6123292352123508E-2</v>
      </c>
      <c r="X51" s="6">
        <v>1.5935777817640329E-2</v>
      </c>
      <c r="Y51" s="6">
        <v>1.617993457730571E-2</v>
      </c>
      <c r="Z51" s="6">
        <v>1.6556053317034802E-2</v>
      </c>
      <c r="AA51" s="6">
        <v>1.6046847783444784E-2</v>
      </c>
      <c r="AB51" s="6">
        <v>1.5717511454895972E-2</v>
      </c>
      <c r="AC51" s="6">
        <v>1.470110421216253E-2</v>
      </c>
      <c r="AD51" s="6">
        <v>1.4963334968509434E-2</v>
      </c>
      <c r="AE51" s="6">
        <v>1.4459476398528182E-2</v>
      </c>
      <c r="AF51" s="6">
        <v>1.3924224542525065E-2</v>
      </c>
      <c r="AG51" s="6">
        <v>1.4423889444981519E-2</v>
      </c>
      <c r="AH51" s="6">
        <v>1.4167257156779023E-2</v>
      </c>
      <c r="AI51" s="6">
        <v>1.3730770540979487E-2</v>
      </c>
    </row>
    <row r="52" spans="1:35" x14ac:dyDescent="0.35"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4" spans="1:35" x14ac:dyDescent="0.35">
      <c r="A54" s="9" t="s">
        <v>12</v>
      </c>
      <c r="H54" s="1">
        <v>44743</v>
      </c>
      <c r="I54" s="1">
        <v>44774</v>
      </c>
      <c r="J54" s="1">
        <v>44805</v>
      </c>
      <c r="K54" s="1">
        <v>44835</v>
      </c>
      <c r="L54" s="1">
        <v>44866</v>
      </c>
      <c r="M54" s="1">
        <v>44896</v>
      </c>
      <c r="N54" s="1">
        <v>44927</v>
      </c>
      <c r="O54" s="1">
        <v>44958</v>
      </c>
      <c r="P54" s="1">
        <v>44986</v>
      </c>
      <c r="Q54" s="1">
        <v>45017</v>
      </c>
      <c r="R54" s="1">
        <v>45047</v>
      </c>
      <c r="S54" s="1">
        <v>45078</v>
      </c>
      <c r="T54" s="1">
        <v>45108</v>
      </c>
      <c r="U54" s="1">
        <v>45139</v>
      </c>
      <c r="V54" s="1">
        <v>45170</v>
      </c>
      <c r="W54" s="1">
        <v>45200</v>
      </c>
      <c r="X54" s="1">
        <v>45231</v>
      </c>
      <c r="Y54" s="1">
        <v>45261</v>
      </c>
      <c r="Z54" s="1">
        <v>45292</v>
      </c>
      <c r="AA54" s="1">
        <v>45323</v>
      </c>
      <c r="AB54" s="1">
        <v>45352</v>
      </c>
      <c r="AC54" s="1">
        <v>45383</v>
      </c>
      <c r="AD54" s="1">
        <v>45413</v>
      </c>
      <c r="AE54" s="1">
        <v>45444</v>
      </c>
      <c r="AF54" s="1">
        <v>45474</v>
      </c>
      <c r="AG54" s="1">
        <v>45505</v>
      </c>
      <c r="AH54" s="1">
        <v>45536</v>
      </c>
      <c r="AI54" s="1">
        <v>45566</v>
      </c>
    </row>
    <row r="55" spans="1:35" x14ac:dyDescent="0.35">
      <c r="A55" s="2" t="s">
        <v>1</v>
      </c>
      <c r="H55" s="14">
        <v>1451524.342405</v>
      </c>
      <c r="I55" s="14">
        <v>1481605.3977640001</v>
      </c>
      <c r="J55" s="14">
        <v>1518923.9108219999</v>
      </c>
      <c r="K55" s="14">
        <v>1545393.747733</v>
      </c>
      <c r="L55" s="14">
        <v>1568290.261833</v>
      </c>
      <c r="M55" s="14">
        <v>1585842.519168</v>
      </c>
      <c r="N55" s="14">
        <v>1579528.5538290001</v>
      </c>
      <c r="O55" s="14">
        <v>1592400.8926899999</v>
      </c>
      <c r="P55" s="14">
        <v>1609160.7252130001</v>
      </c>
      <c r="Q55" s="14">
        <v>1610137.8497570001</v>
      </c>
      <c r="R55" s="14">
        <v>1606116.8582840001</v>
      </c>
      <c r="S55" s="14">
        <v>1607785.1504019999</v>
      </c>
      <c r="T55" s="14">
        <v>1618002.304674</v>
      </c>
      <c r="U55" s="14">
        <v>1638404.527792</v>
      </c>
      <c r="V55" s="14">
        <v>1655885.443342</v>
      </c>
      <c r="W55" s="14">
        <v>1672520.9970229999</v>
      </c>
      <c r="X55" s="14">
        <v>1680174.5844469999</v>
      </c>
      <c r="Y55" s="14">
        <v>1699846.6335710001</v>
      </c>
      <c r="Z55" s="14">
        <v>1690783.662058</v>
      </c>
      <c r="AA55" s="14">
        <v>1687393.643107</v>
      </c>
      <c r="AB55" s="14">
        <v>1682223.6869699999</v>
      </c>
      <c r="AC55" s="14">
        <v>1676231.406245</v>
      </c>
      <c r="AD55" s="14">
        <v>1670142.324207</v>
      </c>
      <c r="AE55" s="14">
        <v>1666413.7788780001</v>
      </c>
      <c r="AF55" s="14">
        <v>1659478.245594</v>
      </c>
      <c r="AG55" s="14">
        <v>1670025.2080550001</v>
      </c>
      <c r="AH55" s="14">
        <v>1670908.8509800001</v>
      </c>
      <c r="AI55" s="14">
        <v>1677999.5493709999</v>
      </c>
    </row>
    <row r="56" spans="1:35" x14ac:dyDescent="0.35">
      <c r="A56" s="2" t="s">
        <v>2</v>
      </c>
      <c r="H56" s="4">
        <v>8.0213486667059977E-2</v>
      </c>
      <c r="I56" s="4">
        <v>8.023654760333708E-2</v>
      </c>
      <c r="J56" s="4">
        <v>8.0540115692027306E-2</v>
      </c>
      <c r="K56" s="4">
        <v>8.0709272913167041E-2</v>
      </c>
      <c r="L56" s="4">
        <v>8.0387223636479196E-2</v>
      </c>
      <c r="M56" s="4">
        <v>7.9527562099024771E-2</v>
      </c>
      <c r="N56" s="4">
        <v>7.9707295586213908E-2</v>
      </c>
      <c r="O56" s="4">
        <v>8.0020358737516173E-2</v>
      </c>
      <c r="P56" s="4">
        <v>8.0481037247053508E-2</v>
      </c>
      <c r="Q56" s="4">
        <v>8.047554710811991E-2</v>
      </c>
      <c r="R56" s="4">
        <v>8.0156091440436728E-2</v>
      </c>
      <c r="S56" s="4">
        <v>7.9849157556817082E-2</v>
      </c>
      <c r="T56" s="4">
        <v>8.0226270699953417E-2</v>
      </c>
      <c r="U56" s="4">
        <v>8.0898952356437515E-2</v>
      </c>
      <c r="V56" s="4">
        <v>8.1128224884962449E-2</v>
      </c>
      <c r="W56" s="4">
        <v>8.1469755152956166E-2</v>
      </c>
      <c r="X56" s="4">
        <v>8.1868446767234579E-2</v>
      </c>
      <c r="Y56" s="4">
        <v>8.1845621244323347E-2</v>
      </c>
      <c r="Z56" s="4">
        <v>8.2126903709693347E-2</v>
      </c>
      <c r="AA56" s="4">
        <v>8.207335036790267E-2</v>
      </c>
      <c r="AB56" s="4">
        <v>8.1924915306933757E-2</v>
      </c>
      <c r="AC56" s="4">
        <v>8.1954532658925106E-2</v>
      </c>
      <c r="AD56" s="4">
        <v>8.1929251268209283E-2</v>
      </c>
      <c r="AE56" s="4">
        <v>8.1971611336483896E-2</v>
      </c>
      <c r="AF56" s="4">
        <v>8.3276829327440502E-2</v>
      </c>
      <c r="AG56" s="4">
        <v>8.3694769270223193E-2</v>
      </c>
      <c r="AH56" s="4">
        <v>8.2962472424916348E-2</v>
      </c>
      <c r="AI56" s="4">
        <v>8.2982732505717652E-2</v>
      </c>
    </row>
    <row r="57" spans="1:35" x14ac:dyDescent="0.35">
      <c r="A57" s="2" t="s">
        <v>3</v>
      </c>
      <c r="H57" s="4">
        <v>5.2858040952917407E-2</v>
      </c>
      <c r="I57" s="4">
        <v>5.2888564366233293E-2</v>
      </c>
      <c r="J57" s="4">
        <v>5.321447807234643E-2</v>
      </c>
      <c r="K57" s="4">
        <v>5.4209029744614841E-2</v>
      </c>
      <c r="L57" s="4">
        <v>5.5645566696308935E-2</v>
      </c>
      <c r="M57" s="4">
        <v>5.2572801745623877E-2</v>
      </c>
      <c r="N57" s="4">
        <v>5.7121689270688426E-2</v>
      </c>
      <c r="O57" s="4">
        <v>6.0129406050038005E-2</v>
      </c>
      <c r="P57" s="4">
        <v>5.8553167730046464E-2</v>
      </c>
      <c r="Q57" s="4">
        <v>6.1093242208948545E-2</v>
      </c>
      <c r="R57" s="4">
        <v>6.6772031943915219E-2</v>
      </c>
      <c r="S57" s="4">
        <v>7.0200463850396563E-2</v>
      </c>
      <c r="T57" s="4">
        <v>6.912876268463411E-2</v>
      </c>
      <c r="U57" s="4">
        <v>6.9876936180277946E-2</v>
      </c>
      <c r="V57" s="4">
        <v>7.2743378069615505E-2</v>
      </c>
      <c r="W57" s="4">
        <v>8.1788931220884917E-2</v>
      </c>
      <c r="X57" s="4">
        <v>7.330131114948131E-2</v>
      </c>
      <c r="Y57" s="4">
        <v>7.3187054647188388E-2</v>
      </c>
      <c r="Z57" s="4">
        <v>7.9674711356052169E-2</v>
      </c>
      <c r="AA57" s="4">
        <v>8.6846991571668114E-2</v>
      </c>
      <c r="AB57" s="4">
        <v>9.5086768480898587E-2</v>
      </c>
      <c r="AC57" s="4">
        <v>9.773670774788866E-2</v>
      </c>
      <c r="AD57" s="4">
        <v>9.8195092867830125E-2</v>
      </c>
      <c r="AE57" s="4">
        <v>0.10409337925409665</v>
      </c>
      <c r="AF57" s="4">
        <v>9.9855636491749097E-2</v>
      </c>
      <c r="AG57" s="4">
        <v>0.10065518374586353</v>
      </c>
      <c r="AH57" s="4">
        <v>9.9940345489257801E-2</v>
      </c>
      <c r="AI57" s="4">
        <v>9.8414093349966911E-2</v>
      </c>
    </row>
    <row r="58" spans="1:35" x14ac:dyDescent="0.35">
      <c r="A58" s="2" t="s">
        <v>4</v>
      </c>
      <c r="H58" s="4">
        <v>5.1499999999999997E-2</v>
      </c>
      <c r="I58" s="4">
        <v>5.5572707625810437E-2</v>
      </c>
      <c r="J58" s="4">
        <v>5.764911405041178E-2</v>
      </c>
      <c r="K58" s="4">
        <v>6.0060334582685802E-2</v>
      </c>
      <c r="L58" s="4">
        <v>5.4713493530499077E-2</v>
      </c>
      <c r="M58" s="4">
        <v>5.3469425976214999E-2</v>
      </c>
      <c r="N58" s="4">
        <v>5.8000000000000003E-2</v>
      </c>
      <c r="O58" s="4">
        <v>0.06</v>
      </c>
      <c r="P58" s="4">
        <v>5.3999999999999999E-2</v>
      </c>
      <c r="Q58" s="4">
        <v>4.3999999999999997E-2</v>
      </c>
      <c r="R58" s="4">
        <v>4.2000000000000003E-2</v>
      </c>
      <c r="S58" s="4">
        <v>4.3999999999999997E-2</v>
      </c>
      <c r="T58" s="4">
        <v>6.4000000000000001E-2</v>
      </c>
      <c r="U58" s="4">
        <v>5.8999999999999997E-2</v>
      </c>
      <c r="V58" s="4">
        <v>0.06</v>
      </c>
      <c r="W58" s="4">
        <v>5.8999999999999997E-2</v>
      </c>
      <c r="X58" s="4">
        <v>4.5999999999999999E-2</v>
      </c>
      <c r="Y58" s="4">
        <v>5.2999999999999999E-2</v>
      </c>
      <c r="Z58" s="4">
        <v>7.0323488045007029E-2</v>
      </c>
      <c r="AA58" s="4">
        <v>6.5472269793176135E-2</v>
      </c>
      <c r="AB58" s="4">
        <v>5.3821470245040838E-2</v>
      </c>
      <c r="AC58" s="4">
        <v>5.3333333333333337E-2</v>
      </c>
      <c r="AD58" s="4">
        <v>4.9881858755578892E-2</v>
      </c>
      <c r="AE58" s="4">
        <v>4.6088036428867114E-2</v>
      </c>
      <c r="AF58" s="4">
        <v>5.3918644876535846E-2</v>
      </c>
      <c r="AG58" s="4">
        <v>4.9457034938621344E-2</v>
      </c>
      <c r="AH58" s="4">
        <v>5.4160855416085542E-2</v>
      </c>
      <c r="AI58" s="4">
        <v>5.8208472566562468E-2</v>
      </c>
    </row>
    <row r="59" spans="1:35" x14ac:dyDescent="0.35">
      <c r="A59" s="2" t="s">
        <v>5</v>
      </c>
      <c r="H59" s="4">
        <v>7.3378076062639824E-2</v>
      </c>
      <c r="I59" s="4">
        <v>8.0203767326146189E-2</v>
      </c>
      <c r="J59" s="4">
        <v>8.1352154531946511E-2</v>
      </c>
      <c r="K59" s="4">
        <v>7.9207920792079209E-2</v>
      </c>
      <c r="L59" s="4">
        <v>8.1048387096774199E-2</v>
      </c>
      <c r="M59" s="4">
        <v>6.8084614495434057E-2</v>
      </c>
      <c r="N59" s="4">
        <v>8.7125821367729381E-2</v>
      </c>
      <c r="O59" s="4">
        <v>7.7283705071743147E-2</v>
      </c>
      <c r="P59" s="4">
        <v>8.5423728813559321E-2</v>
      </c>
      <c r="Q59" s="4">
        <v>7.656412029035603E-2</v>
      </c>
      <c r="R59" s="4">
        <v>6.2815156317533496E-2</v>
      </c>
      <c r="S59" s="4">
        <v>7.2411186696900984E-2</v>
      </c>
      <c r="T59" s="4">
        <v>8.9716599190283394E-2</v>
      </c>
      <c r="U59" s="4">
        <v>0.10418173925625814</v>
      </c>
      <c r="V59" s="4">
        <v>0.10675443617630223</v>
      </c>
      <c r="W59" s="4">
        <v>0.10344304565448202</v>
      </c>
      <c r="X59" s="4">
        <v>0.10626702997275204</v>
      </c>
      <c r="Y59" s="4">
        <v>9.51575710991545E-2</v>
      </c>
      <c r="Z59" s="4">
        <v>0.10725034199726402</v>
      </c>
      <c r="AA59" s="4">
        <v>0.10315718385953064</v>
      </c>
      <c r="AB59" s="4">
        <v>9.7798055941281492E-2</v>
      </c>
      <c r="AC59" s="4">
        <v>9.7697257026752457E-2</v>
      </c>
      <c r="AD59" s="4">
        <v>0.10689779703864211</v>
      </c>
      <c r="AE59" s="4">
        <v>0.1053979091103051</v>
      </c>
      <c r="AF59" s="4">
        <v>0.10433138535579237</v>
      </c>
      <c r="AG59" s="4">
        <v>0.11679189807252532</v>
      </c>
      <c r="AH59" s="4">
        <v>0.11836664369400414</v>
      </c>
      <c r="AI59" s="4">
        <v>0.1214859437751004</v>
      </c>
    </row>
    <row r="60" spans="1:35" x14ac:dyDescent="0.35">
      <c r="A60" s="2" t="s">
        <v>20</v>
      </c>
      <c r="H60" s="6">
        <f t="shared" ref="H60:AI60" si="82">+(1+H64)^12-1</f>
        <v>0.15850000000000031</v>
      </c>
      <c r="I60" s="6">
        <f t="shared" si="82"/>
        <v>0.17112857142857085</v>
      </c>
      <c r="J60" s="6">
        <f t="shared" si="82"/>
        <v>0.18818333333333337</v>
      </c>
      <c r="K60" s="6">
        <f t="shared" si="82"/>
        <v>0.20451250000000054</v>
      </c>
      <c r="L60" s="6">
        <f t="shared" si="82"/>
        <v>0.20685999999999849</v>
      </c>
      <c r="M60" s="6">
        <f t="shared" si="82"/>
        <v>0.22032105263157731</v>
      </c>
      <c r="N60" s="6">
        <f t="shared" si="82"/>
        <v>0.24660000000000015</v>
      </c>
      <c r="O60" s="6">
        <f t="shared" si="82"/>
        <v>0.23288888889999937</v>
      </c>
      <c r="P60" s="6">
        <f t="shared" si="82"/>
        <v>0.23620833330000091</v>
      </c>
      <c r="Q60" s="6">
        <f t="shared" si="82"/>
        <v>0.24427500000000024</v>
      </c>
      <c r="R60" s="6">
        <f t="shared" si="82"/>
        <v>0.24249230770000096</v>
      </c>
      <c r="S60" s="6">
        <f t="shared" si="82"/>
        <v>0.23753333329999848</v>
      </c>
      <c r="T60" s="6">
        <f t="shared" si="82"/>
        <v>0.21733333329999938</v>
      </c>
      <c r="U60" s="6">
        <f t="shared" si="82"/>
        <v>0.21386666669999888</v>
      </c>
      <c r="V60" s="6">
        <f t="shared" si="82"/>
        <v>0.21957410714285741</v>
      </c>
      <c r="W60" s="6">
        <f t="shared" si="82"/>
        <v>0.21861428571428365</v>
      </c>
      <c r="X60" s="6">
        <f t="shared" si="82"/>
        <v>0.21781305418719232</v>
      </c>
      <c r="Y60" s="6">
        <f t="shared" si="82"/>
        <v>0.21564290375203843</v>
      </c>
      <c r="Z60" s="6">
        <f t="shared" si="82"/>
        <v>0.21359999999999957</v>
      </c>
      <c r="AA60" s="6">
        <f t="shared" si="82"/>
        <v>0.21059999999999923</v>
      </c>
      <c r="AB60" s="6">
        <f t="shared" si="82"/>
        <v>0.20780000000000021</v>
      </c>
      <c r="AC60" s="6">
        <f t="shared" si="82"/>
        <v>0.20600000000000085</v>
      </c>
      <c r="AD60" s="6">
        <f t="shared" si="82"/>
        <v>0.20479999999999898</v>
      </c>
      <c r="AE60" s="6">
        <f t="shared" si="82"/>
        <v>0.20279999999999898</v>
      </c>
      <c r="AF60" s="6">
        <f t="shared" si="82"/>
        <v>0.20009999999999795</v>
      </c>
      <c r="AG60" s="6">
        <f t="shared" si="82"/>
        <v>0.19380000000000153</v>
      </c>
      <c r="AH60" s="6">
        <f t="shared" si="82"/>
        <v>0.18989999999999951</v>
      </c>
      <c r="AI60" s="6">
        <f t="shared" si="82"/>
        <v>0.18719999999999981</v>
      </c>
    </row>
    <row r="61" spans="1:35" x14ac:dyDescent="0.35">
      <c r="A61" s="2" t="s">
        <v>7</v>
      </c>
      <c r="H61" s="7">
        <v>0.05</v>
      </c>
      <c r="I61" s="7">
        <v>0.05</v>
      </c>
      <c r="J61" s="7">
        <v>0.05</v>
      </c>
      <c r="K61" s="7">
        <v>0.05</v>
      </c>
      <c r="L61" s="7">
        <v>0.05</v>
      </c>
      <c r="M61" s="7">
        <v>0.05</v>
      </c>
      <c r="N61" s="7">
        <v>5.5E-2</v>
      </c>
      <c r="O61" s="7">
        <v>5.5E-2</v>
      </c>
      <c r="P61" s="7">
        <v>5.5E-2</v>
      </c>
      <c r="Q61" s="7">
        <v>5.5E-2</v>
      </c>
      <c r="R61" s="7">
        <v>5.5E-2</v>
      </c>
      <c r="S61" s="7">
        <v>5.5E-2</v>
      </c>
      <c r="T61" s="7">
        <v>5.5E-2</v>
      </c>
      <c r="U61" s="7">
        <v>5.5E-2</v>
      </c>
      <c r="V61" s="7">
        <v>5.5E-2</v>
      </c>
      <c r="W61" s="7">
        <v>5.5E-2</v>
      </c>
      <c r="X61" s="7">
        <v>5.5E-2</v>
      </c>
      <c r="Y61" s="7">
        <v>5.5E-2</v>
      </c>
      <c r="Z61" s="7">
        <v>0.06</v>
      </c>
      <c r="AA61" s="7">
        <v>0.06</v>
      </c>
      <c r="AB61" s="7">
        <v>0.06</v>
      </c>
      <c r="AC61" s="7">
        <v>0.06</v>
      </c>
      <c r="AD61" s="7">
        <v>0.06</v>
      </c>
      <c r="AE61" s="7">
        <v>0.06</v>
      </c>
      <c r="AF61" s="7">
        <v>0.06</v>
      </c>
      <c r="AG61" s="7">
        <v>0.06</v>
      </c>
      <c r="AH61" s="7">
        <v>0.06</v>
      </c>
      <c r="AI61" s="7">
        <v>0.06</v>
      </c>
    </row>
    <row r="62" spans="1:35" x14ac:dyDescent="0.35">
      <c r="A62" s="2" t="s">
        <v>21</v>
      </c>
      <c r="H62" s="13">
        <f>Desembolso!B19</f>
        <v>6.0937570227875409E-2</v>
      </c>
      <c r="I62" s="13">
        <f>Desembolso!C19</f>
        <v>6.9705928115761637E-2</v>
      </c>
      <c r="J62" s="13">
        <f>Desembolso!D19</f>
        <v>7.4145517153424309E-2</v>
      </c>
      <c r="K62" s="13">
        <f>Desembolso!E19</f>
        <v>7.0203181268520862E-2</v>
      </c>
      <c r="L62" s="13">
        <f>Desembolso!F19</f>
        <v>8.7177405466578095E-2</v>
      </c>
      <c r="M62" s="13">
        <f>Desembolso!G19</f>
        <v>7.1528306676821529E-2</v>
      </c>
      <c r="N62" s="13">
        <f>Desembolso!H19</f>
        <v>0.10062552220942574</v>
      </c>
      <c r="O62" s="13">
        <f>Desembolso!I19</f>
        <v>8.7973352528545823E-2</v>
      </c>
      <c r="P62" s="13">
        <f>Desembolso!J19</f>
        <v>9.8720913664412463E-2</v>
      </c>
      <c r="Q62" s="13">
        <f>Desembolso!K19</f>
        <v>8.934996402014872E-2</v>
      </c>
      <c r="R62" s="13">
        <f>Desembolso!L19</f>
        <v>9.0501756740752434E-2</v>
      </c>
      <c r="S62" s="13">
        <f>Desembolso!M19</f>
        <v>8.8595857418111754E-2</v>
      </c>
      <c r="T62" s="13">
        <f>Desembolso!N19</f>
        <v>0.11416118128446895</v>
      </c>
      <c r="U62" s="13">
        <f>Desembolso!O19</f>
        <v>0.11140648444125514</v>
      </c>
      <c r="V62" s="13">
        <f>Desembolso!P19</f>
        <v>9.2109485147552142E-2</v>
      </c>
      <c r="W62" s="13">
        <f>Desembolso!Q19</f>
        <v>0.111362042122192</v>
      </c>
      <c r="X62" s="13">
        <f>Desembolso!R19</f>
        <v>8.4212278498252205E-2</v>
      </c>
      <c r="Y62" s="13">
        <f>Desembolso!S19</f>
        <v>8.3079348824356511E-2</v>
      </c>
      <c r="Z62" s="13">
        <f>Desembolso!T19</f>
        <v>0.10498107577976075</v>
      </c>
      <c r="AA62" s="13">
        <f>Desembolso!U19</f>
        <v>0.1033808371138648</v>
      </c>
      <c r="AB62" s="13">
        <f>Desembolso!V19</f>
        <v>8.7551185601371304E-2</v>
      </c>
      <c r="AC62" s="13">
        <f>Desembolso!W19</f>
        <v>9.7975660197263767E-2</v>
      </c>
      <c r="AD62" s="13">
        <f>Desembolso!X19</f>
        <v>8.8430239415025355E-2</v>
      </c>
      <c r="AE62" s="13">
        <f>Desembolso!Y19</f>
        <v>9.7120435825929052E-2</v>
      </c>
      <c r="AF62" s="13">
        <f>Desembolso!Z19</f>
        <v>0.10040186260126299</v>
      </c>
      <c r="AG62" s="13">
        <f>Desembolso!AA19</f>
        <v>9.5525035015769685E-2</v>
      </c>
      <c r="AH62" s="13">
        <f>Desembolso!AB19</f>
        <v>0.10888818201603857</v>
      </c>
      <c r="AI62" s="13">
        <f>Desembolso!AC19</f>
        <v>8.7908680114592866E-2</v>
      </c>
    </row>
    <row r="63" spans="1:35" x14ac:dyDescent="0.35">
      <c r="A63" s="2" t="s">
        <v>8</v>
      </c>
      <c r="H63" s="4">
        <f>H56+(30%-H57)+H58+H59+(35%-H60)+(H61*5)+H62</f>
        <v>0.95467109200465738</v>
      </c>
      <c r="I63" s="4">
        <f t="shared" ref="I63" si="83">I56+(30%-I57)+I58+I59+(35%-I60)+(I61*5)+I62</f>
        <v>0.96170181487625117</v>
      </c>
      <c r="J63" s="4">
        <f t="shared" ref="J63" si="84">J56+(30%-J57)+J58+J59+(35%-J60)+(J61*5)+J62</f>
        <v>0.95228909002213002</v>
      </c>
      <c r="K63" s="4">
        <f t="shared" ref="K63" si="85">K56+(30%-K57)+K58+K59+(35%-K60)+(K61*5)+K62</f>
        <v>0.93145917981183746</v>
      </c>
      <c r="L63" s="4">
        <f t="shared" ref="L63" si="86">L56+(30%-L57)+L58+L59+(35%-L60)+(L61*5)+L62</f>
        <v>0.94082094303402308</v>
      </c>
      <c r="M63" s="4">
        <f t="shared" ref="M63" si="87">M56+(30%-M57)+M58+M59+(35%-M60)+(M61*5)+M62</f>
        <v>0.89971605487029416</v>
      </c>
      <c r="N63" s="4">
        <f t="shared" ref="N63" si="88">N56+(30%-N57)+N58+N59+(35%-N60)+(N61*5)+N62</f>
        <v>0.94673694989268053</v>
      </c>
      <c r="O63" s="4">
        <f t="shared" ref="O63" si="89">O56+(30%-O57)+O58+O59+(35%-O60)+(O61*5)+O62</f>
        <v>0.93725912138776768</v>
      </c>
      <c r="P63" s="4">
        <f t="shared" ref="P63" si="90">P56+(30%-P57)+P58+P59+(35%-P60)+(P61*5)+P62</f>
        <v>0.94886417869497797</v>
      </c>
      <c r="Q63" s="4">
        <f t="shared" ref="Q63" si="91">Q56+(30%-Q57)+Q58+Q59+(35%-Q60)+(Q61*5)+Q62</f>
        <v>0.9100213892096759</v>
      </c>
      <c r="R63" s="4">
        <f t="shared" ref="R63" si="92">R56+(30%-R57)+R58+R59+(35%-R60)+(R61*5)+R62</f>
        <v>0.89120866485480643</v>
      </c>
      <c r="S63" s="4">
        <f t="shared" ref="S63" si="93">S56+(30%-S57)+S58+S59+(35%-S60)+(S61*5)+S62</f>
        <v>0.90212240452143466</v>
      </c>
      <c r="T63" s="4">
        <f t="shared" ref="T63" si="94">T56+(30%-T57)+T58+T59+(35%-T60)+(T61*5)+T62</f>
        <v>0.98664195519007236</v>
      </c>
      <c r="U63" s="4">
        <f t="shared" ref="U63" si="95">U56+(30%-U57)+U58+U59+(35%-U60)+(U61*5)+U62</f>
        <v>0.9967435731736739</v>
      </c>
      <c r="V63" s="4">
        <f t="shared" ref="V63" si="96">V56+(30%-V57)+V58+V59+(35%-V60)+(V61*5)+V62</f>
        <v>0.97267466099634392</v>
      </c>
      <c r="W63" s="4">
        <f t="shared" ref="W63" si="97">W56+(30%-W57)+W58+W59+(35%-W60)+(W61*5)+W62</f>
        <v>0.97987162599446165</v>
      </c>
      <c r="X63" s="4">
        <f t="shared" ref="X63" si="98">X56+(30%-X57)+X58+X59+(35%-X60)+(X61*5)+X62</f>
        <v>0.95223338990156525</v>
      </c>
      <c r="Y63" s="4">
        <f t="shared" ref="Y63" si="99">Y56+(30%-Y57)+Y58+Y59+(35%-Y60)+(Y61*5)+Y62</f>
        <v>0.94925258276860758</v>
      </c>
      <c r="Z63" s="4">
        <f t="shared" ref="Z63" si="100">Z56+(30%-Z57)+Z58+Z59+(35%-Z60)+(Z61*5)+Z62</f>
        <v>1.0214070981756733</v>
      </c>
      <c r="AA63" s="4">
        <f t="shared" ref="AA63" si="101">AA56+(30%-AA57)+AA58+AA59+(35%-AA60)+(AA61*5)+AA62</f>
        <v>1.0066366495628067</v>
      </c>
      <c r="AB63" s="4">
        <f t="shared" ref="AB63" si="102">AB56+(30%-AB57)+AB58+AB59+(35%-AB60)+(AB61*5)+AB62</f>
        <v>0.96820885861372852</v>
      </c>
      <c r="AC63" s="4">
        <f t="shared" ref="AC63" si="103">AC56+(30%-AC57)+AC58+AC59+(35%-AC60)+(AC61*5)+AC62</f>
        <v>0.97722407546838508</v>
      </c>
      <c r="AD63" s="4">
        <f t="shared" ref="AD63" si="104">AD56+(30%-AD57)+AD58+AD59+(35%-AD60)+(AD61*5)+AD62</f>
        <v>0.97414405360962641</v>
      </c>
      <c r="AE63" s="4">
        <f t="shared" ref="AE63" si="105">AE56+(30%-AE57)+AE58+AE59+(35%-AE60)+(AE61*5)+AE62</f>
        <v>0.97368461344748947</v>
      </c>
      <c r="AF63" s="4">
        <f t="shared" ref="AF63" si="106">AF56+(30%-AF57)+AF58+AF59+(35%-AF60)+(AF61*5)+AF62</f>
        <v>0.99197308566928477</v>
      </c>
      <c r="AG63" s="4">
        <f t="shared" ref="AG63" si="107">AG56+(30%-AG57)+AG58+AG59+(35%-AG60)+(AG61*5)+AG62</f>
        <v>1.0010135535512745</v>
      </c>
      <c r="AH63" s="4">
        <f t="shared" ref="AH63:AI63" si="108">AH56+(30%-AH57)+AH58+AH59+(35%-AH60)+(AH61*5)+AH62</f>
        <v>1.0245378080617873</v>
      </c>
      <c r="AI63" s="4">
        <f t="shared" si="108"/>
        <v>1.0149717356120067</v>
      </c>
    </row>
    <row r="64" spans="1:35" x14ac:dyDescent="0.35">
      <c r="A64" s="2" t="s">
        <v>22</v>
      </c>
      <c r="H64" s="6">
        <v>1.2335973514280285E-2</v>
      </c>
      <c r="I64" s="6">
        <v>1.3251016335853238E-2</v>
      </c>
      <c r="J64" s="6">
        <v>1.447252150822842E-2</v>
      </c>
      <c r="K64" s="6">
        <v>1.5627089002063776E-2</v>
      </c>
      <c r="L64" s="6">
        <v>1.5791889945271587E-2</v>
      </c>
      <c r="M64" s="6">
        <v>1.673125743354742E-2</v>
      </c>
      <c r="N64" s="6">
        <v>1.8538055705255019E-2</v>
      </c>
      <c r="O64" s="6">
        <v>1.7599757678998129E-2</v>
      </c>
      <c r="P64" s="6">
        <v>1.782779286819669E-2</v>
      </c>
      <c r="Q64" s="6">
        <v>1.8379616236090079E-2</v>
      </c>
      <c r="R64" s="6">
        <v>1.8257948951025726E-2</v>
      </c>
      <c r="S64" s="6">
        <v>1.7918659413325821E-2</v>
      </c>
      <c r="T64" s="6">
        <v>1.6523585191494439E-2</v>
      </c>
      <c r="U64" s="6">
        <v>1.628203561060082E-2</v>
      </c>
      <c r="V64" s="6">
        <v>1.6679382016384192E-2</v>
      </c>
      <c r="W64" s="6">
        <v>1.6612679575988443E-2</v>
      </c>
      <c r="X64" s="6">
        <v>1.6556961392239611E-2</v>
      </c>
      <c r="Y64" s="6">
        <v>1.6405878719768952E-2</v>
      </c>
      <c r="Z64" s="6">
        <v>1.626342868864783E-2</v>
      </c>
      <c r="AA64" s="6">
        <v>1.6053842196077861E-2</v>
      </c>
      <c r="AB64" s="6">
        <v>1.5857798147758784E-2</v>
      </c>
      <c r="AC64" s="6">
        <v>1.5731549718611904E-2</v>
      </c>
      <c r="AD64" s="6">
        <v>1.564728810402638E-2</v>
      </c>
      <c r="AE64" s="6">
        <v>1.5506680968771391E-2</v>
      </c>
      <c r="AF64" s="6">
        <v>1.531652099065739E-2</v>
      </c>
      <c r="AG64" s="6">
        <v>1.4871284747895341E-2</v>
      </c>
      <c r="AH64" s="6">
        <v>1.4594581726940392E-2</v>
      </c>
      <c r="AI64" s="6">
        <v>1.4402530679339165E-2</v>
      </c>
    </row>
    <row r="65" spans="1:35" x14ac:dyDescent="0.35"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7" spans="1:35" x14ac:dyDescent="0.35">
      <c r="A67" s="9" t="s">
        <v>13</v>
      </c>
      <c r="H67" s="1">
        <v>44743</v>
      </c>
      <c r="I67" s="1">
        <v>44774</v>
      </c>
      <c r="J67" s="1">
        <v>44805</v>
      </c>
      <c r="K67" s="1">
        <v>44835</v>
      </c>
      <c r="L67" s="1">
        <v>44866</v>
      </c>
      <c r="M67" s="1">
        <v>44896</v>
      </c>
      <c r="N67" s="1">
        <v>44927</v>
      </c>
      <c r="O67" s="1">
        <v>44958</v>
      </c>
      <c r="P67" s="1">
        <v>44986</v>
      </c>
      <c r="Q67" s="1">
        <v>45017</v>
      </c>
      <c r="R67" s="1">
        <v>45047</v>
      </c>
      <c r="S67" s="1">
        <v>45078</v>
      </c>
      <c r="T67" s="1">
        <v>45108</v>
      </c>
      <c r="U67" s="1">
        <v>45139</v>
      </c>
      <c r="V67" s="1">
        <v>45170</v>
      </c>
      <c r="W67" s="1">
        <v>45200</v>
      </c>
      <c r="X67" s="1">
        <v>45231</v>
      </c>
      <c r="Y67" s="1">
        <v>45261</v>
      </c>
      <c r="Z67" s="1">
        <v>45292</v>
      </c>
      <c r="AA67" s="1">
        <v>45323</v>
      </c>
      <c r="AB67" s="1">
        <v>45352</v>
      </c>
      <c r="AC67" s="1">
        <v>45383</v>
      </c>
      <c r="AD67" s="1">
        <v>45413</v>
      </c>
      <c r="AE67" s="1">
        <v>45444</v>
      </c>
      <c r="AF67" s="1">
        <v>45474</v>
      </c>
      <c r="AG67" s="1">
        <v>45505</v>
      </c>
      <c r="AH67" s="1">
        <v>45536</v>
      </c>
      <c r="AI67" s="1">
        <v>45566</v>
      </c>
    </row>
    <row r="68" spans="1:35" x14ac:dyDescent="0.35">
      <c r="A68" s="2" t="s">
        <v>1</v>
      </c>
      <c r="H68" s="14">
        <v>2617737.8554019998</v>
      </c>
      <c r="I68" s="14">
        <v>2700044.4014949999</v>
      </c>
      <c r="J68" s="14">
        <v>2767296.1693239999</v>
      </c>
      <c r="K68" s="14">
        <v>2824153.8334550001</v>
      </c>
      <c r="L68" s="14">
        <v>2892316.007156</v>
      </c>
      <c r="M68" s="14">
        <v>2981863.2264379999</v>
      </c>
      <c r="N68" s="14">
        <v>2989589.9222090002</v>
      </c>
      <c r="O68" s="14">
        <v>3018958.7638920001</v>
      </c>
      <c r="P68" s="14">
        <v>3056379.746756</v>
      </c>
      <c r="Q68" s="14">
        <v>3088854.0048369998</v>
      </c>
      <c r="R68" s="14">
        <v>3134062.4445239999</v>
      </c>
      <c r="S68" s="14">
        <v>3174275.5943720001</v>
      </c>
      <c r="T68" s="14">
        <v>3188967.8957329998</v>
      </c>
      <c r="U68" s="14">
        <v>3196746.8643169999</v>
      </c>
      <c r="V68" s="14">
        <v>3200983.3232749999</v>
      </c>
      <c r="W68" s="14">
        <v>3192802.351235</v>
      </c>
      <c r="X68" s="14">
        <v>3179718.130874</v>
      </c>
      <c r="Y68" s="14">
        <v>3182010.344116</v>
      </c>
      <c r="Z68" s="14">
        <v>3129549.8718889998</v>
      </c>
      <c r="AA68" s="14">
        <v>3084570.4899200001</v>
      </c>
      <c r="AB68" s="14">
        <v>3060947.1366429999</v>
      </c>
      <c r="AC68" s="14">
        <v>3023578.3227749998</v>
      </c>
      <c r="AD68" s="14">
        <v>2980590.703956</v>
      </c>
      <c r="AE68" s="14">
        <v>2953738.7643949999</v>
      </c>
      <c r="AF68" s="14">
        <v>2934200.78015</v>
      </c>
      <c r="AG68" s="14">
        <v>2906507.4919730001</v>
      </c>
      <c r="AH68" s="14">
        <v>2884739.0932029998</v>
      </c>
      <c r="AI68" s="14">
        <v>2873900.1886450001</v>
      </c>
    </row>
    <row r="69" spans="1:35" x14ac:dyDescent="0.35">
      <c r="A69" s="2" t="s">
        <v>2</v>
      </c>
      <c r="H69" s="4">
        <v>0.1446602543462954</v>
      </c>
      <c r="I69" s="4">
        <v>0.1462212823189144</v>
      </c>
      <c r="J69" s="4">
        <v>0.14673437691216756</v>
      </c>
      <c r="K69" s="4">
        <v>0.14749341572492711</v>
      </c>
      <c r="L69" s="4">
        <v>0.14825396761876747</v>
      </c>
      <c r="M69" s="4">
        <v>0.14953585242232009</v>
      </c>
      <c r="N69" s="4">
        <v>0.15086281728394546</v>
      </c>
      <c r="O69" s="4">
        <v>0.15170687507736494</v>
      </c>
      <c r="P69" s="4">
        <v>0.15286267455182256</v>
      </c>
      <c r="Q69" s="4">
        <v>0.15438256793595639</v>
      </c>
      <c r="R69" s="4">
        <v>0.15648123126629365</v>
      </c>
      <c r="S69" s="4">
        <v>0.15764745183794909</v>
      </c>
      <c r="T69" s="4">
        <v>0.15812029495723351</v>
      </c>
      <c r="U69" s="4">
        <v>0.15784470067382753</v>
      </c>
      <c r="V69" s="4">
        <v>0.15682853904407038</v>
      </c>
      <c r="W69" s="4">
        <v>0.15552380285203748</v>
      </c>
      <c r="X69" s="4">
        <v>0.15493543762772011</v>
      </c>
      <c r="Y69" s="4">
        <v>0.15321006511800653</v>
      </c>
      <c r="Z69" s="4">
        <v>0.1520124938222252</v>
      </c>
      <c r="AA69" s="4">
        <v>0.15003080969746432</v>
      </c>
      <c r="AB69" s="4">
        <v>0.14906925688352363</v>
      </c>
      <c r="AC69" s="4">
        <v>0.14782920035830874</v>
      </c>
      <c r="AD69" s="4">
        <v>0.14621362573279337</v>
      </c>
      <c r="AE69" s="4">
        <v>0.14529568169288354</v>
      </c>
      <c r="AF69" s="4">
        <v>0.14724564074868629</v>
      </c>
      <c r="AG69" s="4">
        <v>0.14566215692406717</v>
      </c>
      <c r="AH69" s="4">
        <v>0.14323048641017502</v>
      </c>
      <c r="AI69" s="4">
        <v>0.14212404925368161</v>
      </c>
    </row>
    <row r="70" spans="1:35" x14ac:dyDescent="0.35">
      <c r="A70" s="2" t="s">
        <v>3</v>
      </c>
      <c r="H70" s="4">
        <v>6.4532696616047464E-2</v>
      </c>
      <c r="I70" s="4">
        <v>7.0448503548934047E-2</v>
      </c>
      <c r="J70" s="4">
        <v>7.1152670573782204E-2</v>
      </c>
      <c r="K70" s="4">
        <v>7.4854250988650492E-2</v>
      </c>
      <c r="L70" s="4">
        <v>7.4345715133817353E-2</v>
      </c>
      <c r="M70" s="4">
        <v>6.5879227443527588E-2</v>
      </c>
      <c r="N70" s="4">
        <v>7.5167020509942062E-2</v>
      </c>
      <c r="O70" s="4">
        <v>7.613742344319839E-2</v>
      </c>
      <c r="P70" s="4">
        <v>8.9698030396903536E-2</v>
      </c>
      <c r="Q70" s="4">
        <v>9.0781747496284607E-2</v>
      </c>
      <c r="R70" s="4">
        <v>0.10373817366213307</v>
      </c>
      <c r="S70" s="4">
        <v>0.1035869107587845</v>
      </c>
      <c r="T70" s="4">
        <v>0.11153891645912666</v>
      </c>
      <c r="U70" s="4">
        <v>0.11638183888278836</v>
      </c>
      <c r="V70" s="4">
        <v>0.11182607451849191</v>
      </c>
      <c r="W70" s="4">
        <v>0.13272044182725257</v>
      </c>
      <c r="X70" s="4">
        <v>0.1360312237019288</v>
      </c>
      <c r="Y70" s="4">
        <v>0.12289341260599759</v>
      </c>
      <c r="Z70" s="4">
        <v>0.14420925497780571</v>
      </c>
      <c r="AA70" s="4">
        <v>0.14300610864381333</v>
      </c>
      <c r="AB70" s="4">
        <v>0.14734589650399524</v>
      </c>
      <c r="AC70" s="4">
        <v>0.16512272255007587</v>
      </c>
      <c r="AD70" s="4">
        <v>0.16984202373445806</v>
      </c>
      <c r="AE70" s="4">
        <v>0.16045257817411412</v>
      </c>
      <c r="AF70" s="4">
        <v>0.170365006253064</v>
      </c>
      <c r="AG70" s="4">
        <v>0.17392680535595056</v>
      </c>
      <c r="AH70" s="4">
        <v>0.17986640066983942</v>
      </c>
      <c r="AI70" s="4">
        <v>0.18151179752903959</v>
      </c>
    </row>
    <row r="71" spans="1:35" x14ac:dyDescent="0.35">
      <c r="A71" s="2" t="s">
        <v>4</v>
      </c>
      <c r="H71" s="4">
        <v>0.22750000000000001</v>
      </c>
      <c r="I71" s="4">
        <v>0.20268601420191418</v>
      </c>
      <c r="J71" s="4">
        <v>0.20397637467764745</v>
      </c>
      <c r="K71" s="4">
        <v>0.20120669165371607</v>
      </c>
      <c r="L71" s="4">
        <v>0.19593345656192238</v>
      </c>
      <c r="M71" s="4">
        <v>0.20788463339263977</v>
      </c>
      <c r="N71" s="4">
        <v>0.19500000000000001</v>
      </c>
      <c r="O71" s="4">
        <v>0.189</v>
      </c>
      <c r="P71" s="4">
        <v>0.187</v>
      </c>
      <c r="Q71" s="4">
        <v>0.214</v>
      </c>
      <c r="R71" s="4">
        <v>0.21099999999999999</v>
      </c>
      <c r="S71" s="4">
        <v>0.191</v>
      </c>
      <c r="T71" s="4">
        <v>0.161</v>
      </c>
      <c r="U71" s="4">
        <v>0.17</v>
      </c>
      <c r="V71" s="4">
        <v>0.14699999999999999</v>
      </c>
      <c r="W71" s="4">
        <v>0.128</v>
      </c>
      <c r="X71" s="4">
        <v>0.109</v>
      </c>
      <c r="Y71" s="4">
        <v>0.114</v>
      </c>
      <c r="Z71" s="4">
        <v>7.3839662447257384E-2</v>
      </c>
      <c r="AA71" s="4">
        <v>7.5747595837175608E-2</v>
      </c>
      <c r="AB71" s="4">
        <v>0.10166277712952158</v>
      </c>
      <c r="AC71" s="4">
        <v>9.8562091503267973E-2</v>
      </c>
      <c r="AD71" s="4">
        <v>0.10763980047256498</v>
      </c>
      <c r="AE71" s="4">
        <v>0.11342624534290051</v>
      </c>
      <c r="AF71" s="4">
        <v>0.121913396158893</v>
      </c>
      <c r="AG71" s="4">
        <v>0.11496694995278564</v>
      </c>
      <c r="AH71" s="4">
        <v>0.11215713621571362</v>
      </c>
      <c r="AI71" s="4">
        <v>0.11188961948905897</v>
      </c>
    </row>
    <row r="72" spans="1:35" x14ac:dyDescent="0.35">
      <c r="A72" s="2" t="s">
        <v>5</v>
      </c>
      <c r="H72" s="4">
        <v>8.0835197613721099E-2</v>
      </c>
      <c r="I72" s="4">
        <v>7.4872645421158637E-2</v>
      </c>
      <c r="J72" s="4">
        <v>7.9990094105993059E-2</v>
      </c>
      <c r="K72" s="4">
        <v>8.0355861673123835E-2</v>
      </c>
      <c r="L72" s="4">
        <v>8.1048387096774199E-2</v>
      </c>
      <c r="M72" s="4">
        <v>8.2996185412091084E-2</v>
      </c>
      <c r="N72" s="4">
        <v>8.7125821367729381E-2</v>
      </c>
      <c r="O72" s="4">
        <v>7.9130558317942884E-2</v>
      </c>
      <c r="P72" s="4">
        <v>8.5152542372881362E-2</v>
      </c>
      <c r="Q72" s="4">
        <v>9.7649498790183198E-2</v>
      </c>
      <c r="R72" s="4">
        <v>9.2061662584641976E-2</v>
      </c>
      <c r="S72" s="4">
        <v>8.9795918367346933E-2</v>
      </c>
      <c r="T72" s="4">
        <v>7.9028340080971662E-2</v>
      </c>
      <c r="U72" s="4">
        <v>5.6431775430473161E-2</v>
      </c>
      <c r="V72" s="4">
        <v>4.9370349170005726E-2</v>
      </c>
      <c r="W72" s="4">
        <v>4.6716214166540267E-2</v>
      </c>
      <c r="X72" s="4">
        <v>4.1032216701394453E-2</v>
      </c>
      <c r="Y72" s="4">
        <v>4.4888547271329744E-2</v>
      </c>
      <c r="Z72" s="4">
        <v>2.5718194254445964E-2</v>
      </c>
      <c r="AA72" s="4">
        <v>1.8740503123417188E-2</v>
      </c>
      <c r="AB72" s="4">
        <v>3.6897440983931759E-2</v>
      </c>
      <c r="AC72" s="4">
        <v>4.063664070436844E-2</v>
      </c>
      <c r="AD72" s="4">
        <v>5.2184904297580353E-2</v>
      </c>
      <c r="AE72" s="4">
        <v>4.8218476637508001E-2</v>
      </c>
      <c r="AF72" s="4">
        <v>5.34547954623582E-2</v>
      </c>
      <c r="AG72" s="4">
        <v>4.459327017314603E-2</v>
      </c>
      <c r="AH72" s="4">
        <v>4.3073742246726394E-2</v>
      </c>
      <c r="AI72" s="4">
        <v>4.6184738955823292E-2</v>
      </c>
    </row>
    <row r="73" spans="1:35" x14ac:dyDescent="0.35">
      <c r="A73" s="2" t="s">
        <v>20</v>
      </c>
      <c r="H73" s="6">
        <f t="shared" ref="H73:AI73" si="109">+(1+H77)^12-1</f>
        <v>0.20090000000000052</v>
      </c>
      <c r="I73" s="6">
        <f t="shared" si="109"/>
        <v>0.23485714285714288</v>
      </c>
      <c r="J73" s="6">
        <f t="shared" si="109"/>
        <v>0.25410000000000132</v>
      </c>
      <c r="K73" s="6">
        <f t="shared" si="109"/>
        <v>0.25628000000000029</v>
      </c>
      <c r="L73" s="6">
        <f t="shared" si="109"/>
        <v>0.26101333333333243</v>
      </c>
      <c r="M73" s="6">
        <f t="shared" si="109"/>
        <v>0.26954000000000189</v>
      </c>
      <c r="N73" s="6">
        <f t="shared" si="109"/>
        <v>0.2635538462</v>
      </c>
      <c r="O73" s="6">
        <f t="shared" si="109"/>
        <v>0.28023750000000014</v>
      </c>
      <c r="P73" s="6">
        <f t="shared" si="109"/>
        <v>0.27840000000000065</v>
      </c>
      <c r="Q73" s="6">
        <f t="shared" si="109"/>
        <v>0.26622222219999836</v>
      </c>
      <c r="R73" s="6">
        <f t="shared" si="109"/>
        <v>0.2711111111000013</v>
      </c>
      <c r="S73" s="6">
        <f t="shared" si="109"/>
        <v>0.27586153850000028</v>
      </c>
      <c r="T73" s="6">
        <f t="shared" si="109"/>
        <v>0.27015000000000122</v>
      </c>
      <c r="U73" s="6">
        <f t="shared" si="109"/>
        <v>0.25747777780000036</v>
      </c>
      <c r="V73" s="6">
        <f t="shared" si="109"/>
        <v>0.26570810810810652</v>
      </c>
      <c r="W73" s="6">
        <f t="shared" si="109"/>
        <v>0.2718600877192987</v>
      </c>
      <c r="X73" s="6">
        <f t="shared" si="109"/>
        <v>0.27523168316831703</v>
      </c>
      <c r="Y73" s="6">
        <f t="shared" si="109"/>
        <v>0.26712971114167683</v>
      </c>
      <c r="Z73" s="6">
        <f t="shared" si="109"/>
        <v>0.26530000000000142</v>
      </c>
      <c r="AA73" s="6">
        <f t="shared" si="109"/>
        <v>0.2629999999999979</v>
      </c>
      <c r="AB73" s="6">
        <f t="shared" si="109"/>
        <v>0.26410000000000133</v>
      </c>
      <c r="AC73" s="6">
        <f t="shared" si="109"/>
        <v>0.24340000000000006</v>
      </c>
      <c r="AD73" s="6">
        <f t="shared" si="109"/>
        <v>0.23789999999999889</v>
      </c>
      <c r="AE73" s="6">
        <f t="shared" si="109"/>
        <v>0.23489999999999833</v>
      </c>
      <c r="AF73" s="6">
        <f t="shared" si="109"/>
        <v>0.22800000000000087</v>
      </c>
      <c r="AG73" s="6">
        <f t="shared" si="109"/>
        <v>0.22150000000000136</v>
      </c>
      <c r="AH73" s="6">
        <f t="shared" si="109"/>
        <v>0.22079999999999966</v>
      </c>
      <c r="AI73" s="6">
        <f t="shared" si="109"/>
        <v>0.21010000000000018</v>
      </c>
    </row>
    <row r="74" spans="1:35" x14ac:dyDescent="0.35">
      <c r="A74" s="2" t="s">
        <v>7</v>
      </c>
      <c r="H74" s="7">
        <v>0.05</v>
      </c>
      <c r="I74" s="7">
        <v>0.05</v>
      </c>
      <c r="J74" s="7">
        <v>0.05</v>
      </c>
      <c r="K74" s="7">
        <v>0.05</v>
      </c>
      <c r="L74" s="7">
        <v>0.05</v>
      </c>
      <c r="M74" s="7">
        <v>0.05</v>
      </c>
      <c r="N74" s="7">
        <v>5.5E-2</v>
      </c>
      <c r="O74" s="7">
        <v>5.5E-2</v>
      </c>
      <c r="P74" s="7">
        <v>5.5E-2</v>
      </c>
      <c r="Q74" s="7">
        <v>5.5E-2</v>
      </c>
      <c r="R74" s="7">
        <v>5.5E-2</v>
      </c>
      <c r="S74" s="7">
        <v>5.5E-2</v>
      </c>
      <c r="T74" s="7">
        <v>5.5E-2</v>
      </c>
      <c r="U74" s="7">
        <v>5.5E-2</v>
      </c>
      <c r="V74" s="7">
        <v>5.5E-2</v>
      </c>
      <c r="W74" s="7">
        <v>5.5E-2</v>
      </c>
      <c r="X74" s="7">
        <v>5.5E-2</v>
      </c>
      <c r="Y74" s="7">
        <v>5.5E-2</v>
      </c>
      <c r="Z74" s="7">
        <v>0.06</v>
      </c>
      <c r="AA74" s="7">
        <v>0.06</v>
      </c>
      <c r="AB74" s="7">
        <v>0.06</v>
      </c>
      <c r="AC74" s="7">
        <v>0.06</v>
      </c>
      <c r="AD74" s="7">
        <v>0.06</v>
      </c>
      <c r="AE74" s="7">
        <v>0.06</v>
      </c>
      <c r="AF74" s="7">
        <v>0.06</v>
      </c>
      <c r="AG74" s="7">
        <v>0.06</v>
      </c>
      <c r="AH74" s="7">
        <v>0.06</v>
      </c>
      <c r="AI74" s="7">
        <v>0.06</v>
      </c>
    </row>
    <row r="75" spans="1:35" x14ac:dyDescent="0.35">
      <c r="A75" s="2" t="s">
        <v>21</v>
      </c>
      <c r="H75" s="13">
        <f>Desembolso!B20</f>
        <v>0.16824126927052901</v>
      </c>
      <c r="I75" s="13">
        <f>Desembolso!C20</f>
        <v>0.16157097660909703</v>
      </c>
      <c r="J75" s="13">
        <f>Desembolso!D20</f>
        <v>0.14842653998214514</v>
      </c>
      <c r="K75" s="13">
        <f>Desembolso!E20</f>
        <v>0.14617357447543619</v>
      </c>
      <c r="L75" s="13">
        <f>Desembolso!F20</f>
        <v>0.15044160700666717</v>
      </c>
      <c r="M75" s="13">
        <f>Desembolso!G20</f>
        <v>0.15521864686468648</v>
      </c>
      <c r="N75" s="13">
        <f>Desembolso!H20</f>
        <v>0.13133708195018404</v>
      </c>
      <c r="O75" s="13">
        <f>Desembolso!I20</f>
        <v>0.13905237752466443</v>
      </c>
      <c r="P75" s="13">
        <f>Desembolso!J20</f>
        <v>0.15002685314072142</v>
      </c>
      <c r="Q75" s="13">
        <f>Desembolso!K20</f>
        <v>0.13470856320460542</v>
      </c>
      <c r="R75" s="13">
        <f>Desembolso!L20</f>
        <v>0.17638466700880345</v>
      </c>
      <c r="S75" s="13">
        <f>Desembolso!M20</f>
        <v>1.7353082851637766E-2</v>
      </c>
      <c r="T75" s="13">
        <f>Desembolso!N20</f>
        <v>0.12729051770147662</v>
      </c>
      <c r="U75" s="13">
        <f>Desembolso!O20</f>
        <v>0.11726139996085851</v>
      </c>
      <c r="V75" s="13">
        <f>Desembolso!P20</f>
        <v>9.6980893577714042E-2</v>
      </c>
      <c r="W75" s="13">
        <f>Desembolso!Q20</f>
        <v>9.1378808876114215E-2</v>
      </c>
      <c r="X75" s="13">
        <f>Desembolso!R20</f>
        <v>7.6540108651241626E-2</v>
      </c>
      <c r="Y75" s="13">
        <f>Desembolso!S20</f>
        <v>8.0982452718243808E-2</v>
      </c>
      <c r="Z75" s="13">
        <f>Desembolso!T20</f>
        <v>5.4010000828797963E-2</v>
      </c>
      <c r="AA75" s="13">
        <f>Desembolso!U20</f>
        <v>4.5863323768455137E-2</v>
      </c>
      <c r="AB75" s="13">
        <f>Desembolso!V20</f>
        <v>6.2732120750404727E-2</v>
      </c>
      <c r="AC75" s="13">
        <f>Desembolso!W20</f>
        <v>6.7888959592745782E-2</v>
      </c>
      <c r="AD75" s="13">
        <f>Desembolso!X20</f>
        <v>7.127019695718835E-2</v>
      </c>
      <c r="AE75" s="13">
        <f>Desembolso!Y20</f>
        <v>7.7096439457811791E-2</v>
      </c>
      <c r="AF75" s="13">
        <f>Desembolso!Z20</f>
        <v>8.6326040271310411E-2</v>
      </c>
      <c r="AG75" s="13">
        <f>Desembolso!AA20</f>
        <v>7.2228212130067207E-2</v>
      </c>
      <c r="AH75" s="13">
        <f>Desembolso!AB20</f>
        <v>8.34072759538598E-2</v>
      </c>
      <c r="AI75" s="13">
        <f>Desembolso!AC20</f>
        <v>8.2548214654892343E-2</v>
      </c>
    </row>
    <row r="76" spans="1:35" x14ac:dyDescent="0.35">
      <c r="A76" s="2" t="s">
        <v>8</v>
      </c>
      <c r="H76" s="4">
        <f>H69+(30%-H70)+H71+H72+(35%-H73)+(H74*5)+H75</f>
        <v>1.2558040246144975</v>
      </c>
      <c r="I76" s="4">
        <f t="shared" ref="I76" si="110">I69+(30%-I70)+I71+I72+(35%-I73)+(I74*5)+I75</f>
        <v>1.1800452721450072</v>
      </c>
      <c r="J76" s="4">
        <f t="shared" ref="J76" si="111">J69+(30%-J70)+J71+J72+(35%-J73)+(J74*5)+J75</f>
        <v>1.1538747151041695</v>
      </c>
      <c r="K76" s="4">
        <f t="shared" ref="K76" si="112">K69+(30%-K70)+K71+K72+(35%-K73)+(K74*5)+K75</f>
        <v>1.1440952925385524</v>
      </c>
      <c r="L76" s="4">
        <f t="shared" ref="L76" si="113">L69+(30%-L70)+L71+L72+(35%-L73)+(L74*5)+L75</f>
        <v>1.1403183698169814</v>
      </c>
      <c r="M76" s="4">
        <f t="shared" ref="M76" si="114">M69+(30%-M70)+M71+M72+(35%-M73)+(M74*5)+M75</f>
        <v>1.160216090648208</v>
      </c>
      <c r="N76" s="4">
        <f t="shared" ref="N76" si="115">N69+(30%-N70)+N71+N72+(35%-N73)+(N74*5)+N75</f>
        <v>1.1506048538919169</v>
      </c>
      <c r="O76" s="4">
        <f t="shared" ref="O76" si="116">O69+(30%-O70)+O71+O72+(35%-O73)+(O74*5)+O75</f>
        <v>1.1275148874767738</v>
      </c>
      <c r="P76" s="4">
        <f t="shared" ref="P76" si="117">P69+(30%-P70)+P71+P72+(35%-P73)+(P74*5)+P75</f>
        <v>1.1319440396685212</v>
      </c>
      <c r="Q76" s="4">
        <f t="shared" ref="Q76" si="118">Q69+(30%-Q70)+Q71+Q72+(35%-Q73)+(Q74*5)+Q75</f>
        <v>1.168736660234462</v>
      </c>
      <c r="R76" s="4">
        <f t="shared" ref="R76" si="119">R69+(30%-R70)+R71+R72+(35%-R73)+(R74*5)+R75</f>
        <v>1.1860782760976045</v>
      </c>
      <c r="S76" s="4">
        <f t="shared" ref="S76" si="120">S69+(30%-S70)+S71+S72+(35%-S73)+(S74*5)+S75</f>
        <v>1.001348003798149</v>
      </c>
      <c r="T76" s="4">
        <f t="shared" ref="T76" si="121">T69+(30%-T70)+T71+T72+(35%-T73)+(T74*5)+T75</f>
        <v>1.0687502362805539</v>
      </c>
      <c r="U76" s="4">
        <f t="shared" ref="U76" si="122">U69+(30%-U70)+U71+U72+(35%-U73)+(U74*5)+U75</f>
        <v>1.0526782593823705</v>
      </c>
      <c r="V76" s="4">
        <f t="shared" ref="V76" si="123">V69+(30%-V70)+V71+V72+(35%-V73)+(V74*5)+V75</f>
        <v>0.99764559916519169</v>
      </c>
      <c r="W76" s="4">
        <f t="shared" ref="W76" si="124">W69+(30%-W70)+W71+W72+(35%-W73)+(W74*5)+W75</f>
        <v>0.94203829634814062</v>
      </c>
      <c r="X76" s="4">
        <f t="shared" ref="X76" si="125">X69+(30%-X70)+X71+X72+(35%-X73)+(X74*5)+X75</f>
        <v>0.89524485611011029</v>
      </c>
      <c r="Y76" s="4">
        <f t="shared" ref="Y76" si="126">Y69+(30%-Y70)+Y71+Y72+(35%-Y73)+(Y74*5)+Y75</f>
        <v>0.9280579413599056</v>
      </c>
      <c r="Z76" s="4">
        <f t="shared" ref="Z76" si="127">Z69+(30%-Z70)+Z71+Z72+(35%-Z73)+(Z74*5)+Z75</f>
        <v>0.84607109637491928</v>
      </c>
      <c r="AA76" s="4">
        <f t="shared" ref="AA76" si="128">AA69+(30%-AA70)+AA71+AA72+(35%-AA73)+(AA74*5)+AA75</f>
        <v>0.83437612378270098</v>
      </c>
      <c r="AB76" s="4">
        <f t="shared" ref="AB76" si="129">AB69+(30%-AB70)+AB71+AB72+(35%-AB73)+(AB74*5)+AB75</f>
        <v>0.8889156992433852</v>
      </c>
      <c r="AC76" s="4">
        <f t="shared" ref="AC76" si="130">AC69+(30%-AC70)+AC71+AC72+(35%-AC73)+(AC74*5)+AC75</f>
        <v>0.89639416960861495</v>
      </c>
      <c r="AD76" s="4">
        <f t="shared" ref="AD76" si="131">AD69+(30%-AD70)+AD71+AD72+(35%-AD73)+(AD74*5)+AD75</f>
        <v>0.91956650372567006</v>
      </c>
      <c r="AE76" s="4">
        <f t="shared" ref="AE76" si="132">AE69+(30%-AE70)+AE71+AE72+(35%-AE73)+(AE74*5)+AE75</f>
        <v>0.93868426495699131</v>
      </c>
      <c r="AF76" s="4">
        <f t="shared" ref="AF76" si="133">AF69+(30%-AF70)+AF71+AF72+(35%-AF73)+(AF74*5)+AF75</f>
        <v>0.96057486638818301</v>
      </c>
      <c r="AG76" s="4">
        <f t="shared" ref="AG76" si="134">AG69+(30%-AG70)+AG71+AG72+(35%-AG73)+(AG74*5)+AG75</f>
        <v>0.9320237838241141</v>
      </c>
      <c r="AH76" s="4">
        <f t="shared" ref="AH76:AI76" si="135">AH69+(30%-AH70)+AH71+AH72+(35%-AH73)+(AH74*5)+AH75</f>
        <v>0.93120224015663577</v>
      </c>
      <c r="AI76" s="4">
        <f t="shared" si="135"/>
        <v>0.94113482482441646</v>
      </c>
    </row>
    <row r="77" spans="1:35" x14ac:dyDescent="0.35">
      <c r="A77" s="2" t="s">
        <v>22</v>
      </c>
      <c r="H77" s="6">
        <v>1.5372905538794557E-2</v>
      </c>
      <c r="I77" s="6">
        <v>1.7735038233202882E-2</v>
      </c>
      <c r="J77" s="6">
        <v>1.9047310972184928E-2</v>
      </c>
      <c r="K77" s="6">
        <v>1.9194810850514887E-2</v>
      </c>
      <c r="L77" s="6">
        <v>1.9514264447398233E-2</v>
      </c>
      <c r="M77" s="6">
        <v>2.0086967426602209E-2</v>
      </c>
      <c r="N77" s="6">
        <v>1.968527113310059E-2</v>
      </c>
      <c r="O77" s="6">
        <v>2.0800510765418778E-2</v>
      </c>
      <c r="P77" s="6">
        <v>2.0678335779026558E-2</v>
      </c>
      <c r="Q77" s="6">
        <v>1.9864545491734109E-2</v>
      </c>
      <c r="R77" s="6">
        <v>2.0192107978113549E-2</v>
      </c>
      <c r="S77" s="6">
        <v>2.0509288945739224E-2</v>
      </c>
      <c r="T77" s="6">
        <v>2.0127803481200024E-2</v>
      </c>
      <c r="U77" s="6">
        <v>1.9275753247878891E-2</v>
      </c>
      <c r="V77" s="6">
        <v>1.9830031780756041E-2</v>
      </c>
      <c r="W77" s="6">
        <v>2.0242188425538377E-2</v>
      </c>
      <c r="X77" s="6">
        <v>2.0467296490661591E-2</v>
      </c>
      <c r="Y77" s="6">
        <v>1.9925436062110835E-2</v>
      </c>
      <c r="Z77" s="6">
        <v>1.9802625354918835E-2</v>
      </c>
      <c r="AA77" s="6">
        <v>1.964801758936674E-2</v>
      </c>
      <c r="AB77" s="6">
        <v>1.9721992605258309E-2</v>
      </c>
      <c r="AC77" s="6">
        <v>1.8319918185848882E-2</v>
      </c>
      <c r="AD77" s="6">
        <v>1.7943789120282494E-2</v>
      </c>
      <c r="AE77" s="6">
        <v>1.7737981658843438E-2</v>
      </c>
      <c r="AF77" s="6">
        <v>1.7262879732080627E-2</v>
      </c>
      <c r="AG77" s="6">
        <v>1.6813076216675826E-2</v>
      </c>
      <c r="AH77" s="6">
        <v>1.6764505049279066E-2</v>
      </c>
      <c r="AI77" s="6">
        <v>1.6018864835264157E-2</v>
      </c>
    </row>
    <row r="78" spans="1:35" x14ac:dyDescent="0.35"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80" spans="1:35" x14ac:dyDescent="0.35">
      <c r="A80" s="9" t="s">
        <v>14</v>
      </c>
      <c r="H80" s="1">
        <v>44743</v>
      </c>
      <c r="I80" s="1">
        <v>44774</v>
      </c>
      <c r="J80" s="1">
        <v>44805</v>
      </c>
      <c r="K80" s="1">
        <v>44835</v>
      </c>
      <c r="L80" s="1">
        <v>44866</v>
      </c>
      <c r="M80" s="1">
        <v>44896</v>
      </c>
      <c r="N80" s="1">
        <v>44927</v>
      </c>
      <c r="O80" s="1">
        <v>44958</v>
      </c>
      <c r="P80" s="1">
        <v>44986</v>
      </c>
      <c r="Q80" s="1">
        <v>45017</v>
      </c>
      <c r="R80" s="1">
        <v>45047</v>
      </c>
      <c r="S80" s="1">
        <v>45078</v>
      </c>
      <c r="T80" s="1">
        <v>45108</v>
      </c>
      <c r="U80" s="1">
        <v>45139</v>
      </c>
      <c r="V80" s="1">
        <v>45170</v>
      </c>
      <c r="W80" s="1">
        <v>45200</v>
      </c>
      <c r="X80" s="1">
        <v>45231</v>
      </c>
      <c r="Y80" s="1">
        <v>45261</v>
      </c>
      <c r="Z80" s="1">
        <v>45292</v>
      </c>
      <c r="AA80" s="1">
        <v>45323</v>
      </c>
      <c r="AB80" s="1">
        <v>45352</v>
      </c>
      <c r="AC80" s="1">
        <v>45383</v>
      </c>
      <c r="AD80" s="1">
        <v>45413</v>
      </c>
      <c r="AE80" s="1">
        <v>45444</v>
      </c>
      <c r="AF80" s="1">
        <v>45474</v>
      </c>
      <c r="AG80" s="1">
        <v>45505</v>
      </c>
      <c r="AH80" s="1">
        <v>45536</v>
      </c>
      <c r="AI80" s="1">
        <v>45566</v>
      </c>
    </row>
    <row r="81" spans="1:35" x14ac:dyDescent="0.35">
      <c r="A81" s="2" t="s">
        <v>1</v>
      </c>
      <c r="H81" s="14">
        <v>1324383.3781310001</v>
      </c>
      <c r="I81" s="14">
        <v>1342139.2702560001</v>
      </c>
      <c r="J81" s="14">
        <v>1366146.0219169999</v>
      </c>
      <c r="K81" s="14">
        <v>1390044.5303770001</v>
      </c>
      <c r="L81" s="14">
        <v>1445423.5282709999</v>
      </c>
      <c r="M81" s="14">
        <v>1484059.7889380001</v>
      </c>
      <c r="N81" s="14">
        <v>1490414.4172439999</v>
      </c>
      <c r="O81" s="14">
        <v>1489734.8597279999</v>
      </c>
      <c r="P81" s="14">
        <v>1481109.006053</v>
      </c>
      <c r="Q81" s="14">
        <v>1469884.391118</v>
      </c>
      <c r="R81" s="14">
        <v>1455944.5624269999</v>
      </c>
      <c r="S81" s="14">
        <v>1439479.148301</v>
      </c>
      <c r="T81" s="14">
        <v>1425631.6484439999</v>
      </c>
      <c r="U81" s="14">
        <v>1413799.263696</v>
      </c>
      <c r="V81" s="14">
        <v>1409414.9771809999</v>
      </c>
      <c r="W81" s="14">
        <v>1401162.070606</v>
      </c>
      <c r="X81" s="14">
        <v>1424595.120138</v>
      </c>
      <c r="Y81" s="14">
        <v>1433387.612649</v>
      </c>
      <c r="Z81" s="14">
        <v>1413485.1892299999</v>
      </c>
      <c r="AA81" s="14">
        <v>1403585.762775</v>
      </c>
      <c r="AB81" s="14">
        <v>1387298.65708</v>
      </c>
      <c r="AC81" s="14">
        <v>1362221.0027129999</v>
      </c>
      <c r="AD81" s="14">
        <v>1343115.363968</v>
      </c>
      <c r="AE81" s="14">
        <v>1332649.5695859999</v>
      </c>
      <c r="AF81" s="14">
        <v>1313632.412268</v>
      </c>
      <c r="AG81" s="14">
        <v>1293024.1196620001</v>
      </c>
      <c r="AH81" s="14">
        <v>1277169.2389179999</v>
      </c>
      <c r="AI81" s="14">
        <v>1269622.7250870001</v>
      </c>
    </row>
    <row r="82" spans="1:35" x14ac:dyDescent="0.35">
      <c r="A82" s="2" t="s">
        <v>2</v>
      </c>
      <c r="H82" s="4">
        <v>7.3187479768868996E-2</v>
      </c>
      <c r="I82" s="4">
        <v>7.2683739955810428E-2</v>
      </c>
      <c r="J82" s="4">
        <v>7.243915108153974E-2</v>
      </c>
      <c r="K82" s="4">
        <v>7.2596051024683944E-2</v>
      </c>
      <c r="L82" s="4">
        <v>7.4089336167109734E-2</v>
      </c>
      <c r="M82" s="4">
        <v>7.442331479758317E-2</v>
      </c>
      <c r="N82" s="4">
        <v>7.5210354515745731E-2</v>
      </c>
      <c r="O82" s="4">
        <v>7.4861247846854148E-2</v>
      </c>
      <c r="P82" s="4">
        <v>7.4076620946188929E-2</v>
      </c>
      <c r="Q82" s="4">
        <v>7.3465604562217388E-2</v>
      </c>
      <c r="R82" s="4">
        <v>7.2661478444845135E-2</v>
      </c>
      <c r="S82" s="4">
        <v>7.1490396141362725E-2</v>
      </c>
      <c r="T82" s="4">
        <v>7.0687853914728135E-2</v>
      </c>
      <c r="U82" s="4">
        <v>6.9808693356973775E-2</v>
      </c>
      <c r="V82" s="4">
        <v>6.9052684583180049E-2</v>
      </c>
      <c r="W82" s="4">
        <v>6.8251657841704283E-2</v>
      </c>
      <c r="X82" s="4">
        <v>6.9415042244712039E-2</v>
      </c>
      <c r="Y82" s="4">
        <v>6.9015931981298226E-2</v>
      </c>
      <c r="Z82" s="4">
        <v>6.8657608087880684E-2</v>
      </c>
      <c r="AA82" s="4">
        <v>6.826918339429093E-2</v>
      </c>
      <c r="AB82" s="4">
        <v>6.756195734671569E-2</v>
      </c>
      <c r="AC82" s="4">
        <v>6.660189353306914E-2</v>
      </c>
      <c r="AD82" s="4">
        <v>6.5886861581676837E-2</v>
      </c>
      <c r="AE82" s="4">
        <v>6.555360616340275E-2</v>
      </c>
      <c r="AF82" s="4">
        <v>6.5921407819527558E-2</v>
      </c>
      <c r="AG82" s="4">
        <v>6.4801031046700527E-2</v>
      </c>
      <c r="AH82" s="4">
        <v>6.3412865222146231E-2</v>
      </c>
      <c r="AI82" s="4">
        <v>6.2787122331807499E-2</v>
      </c>
    </row>
    <row r="83" spans="1:35" x14ac:dyDescent="0.35">
      <c r="A83" s="2" t="s">
        <v>3</v>
      </c>
      <c r="H83" s="4">
        <v>6.258233966811512E-2</v>
      </c>
      <c r="I83" s="4">
        <v>6.3233633743398465E-2</v>
      </c>
      <c r="J83" s="4">
        <v>6.635919342193701E-2</v>
      </c>
      <c r="K83" s="4">
        <v>6.7207790572480899E-2</v>
      </c>
      <c r="L83" s="4">
        <v>7.1326758715712882E-2</v>
      </c>
      <c r="M83" s="4">
        <v>6.8887714636590713E-2</v>
      </c>
      <c r="N83" s="4">
        <v>7.4883181694778603E-2</v>
      </c>
      <c r="O83" s="4">
        <v>7.9431244110515956E-2</v>
      </c>
      <c r="P83" s="4">
        <v>8.0412885512991153E-2</v>
      </c>
      <c r="Q83" s="4">
        <v>9.0780195471364761E-2</v>
      </c>
      <c r="R83" s="4">
        <v>8.9278855274077348E-2</v>
      </c>
      <c r="S83" s="4">
        <v>8.9723423099556596E-2</v>
      </c>
      <c r="T83" s="4">
        <v>8.935052346377792E-2</v>
      </c>
      <c r="U83" s="4">
        <v>8.7730983587971531E-2</v>
      </c>
      <c r="V83" s="4">
        <v>8.5749999478314937E-2</v>
      </c>
      <c r="W83" s="4">
        <v>0.10039025854315591</v>
      </c>
      <c r="X83" s="4">
        <v>9.9075869350393059E-2</v>
      </c>
      <c r="Y83" s="4">
        <v>8.7129630389503374E-2</v>
      </c>
      <c r="Z83" s="4">
        <v>9.1035888384580557E-2</v>
      </c>
      <c r="AA83" s="4">
        <v>8.7153228872990138E-2</v>
      </c>
      <c r="AB83" s="4">
        <v>8.7926272672060907E-2</v>
      </c>
      <c r="AC83" s="4">
        <v>8.9756326801958775E-2</v>
      </c>
      <c r="AD83" s="4">
        <v>7.991243955463917E-2</v>
      </c>
      <c r="AE83" s="4">
        <v>7.8537607520868802E-2</v>
      </c>
      <c r="AF83" s="4">
        <v>8.4242747759959311E-2</v>
      </c>
      <c r="AG83" s="4">
        <v>8.5036966095220629E-2</v>
      </c>
      <c r="AH83" s="4">
        <v>8.5409636817915566E-2</v>
      </c>
      <c r="AI83" s="4">
        <v>8.9476326244251461E-2</v>
      </c>
    </row>
    <row r="84" spans="1:35" x14ac:dyDescent="0.35">
      <c r="A84" s="2" t="s">
        <v>4</v>
      </c>
      <c r="H84" s="4">
        <v>0.10050000000000001</v>
      </c>
      <c r="I84" s="4">
        <v>9.3933312750849027E-2</v>
      </c>
      <c r="J84" s="4">
        <v>9.6414607769736288E-2</v>
      </c>
      <c r="K84" s="4">
        <v>9.9186397294085377E-2</v>
      </c>
      <c r="L84" s="4">
        <v>0.10018484288354898</v>
      </c>
      <c r="M84" s="4">
        <v>0.10899896994100572</v>
      </c>
      <c r="N84" s="4">
        <v>0.105</v>
      </c>
      <c r="O84" s="4">
        <v>7.2999999999999995E-2</v>
      </c>
      <c r="P84" s="4">
        <v>7.9000000000000001E-2</v>
      </c>
      <c r="Q84" s="4">
        <v>7.0999999999999994E-2</v>
      </c>
      <c r="R84" s="4">
        <v>7.0000000000000007E-2</v>
      </c>
      <c r="S84" s="4">
        <v>0.06</v>
      </c>
      <c r="T84" s="4">
        <v>8.6999999999999994E-2</v>
      </c>
      <c r="U84" s="4">
        <v>0.09</v>
      </c>
      <c r="V84" s="4">
        <v>7.0000000000000007E-2</v>
      </c>
      <c r="W84" s="4">
        <v>0.08</v>
      </c>
      <c r="X84" s="4">
        <v>0.08</v>
      </c>
      <c r="Y84" s="4">
        <v>0.10372714486638537</v>
      </c>
      <c r="Z84" s="4">
        <v>0.10372714486638537</v>
      </c>
      <c r="AA84" s="4">
        <v>7.0346462916611771E-2</v>
      </c>
      <c r="AB84" s="4">
        <v>8.0950991831971991E-2</v>
      </c>
      <c r="AC84" s="4">
        <v>6.9150326797385628E-2</v>
      </c>
      <c r="AD84" s="4">
        <v>7.088474665266474E-2</v>
      </c>
      <c r="AE84" s="4">
        <v>6.995998344142404E-2</v>
      </c>
      <c r="AF84" s="4">
        <v>7.0857688178456404E-2</v>
      </c>
      <c r="AG84" s="4">
        <v>6.1614730878186967E-2</v>
      </c>
      <c r="AH84" s="4">
        <v>5.7066480706648069E-2</v>
      </c>
      <c r="AI84" s="4">
        <v>6.0687722324027166E-2</v>
      </c>
    </row>
    <row r="85" spans="1:35" x14ac:dyDescent="0.35">
      <c r="A85" s="2" t="s">
        <v>5</v>
      </c>
      <c r="H85" s="4">
        <v>2.8933631618195378E-2</v>
      </c>
      <c r="I85" s="4">
        <v>2.8077242032934487E-2</v>
      </c>
      <c r="J85" s="4">
        <v>3.6527984150569591E-2</v>
      </c>
      <c r="K85" s="4">
        <v>4.5630650021523889E-2</v>
      </c>
      <c r="L85" s="4">
        <v>3.870967741935484E-2</v>
      </c>
      <c r="M85" s="4">
        <v>4.1151311987053518E-2</v>
      </c>
      <c r="N85" s="4">
        <v>4.4536383548308592E-2</v>
      </c>
      <c r="O85" s="4">
        <v>3.8215655632902398E-2</v>
      </c>
      <c r="P85" s="4">
        <v>3.4440677966101695E-2</v>
      </c>
      <c r="Q85" s="4">
        <v>2.7652955409609402E-2</v>
      </c>
      <c r="R85" s="4">
        <v>2.8958363348220717E-2</v>
      </c>
      <c r="S85" s="4">
        <v>2.4640967498110355E-2</v>
      </c>
      <c r="T85" s="4">
        <v>2.1052631578947368E-2</v>
      </c>
      <c r="U85" s="4">
        <v>2.6768919114455215E-2</v>
      </c>
      <c r="V85" s="4">
        <v>2.8334287349742415E-2</v>
      </c>
      <c r="W85" s="4">
        <v>2.4571515243440013E-2</v>
      </c>
      <c r="X85" s="4">
        <v>2.9171341561147621E-2</v>
      </c>
      <c r="Y85" s="2"/>
      <c r="Z85" s="4">
        <v>5.5266757865937072E-2</v>
      </c>
      <c r="AA85" s="4">
        <v>3.5623839270639876E-2</v>
      </c>
      <c r="AB85" s="4">
        <v>3.7294187661178341E-2</v>
      </c>
      <c r="AC85" s="4">
        <v>3.5726379952590585E-2</v>
      </c>
      <c r="AD85" s="4">
        <v>3.7378114842903577E-2</v>
      </c>
      <c r="AE85" s="4">
        <v>4.0751013441433753E-2</v>
      </c>
      <c r="AF85" s="4">
        <v>4.4345135785493296E-2</v>
      </c>
      <c r="AG85" s="4">
        <v>3.8549493629532833E-2</v>
      </c>
      <c r="AH85" s="4">
        <v>4.8759476223294282E-2</v>
      </c>
      <c r="AI85" s="4">
        <v>4.3340026773761711E-2</v>
      </c>
    </row>
    <row r="86" spans="1:35" x14ac:dyDescent="0.35">
      <c r="A86" s="2" t="s">
        <v>6</v>
      </c>
      <c r="H86" s="6">
        <f t="shared" ref="H86:AI86" si="136">+(1+H90)^12-1</f>
        <v>0.19151000000000007</v>
      </c>
      <c r="I86" s="6">
        <f t="shared" si="136"/>
        <v>0.20621250000000213</v>
      </c>
      <c r="J86" s="6">
        <f t="shared" si="136"/>
        <v>0.22848000000000179</v>
      </c>
      <c r="K86" s="6">
        <f t="shared" si="136"/>
        <v>0.24038749999999909</v>
      </c>
      <c r="L86" s="6">
        <f t="shared" si="136"/>
        <v>0.25058750000000063</v>
      </c>
      <c r="M86" s="6">
        <f t="shared" si="136"/>
        <v>0.26011000000000184</v>
      </c>
      <c r="N86" s="6">
        <f t="shared" si="136"/>
        <v>0.24841249999999881</v>
      </c>
      <c r="O86" s="6">
        <f t="shared" si="136"/>
        <v>0.23280000000000212</v>
      </c>
      <c r="P86" s="6">
        <f t="shared" si="136"/>
        <v>0.27027499999999827</v>
      </c>
      <c r="Q86" s="6">
        <f t="shared" si="136"/>
        <v>0.2097</v>
      </c>
      <c r="R86" s="6">
        <f t="shared" si="136"/>
        <v>0.28385999999999911</v>
      </c>
      <c r="S86" s="6">
        <f t="shared" si="136"/>
        <v>0.26640000000000019</v>
      </c>
      <c r="T86" s="6">
        <f t="shared" si="136"/>
        <v>0.25296666670000012</v>
      </c>
      <c r="U86" s="6">
        <f t="shared" si="136"/>
        <v>0.22875000000000112</v>
      </c>
      <c r="V86" s="6">
        <f t="shared" si="136"/>
        <v>0.24915850340135859</v>
      </c>
      <c r="W86" s="6">
        <f t="shared" si="136"/>
        <v>0.25036249999999804</v>
      </c>
      <c r="X86" s="6">
        <f t="shared" si="136"/>
        <v>0.24929629629629502</v>
      </c>
      <c r="Y86" s="6">
        <f t="shared" si="136"/>
        <v>0.25054567307692266</v>
      </c>
      <c r="Z86" s="6">
        <f t="shared" si="136"/>
        <v>0.24320000000000075</v>
      </c>
      <c r="AA86" s="6">
        <f t="shared" si="136"/>
        <v>0.24950000000000117</v>
      </c>
      <c r="AB86" s="6">
        <f t="shared" si="136"/>
        <v>0.25020000000000042</v>
      </c>
      <c r="AC86" s="6">
        <f t="shared" si="136"/>
        <v>0.24669999999999925</v>
      </c>
      <c r="AD86" s="6">
        <f t="shared" si="136"/>
        <v>0.24739999999999962</v>
      </c>
      <c r="AE86" s="6">
        <f t="shared" si="136"/>
        <v>0.24959999999999871</v>
      </c>
      <c r="AF86" s="6">
        <f t="shared" si="136"/>
        <v>0.24890000000000057</v>
      </c>
      <c r="AG86" s="6">
        <f t="shared" si="136"/>
        <v>0.24709999999999965</v>
      </c>
      <c r="AH86" s="6">
        <f t="shared" si="136"/>
        <v>0.24089999999999834</v>
      </c>
      <c r="AI86" s="6">
        <f t="shared" si="136"/>
        <v>0.22909999999999919</v>
      </c>
    </row>
    <row r="87" spans="1:35" x14ac:dyDescent="0.35">
      <c r="A87" s="2" t="s">
        <v>7</v>
      </c>
      <c r="H87" s="7">
        <v>0.05</v>
      </c>
      <c r="I87" s="7">
        <v>0.05</v>
      </c>
      <c r="J87" s="7">
        <v>0.05</v>
      </c>
      <c r="K87" s="7">
        <v>0.05</v>
      </c>
      <c r="L87" s="7">
        <v>0.05</v>
      </c>
      <c r="M87" s="7">
        <v>0.05</v>
      </c>
      <c r="N87" s="7">
        <v>5.5E-2</v>
      </c>
      <c r="O87" s="7">
        <v>5.5E-2</v>
      </c>
      <c r="P87" s="7">
        <v>5.5E-2</v>
      </c>
      <c r="Q87" s="7">
        <v>5.5E-2</v>
      </c>
      <c r="R87" s="7">
        <v>5.5E-2</v>
      </c>
      <c r="S87" s="7">
        <v>5.5E-2</v>
      </c>
      <c r="T87" s="7">
        <v>5.5E-2</v>
      </c>
      <c r="U87" s="7">
        <v>5.5E-2</v>
      </c>
      <c r="V87" s="7">
        <v>5.5E-2</v>
      </c>
      <c r="W87" s="7">
        <v>5.5E-2</v>
      </c>
      <c r="X87" s="7">
        <v>5.5E-2</v>
      </c>
      <c r="Y87" s="7">
        <v>5.5E-2</v>
      </c>
      <c r="Z87" s="7">
        <v>0.06</v>
      </c>
      <c r="AA87" s="7">
        <v>0.06</v>
      </c>
      <c r="AB87" s="7">
        <v>0.06</v>
      </c>
      <c r="AC87" s="7">
        <v>0.06</v>
      </c>
      <c r="AD87" s="7">
        <v>0.06</v>
      </c>
      <c r="AE87" s="7">
        <v>0.06</v>
      </c>
      <c r="AF87" s="7">
        <v>0.06</v>
      </c>
      <c r="AG87" s="7">
        <v>0.06</v>
      </c>
      <c r="AH87" s="7">
        <v>0.06</v>
      </c>
      <c r="AI87" s="7">
        <v>0.06</v>
      </c>
    </row>
    <row r="88" spans="1:35" x14ac:dyDescent="0.35">
      <c r="A88" s="2" t="s">
        <v>21</v>
      </c>
      <c r="H88" s="13">
        <f>Desembolso!B21</f>
        <v>6.1189266933345317E-2</v>
      </c>
      <c r="I88" s="13">
        <f>Desembolso!C21</f>
        <v>5.1929360510346974E-2</v>
      </c>
      <c r="J88" s="13">
        <f>Desembolso!D21</f>
        <v>8.806274709858436E-2</v>
      </c>
      <c r="K88" s="13">
        <f>Desembolso!E21</f>
        <v>7.85749405339322E-2</v>
      </c>
      <c r="L88" s="13">
        <f>Desembolso!F21</f>
        <v>7.96122715083524E-2</v>
      </c>
      <c r="M88" s="13">
        <f>Desembolso!G21</f>
        <v>9.7343869002284839E-2</v>
      </c>
      <c r="N88" s="13">
        <f>Desembolso!H21</f>
        <v>9.0576519206015851E-2</v>
      </c>
      <c r="O88" s="13">
        <f>Desembolso!I21</f>
        <v>7.8065235494206145E-2</v>
      </c>
      <c r="P88" s="13">
        <f>Desembolso!J21</f>
        <v>7.0936133366945431E-2</v>
      </c>
      <c r="Q88" s="13">
        <f>Desembolso!K21</f>
        <v>5.7603741904533462E-2</v>
      </c>
      <c r="R88" s="13">
        <f>Desembolso!L21</f>
        <v>6.0933243851407366E-2</v>
      </c>
      <c r="S88" s="13">
        <f>Desembolso!M21</f>
        <v>6.6594412331406547E-2</v>
      </c>
      <c r="T88" s="13">
        <f>Desembolso!N21</f>
        <v>5.4598825831702544E-2</v>
      </c>
      <c r="U88" s="13">
        <f>Desembolso!O21</f>
        <v>6.2593776502054929E-2</v>
      </c>
      <c r="V88" s="13">
        <f>Desembolso!P21</f>
        <v>7.1427876902134285E-2</v>
      </c>
      <c r="W88" s="13">
        <f>Desembolso!Q21</f>
        <v>5.2490205136101559E-2</v>
      </c>
      <c r="X88" s="13">
        <f>Desembolso!R21</f>
        <v>6.2890607266619256E-2</v>
      </c>
      <c r="Y88" s="13">
        <f>Desembolso!S21</f>
        <v>7.071741480343631E-2</v>
      </c>
      <c r="Z88" s="13">
        <f>Desembolso!T21</f>
        <v>8.0476282564853438E-2</v>
      </c>
      <c r="AA88" s="13">
        <f>Desembolso!U21</f>
        <v>7.0854907744345233E-2</v>
      </c>
      <c r="AB88" s="13">
        <f>Desembolso!V21</f>
        <v>6.3636796495571857E-2</v>
      </c>
      <c r="AC88" s="13">
        <f>Desembolso!W21</f>
        <v>5.5659401845370667E-2</v>
      </c>
      <c r="AD88" s="13">
        <f>Desembolso!X21</f>
        <v>5.9134331878759286E-2</v>
      </c>
      <c r="AE88" s="13">
        <f>Desembolso!Y21</f>
        <v>6.2617549776250087E-2</v>
      </c>
      <c r="AF88" s="13">
        <f>Desembolso!Z21</f>
        <v>5.668601560672748E-2</v>
      </c>
      <c r="AG88" s="13">
        <f>Desembolso!AA21</f>
        <v>5.8846646043469938E-2</v>
      </c>
      <c r="AH88" s="13">
        <f>Desembolso!AB21</f>
        <v>4.9337864760342201E-2</v>
      </c>
      <c r="AI88" s="13">
        <f>Desembolso!AC21</f>
        <v>6.2464928084113532E-2</v>
      </c>
    </row>
    <row r="89" spans="1:35" x14ac:dyDescent="0.35">
      <c r="A89" s="2" t="s">
        <v>8</v>
      </c>
      <c r="H89" s="4">
        <f>H82+(30%-H83)+H84+H85+(35%-H86)+(H87*5)+H88</f>
        <v>0.90971803865229461</v>
      </c>
      <c r="I89" s="4">
        <f t="shared" ref="I89" si="137">I82+(30%-I83)+I84+I85+(35%-I86)+(I87*5)+I88</f>
        <v>0.87717752150654038</v>
      </c>
      <c r="J89" s="4">
        <f t="shared" ref="J89" si="138">J82+(30%-J83)+J84+J85+(35%-J86)+(J87*5)+J88</f>
        <v>0.89860529667849121</v>
      </c>
      <c r="K89" s="4">
        <f t="shared" ref="K89" si="139">K82+(30%-K83)+K84+K85+(35%-K86)+(K87*5)+K88</f>
        <v>0.88839274830174542</v>
      </c>
      <c r="L89" s="4">
        <f t="shared" ref="L89" si="140">L82+(30%-L83)+L84+L85+(35%-L86)+(L87*5)+L88</f>
        <v>0.87068186926265234</v>
      </c>
      <c r="M89" s="4">
        <f t="shared" ref="M89" si="141">M82+(30%-M83)+M84+M85+(35%-M86)+(M87*5)+M88</f>
        <v>0.8929197510913347</v>
      </c>
      <c r="N89" s="4">
        <f t="shared" ref="N89" si="142">N82+(30%-N83)+N84+N85+(35%-N86)+(N87*5)+N88</f>
        <v>0.91702757557529269</v>
      </c>
      <c r="O89" s="4">
        <f t="shared" ref="O89" si="143">O82+(30%-O83)+O84+O85+(35%-O86)+(O87*5)+O88</f>
        <v>0.87691089486344465</v>
      </c>
      <c r="P89" s="4">
        <f t="shared" ref="P89" si="144">P82+(30%-P83)+P84+P85+(35%-P86)+(P87*5)+P88</f>
        <v>0.8327655467662467</v>
      </c>
      <c r="Q89" s="4">
        <f t="shared" ref="Q89" si="145">Q82+(30%-Q83)+Q84+Q85+(35%-Q86)+(Q87*5)+Q88</f>
        <v>0.85424210640499543</v>
      </c>
      <c r="R89" s="4">
        <f t="shared" ref="R89" si="146">R82+(30%-R83)+R84+R85+(35%-R86)+(R87*5)+R88</f>
        <v>0.78441423037039681</v>
      </c>
      <c r="S89" s="4">
        <f t="shared" ref="S89" si="147">S82+(30%-S83)+S84+S85+(35%-S86)+(S87*5)+S88</f>
        <v>0.79160235287132275</v>
      </c>
      <c r="T89" s="4">
        <f t="shared" ref="T89" si="148">T82+(30%-T83)+T84+T85+(35%-T86)+(T87*5)+T88</f>
        <v>0.81602212116159989</v>
      </c>
      <c r="U89" s="4">
        <f t="shared" ref="U89" si="149">U82+(30%-U83)+U84+U85+(35%-U86)+(U87*5)+U88</f>
        <v>0.85769040538551122</v>
      </c>
      <c r="V89" s="4">
        <f t="shared" ref="V89" si="150">V82+(30%-V83)+V84+V85+(35%-V86)+(V87*5)+V88</f>
        <v>0.82890634595538326</v>
      </c>
      <c r="W89" s="4">
        <f t="shared" ref="W89" si="151">W82+(30%-W83)+W84+W85+(35%-W86)+(W87*5)+W88</f>
        <v>0.799560619678092</v>
      </c>
      <c r="X89" s="4">
        <f t="shared" ref="X89" si="152">X82+(30%-X83)+X84+X85+(35%-X86)+(X87*5)+X88</f>
        <v>0.81810482542579088</v>
      </c>
      <c r="Y89" s="4">
        <f t="shared" ref="Y89" si="153">Y82+(30%-Y83)+Y84+Y85+(35%-Y86)+(Y87*5)+Y88</f>
        <v>0.83078518818469382</v>
      </c>
      <c r="Z89" s="4">
        <f t="shared" ref="Z89" si="154">Z82+(30%-Z83)+Z84+Z85+(35%-Z86)+(Z87*5)+Z88</f>
        <v>0.92389190500047513</v>
      </c>
      <c r="AA89" s="4">
        <f t="shared" ref="AA89" si="155">AA82+(30%-AA83)+AA84+AA85+(35%-AA86)+(AA87*5)+AA88</f>
        <v>0.85844116445289642</v>
      </c>
      <c r="AB89" s="4">
        <f t="shared" ref="AB89" si="156">AB82+(30%-AB83)+AB84+AB85+(35%-AB86)+(AB87*5)+AB88</f>
        <v>0.86131766066337645</v>
      </c>
      <c r="AC89" s="4">
        <f t="shared" ref="AC89" si="157">AC82+(30%-AC83)+AC84+AC85+(35%-AC86)+(AC87*5)+AC88</f>
        <v>0.84068167532645799</v>
      </c>
      <c r="AD89" s="4">
        <f t="shared" ref="AD89" si="158">AD82+(30%-AD83)+AD84+AD85+(35%-AD86)+(AD87*5)+AD88</f>
        <v>0.85597161540136557</v>
      </c>
      <c r="AE89" s="4">
        <f t="shared" ref="AE89" si="159">AE82+(30%-AE83)+AE84+AE85+(35%-AE86)+(AE87*5)+AE88</f>
        <v>0.86074454530164302</v>
      </c>
      <c r="AF89" s="4">
        <f t="shared" ref="AF89" si="160">AF82+(30%-AF83)+AF84+AF85+(35%-AF86)+(AF87*5)+AF88</f>
        <v>0.8546674996302448</v>
      </c>
      <c r="AG89" s="4">
        <f t="shared" ref="AG89" si="161">AG82+(30%-AG83)+AG84+AG85+(35%-AG86)+(AG87*5)+AG88</f>
        <v>0.84167493550266992</v>
      </c>
      <c r="AH89" s="4">
        <f t="shared" ref="AH89:AI89" si="162">AH82+(30%-AH83)+AH84+AH85+(35%-AH86)+(AH87*5)+AH88</f>
        <v>0.84226705009451686</v>
      </c>
      <c r="AI89" s="4">
        <f t="shared" si="162"/>
        <v>0.86070347326945928</v>
      </c>
    </row>
    <row r="90" spans="1:35" x14ac:dyDescent="0.35">
      <c r="A90" s="2" t="s">
        <v>22</v>
      </c>
      <c r="H90" s="6">
        <v>1.4708911021967586E-2</v>
      </c>
      <c r="I90" s="6">
        <v>1.5746463035702263E-2</v>
      </c>
      <c r="J90" s="6">
        <v>1.7296009395906031E-2</v>
      </c>
      <c r="K90" s="6">
        <v>1.8114091384337616E-2</v>
      </c>
      <c r="L90" s="6">
        <v>1.8809158324791575E-2</v>
      </c>
      <c r="M90" s="6">
        <v>1.9453383268768887E-2</v>
      </c>
      <c r="N90" s="6">
        <v>1.8661382563232687E-2</v>
      </c>
      <c r="O90" s="6">
        <v>1.7593643562722416E-2</v>
      </c>
      <c r="P90" s="6">
        <v>2.0136169305710938E-2</v>
      </c>
      <c r="Q90" s="6">
        <v>1.5990873406817929E-2</v>
      </c>
      <c r="R90" s="6">
        <v>2.1040899940594882E-2</v>
      </c>
      <c r="S90" s="6">
        <v>1.9876477152556804E-2</v>
      </c>
      <c r="T90" s="6">
        <v>1.8970536200592303E-2</v>
      </c>
      <c r="U90" s="6">
        <v>1.7314639617654004E-2</v>
      </c>
      <c r="V90" s="6">
        <v>1.8712094754755881E-2</v>
      </c>
      <c r="W90" s="6">
        <v>1.879388210691002E-2</v>
      </c>
      <c r="X90" s="6">
        <v>1.8721458671334901E-2</v>
      </c>
      <c r="Y90" s="6">
        <v>1.8806318705709257E-2</v>
      </c>
      <c r="Z90" s="6">
        <v>1.8306267510294294E-2</v>
      </c>
      <c r="AA90" s="6">
        <v>1.8735299918598347E-2</v>
      </c>
      <c r="AB90" s="6">
        <v>1.8782847715679507E-2</v>
      </c>
      <c r="AC90" s="6">
        <v>1.8544864228500657E-2</v>
      </c>
      <c r="AD90" s="6">
        <v>1.8592509878870844E-2</v>
      </c>
      <c r="AE90" s="6">
        <v>1.8742093955768091E-2</v>
      </c>
      <c r="AF90" s="6">
        <v>1.8694525225513958E-2</v>
      </c>
      <c r="AG90" s="6">
        <v>1.8572093316303606E-2</v>
      </c>
      <c r="AH90" s="6">
        <v>1.8149139886400878E-2</v>
      </c>
      <c r="AI90" s="6">
        <v>1.7338784320787282E-2</v>
      </c>
    </row>
    <row r="91" spans="1:35" x14ac:dyDescent="0.35"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3" spans="1:35" x14ac:dyDescent="0.35">
      <c r="A93" s="9" t="s">
        <v>15</v>
      </c>
      <c r="H93" s="1">
        <v>44743</v>
      </c>
      <c r="I93" s="1">
        <v>44774</v>
      </c>
      <c r="J93" s="1">
        <v>44805</v>
      </c>
      <c r="K93" s="1">
        <v>44835</v>
      </c>
      <c r="L93" s="1">
        <v>44866</v>
      </c>
      <c r="M93" s="1">
        <v>44896</v>
      </c>
      <c r="N93" s="1">
        <v>44927</v>
      </c>
      <c r="O93" s="1">
        <v>44958</v>
      </c>
      <c r="P93" s="1">
        <v>44986</v>
      </c>
      <c r="Q93" s="1">
        <v>45017</v>
      </c>
      <c r="R93" s="1">
        <v>45047</v>
      </c>
      <c r="S93" s="1">
        <v>45078</v>
      </c>
      <c r="T93" s="1">
        <v>45108</v>
      </c>
      <c r="U93" s="1">
        <v>45139</v>
      </c>
      <c r="V93" s="1">
        <v>45170</v>
      </c>
      <c r="W93" s="1">
        <v>45200</v>
      </c>
      <c r="X93" s="1">
        <v>45231</v>
      </c>
      <c r="Y93" s="1">
        <v>45261</v>
      </c>
      <c r="Z93" s="1">
        <v>45292</v>
      </c>
      <c r="AA93" s="1">
        <v>45323</v>
      </c>
      <c r="AB93" s="1">
        <v>45352</v>
      </c>
      <c r="AC93" s="1">
        <v>45383</v>
      </c>
      <c r="AD93" s="1">
        <v>45413</v>
      </c>
      <c r="AE93" s="1">
        <v>45444</v>
      </c>
      <c r="AF93" s="1">
        <v>45474</v>
      </c>
      <c r="AG93" s="1">
        <v>45505</v>
      </c>
      <c r="AH93" s="1">
        <v>45536</v>
      </c>
      <c r="AI93" s="1">
        <v>45566</v>
      </c>
    </row>
    <row r="94" spans="1:35" x14ac:dyDescent="0.35">
      <c r="A94" s="2" t="s">
        <v>1</v>
      </c>
      <c r="H94" s="14">
        <v>1417954.4287411598</v>
      </c>
      <c r="I94" s="14">
        <v>1440835.0178229799</v>
      </c>
      <c r="J94" s="14">
        <v>1459817.64186884</v>
      </c>
      <c r="K94" s="14">
        <v>1468460.1754006201</v>
      </c>
      <c r="L94" s="14">
        <v>1481201.7985206102</v>
      </c>
      <c r="M94" s="14">
        <v>1487647.17945047</v>
      </c>
      <c r="N94" s="14">
        <v>1469097.0515491699</v>
      </c>
      <c r="O94" s="14">
        <v>1472670.1123250299</v>
      </c>
      <c r="P94" s="14">
        <v>1478852.18980315</v>
      </c>
      <c r="Q94" s="14">
        <v>1493473.2064328301</v>
      </c>
      <c r="R94" s="14">
        <v>1495845.49032345</v>
      </c>
      <c r="S94" s="14">
        <v>1504310.7292458999</v>
      </c>
      <c r="T94" s="14">
        <v>1496125.2122784099</v>
      </c>
      <c r="U94" s="14">
        <v>1499871.6411638998</v>
      </c>
      <c r="V94" s="14">
        <v>1510093.99945357</v>
      </c>
      <c r="W94" s="14">
        <v>1513057.4080735301</v>
      </c>
      <c r="X94" s="14">
        <v>1541509.88071186</v>
      </c>
      <c r="Y94" s="14">
        <v>1560319.2823880101</v>
      </c>
      <c r="Z94" s="14">
        <v>1548018.19221515</v>
      </c>
      <c r="AA94" s="14">
        <v>1568147.1141534999</v>
      </c>
      <c r="AB94" s="14">
        <v>1578636.5763961398</v>
      </c>
      <c r="AC94" s="14">
        <v>1587397.43705567</v>
      </c>
      <c r="AD94" s="14">
        <v>1597439.6996138701</v>
      </c>
      <c r="AE94" s="14">
        <v>1607368.0909496399</v>
      </c>
      <c r="AF94" s="14">
        <v>1277809.6227357599</v>
      </c>
      <c r="AG94" s="14">
        <v>1296104.7701206799</v>
      </c>
      <c r="AH94" s="14">
        <v>1623421.2543585601</v>
      </c>
      <c r="AI94" s="14">
        <v>1630154.0395922901</v>
      </c>
    </row>
    <row r="95" spans="1:35" x14ac:dyDescent="0.35">
      <c r="A95" s="2" t="s">
        <v>2</v>
      </c>
      <c r="H95" s="4">
        <v>7.8358361166631071E-2</v>
      </c>
      <c r="I95" s="4">
        <v>7.8028621973556894E-2</v>
      </c>
      <c r="J95" s="4">
        <v>7.7406037871739802E-2</v>
      </c>
      <c r="K95" s="4">
        <v>7.6691363112077499E-2</v>
      </c>
      <c r="L95" s="4">
        <v>7.5923254212689029E-2</v>
      </c>
      <c r="M95" s="4">
        <v>7.4603216911636461E-2</v>
      </c>
      <c r="N95" s="4">
        <v>7.4134622415532508E-2</v>
      </c>
      <c r="O95" s="4">
        <v>7.4003720565112924E-2</v>
      </c>
      <c r="P95" s="4">
        <v>7.3963747875265648E-2</v>
      </c>
      <c r="Q95" s="4">
        <v>7.4644586112387043E-2</v>
      </c>
      <c r="R95" s="4">
        <v>7.468636897102314E-2</v>
      </c>
      <c r="S95" s="4">
        <v>7.4710196448780963E-2</v>
      </c>
      <c r="T95" s="4">
        <v>7.4183173864796628E-2</v>
      </c>
      <c r="U95" s="4">
        <v>7.4058660349780397E-2</v>
      </c>
      <c r="V95" s="4">
        <v>7.3985338827450869E-2</v>
      </c>
      <c r="W95" s="4">
        <v>7.3702163851771266E-2</v>
      </c>
      <c r="X95" s="4">
        <v>7.5111848958102106E-2</v>
      </c>
      <c r="Y95" s="4">
        <v>7.5127542970310796E-2</v>
      </c>
      <c r="Z95" s="4">
        <v>7.5192316950922863E-2</v>
      </c>
      <c r="AA95" s="4">
        <v>7.6273303537729653E-2</v>
      </c>
      <c r="AB95" s="4">
        <v>7.6880184736090942E-2</v>
      </c>
      <c r="AC95" s="4">
        <v>7.7611250220697842E-2</v>
      </c>
      <c r="AD95" s="4">
        <v>7.836280575526354E-2</v>
      </c>
      <c r="AE95" s="4">
        <v>7.9067128522366928E-2</v>
      </c>
      <c r="AF95" s="4">
        <v>6.4123729339662136E-2</v>
      </c>
      <c r="AG95" s="4">
        <v>6.4955420530223171E-2</v>
      </c>
      <c r="AH95" s="4">
        <v>8.0604660732841629E-2</v>
      </c>
      <c r="AI95" s="4">
        <v>8.0616610809764469E-2</v>
      </c>
    </row>
    <row r="96" spans="1:35" x14ac:dyDescent="0.35">
      <c r="A96" s="2" t="s">
        <v>3</v>
      </c>
      <c r="H96" s="4">
        <v>5.2724708473220812E-2</v>
      </c>
      <c r="I96" s="4">
        <v>5.1326633881607853E-2</v>
      </c>
      <c r="J96" s="4">
        <v>4.9333447425367244E-2</v>
      </c>
      <c r="K96" s="4">
        <v>4.8874584051126803E-2</v>
      </c>
      <c r="L96" s="4">
        <v>4.8154822485950093E-2</v>
      </c>
      <c r="M96" s="4">
        <v>4.1700269773069142E-2</v>
      </c>
      <c r="N96" s="4">
        <v>5.2178063099022162E-2</v>
      </c>
      <c r="O96" s="4">
        <v>5.3082235253720342E-2</v>
      </c>
      <c r="P96" s="4">
        <v>6.1138486623774829E-2</v>
      </c>
      <c r="Q96" s="4">
        <v>5.9096228890363749E-2</v>
      </c>
      <c r="R96" s="4">
        <v>6.2914904107208403E-2</v>
      </c>
      <c r="S96" s="4">
        <v>5.9631567283401722E-2</v>
      </c>
      <c r="T96" s="4">
        <v>6.6779204080586005E-2</v>
      </c>
      <c r="U96" s="4">
        <v>6.7209037431746763E-2</v>
      </c>
      <c r="V96" s="4">
        <v>6.4179425738569634E-2</v>
      </c>
      <c r="W96" s="4">
        <v>7.1408723854441691E-2</v>
      </c>
      <c r="X96" s="4">
        <v>7.7647247998647945E-2</v>
      </c>
      <c r="Y96" s="4">
        <v>6.9157649397981441E-2</v>
      </c>
      <c r="Z96" s="4">
        <v>8.1045892509558418E-2</v>
      </c>
      <c r="AA96" s="4">
        <v>7.6555517695158504E-2</v>
      </c>
      <c r="AB96" s="4">
        <v>7.1887262520542658E-2</v>
      </c>
      <c r="AC96" s="4">
        <v>7.4403324103110527E-2</v>
      </c>
      <c r="AD96" s="4">
        <v>7.8147438885308201E-2</v>
      </c>
      <c r="AE96" s="4">
        <v>7.476394676332114E-2</v>
      </c>
      <c r="AF96" s="4">
        <v>7.7896844848947794E-2</v>
      </c>
      <c r="AG96" s="4">
        <v>8.1314737028771941E-2</v>
      </c>
      <c r="AH96" s="4">
        <v>9.092902790562854E-2</v>
      </c>
      <c r="AI96" s="4">
        <v>9.0780580528440222E-2</v>
      </c>
    </row>
    <row r="97" spans="1:35" x14ac:dyDescent="0.35">
      <c r="A97" s="2" t="s">
        <v>4</v>
      </c>
      <c r="H97" s="4">
        <v>3.3300000000000003E-2</v>
      </c>
      <c r="I97" s="4">
        <v>2.6782957702994752E-2</v>
      </c>
      <c r="J97" s="4">
        <v>1.904999584061226E-2</v>
      </c>
      <c r="K97" s="4">
        <v>1.7460462565133925E-2</v>
      </c>
      <c r="L97" s="4">
        <v>1.6081330868761554E-2</v>
      </c>
      <c r="M97" s="4">
        <v>1.0675156849892313E-2</v>
      </c>
      <c r="N97" s="4">
        <v>1.4E-2</v>
      </c>
      <c r="O97" s="4">
        <v>2.1999999999999999E-2</v>
      </c>
      <c r="P97" s="4">
        <v>2.4E-2</v>
      </c>
      <c r="Q97" s="4">
        <v>2.9000000000000001E-2</v>
      </c>
      <c r="R97" s="4">
        <v>2.8000000000000001E-2</v>
      </c>
      <c r="S97" s="4">
        <v>2.9000000000000001E-2</v>
      </c>
      <c r="T97" s="4">
        <v>2.8000000000000001E-2</v>
      </c>
      <c r="U97" s="4">
        <v>2.4E-2</v>
      </c>
      <c r="V97" s="4">
        <v>2.5999999999999999E-2</v>
      </c>
      <c r="W97" s="4">
        <v>2.7E-2</v>
      </c>
      <c r="X97" s="12">
        <v>4.2000000000000003E-2</v>
      </c>
      <c r="Y97" s="12">
        <v>3.4000000000000002E-2</v>
      </c>
      <c r="Z97" s="4">
        <v>4.1315049226441629E-2</v>
      </c>
      <c r="AA97" s="4">
        <v>4.8214991437228294E-2</v>
      </c>
      <c r="AB97" s="4">
        <v>3.7339556592765458E-2</v>
      </c>
      <c r="AC97" s="4">
        <v>4.6013071895424834E-2</v>
      </c>
      <c r="AD97" s="4">
        <v>3.9642950905749541E-2</v>
      </c>
      <c r="AE97" s="4">
        <v>4.5536083896784874E-2</v>
      </c>
      <c r="AF97" s="4">
        <v>4.521054515090063E-2</v>
      </c>
      <c r="AG97" s="4">
        <v>4.2610953729933898E-2</v>
      </c>
      <c r="AH97" s="4">
        <v>4.288702928870293E-2</v>
      </c>
      <c r="AI97" s="4">
        <v>4.0745930796593728E-2</v>
      </c>
    </row>
    <row r="98" spans="1:35" x14ac:dyDescent="0.35">
      <c r="A98" s="2" t="s">
        <v>5</v>
      </c>
      <c r="H98" s="4">
        <v>1.2527964205816556E-2</v>
      </c>
      <c r="I98" s="4">
        <v>1.4334794455633218E-2</v>
      </c>
      <c r="J98" s="4">
        <v>1.5601783060921248E-2</v>
      </c>
      <c r="K98" s="4">
        <v>1.248385708136031E-2</v>
      </c>
      <c r="L98" s="4">
        <v>1.1827956989247311E-2</v>
      </c>
      <c r="M98" s="4">
        <v>1.1790544445728817E-2</v>
      </c>
      <c r="N98" s="4">
        <v>1.1438306157215868E-2</v>
      </c>
      <c r="O98" s="4">
        <v>1.392243216365961E-2</v>
      </c>
      <c r="P98" s="4">
        <v>1.3966101694915254E-2</v>
      </c>
      <c r="Q98" s="4">
        <v>1.7110266159695818E-2</v>
      </c>
      <c r="R98" s="4">
        <v>1.6856360754934449E-2</v>
      </c>
      <c r="S98" s="4">
        <v>1.5268329554043839E-2</v>
      </c>
      <c r="T98" s="4">
        <v>1.2307692307692308E-2</v>
      </c>
      <c r="U98" s="4">
        <v>1.4469686007813631E-2</v>
      </c>
      <c r="V98" s="4">
        <v>1.2449914138523182E-2</v>
      </c>
      <c r="W98" s="4">
        <v>1.3499165781889883E-2</v>
      </c>
      <c r="X98" s="4">
        <v>2.1638083026125982E-2</v>
      </c>
      <c r="Y98" s="4">
        <v>2.2136817832436588E-2</v>
      </c>
      <c r="Z98" s="4">
        <v>2.5444596443228454E-2</v>
      </c>
      <c r="AA98" s="4">
        <v>2.6338004389667397E-2</v>
      </c>
      <c r="AB98" s="4">
        <v>2.3804800634794683E-2</v>
      </c>
      <c r="AC98" s="4">
        <v>2.8614967829326109E-2</v>
      </c>
      <c r="AD98" s="4">
        <v>2.473817262549657E-2</v>
      </c>
      <c r="AE98" s="4">
        <v>3.3283550245359506E-2</v>
      </c>
      <c r="AF98" s="4">
        <v>2.7844620144379512E-2</v>
      </c>
      <c r="AG98" s="4">
        <v>2.7442012414243711E-2</v>
      </c>
      <c r="AH98" s="4">
        <v>3.1013094417643005E-2</v>
      </c>
      <c r="AI98" s="4">
        <v>2.3427041499330656E-2</v>
      </c>
    </row>
    <row r="99" spans="1:35" x14ac:dyDescent="0.35">
      <c r="A99" s="2" t="s">
        <v>20</v>
      </c>
      <c r="H99" s="6">
        <f t="shared" ref="H99:AI99" si="163">+(1+H103)^12-1</f>
        <v>0.14475999999999956</v>
      </c>
      <c r="I99" s="6">
        <f t="shared" si="163"/>
        <v>0.148387500000001</v>
      </c>
      <c r="J99" s="6">
        <f t="shared" si="163"/>
        <v>0.17471000000000103</v>
      </c>
      <c r="K99" s="6">
        <f t="shared" si="163"/>
        <v>0.18647500000000083</v>
      </c>
      <c r="L99" s="6">
        <f t="shared" si="163"/>
        <v>0.19811249999999903</v>
      </c>
      <c r="M99" s="6">
        <f t="shared" si="163"/>
        <v>0.21350999999999898</v>
      </c>
      <c r="N99" s="6">
        <f t="shared" si="163"/>
        <v>0.20350000000000001</v>
      </c>
      <c r="O99" s="6">
        <f t="shared" si="163"/>
        <v>0.22995000000000076</v>
      </c>
      <c r="P99" s="6">
        <f t="shared" si="163"/>
        <v>0.24669999999999925</v>
      </c>
      <c r="Q99" s="6">
        <f t="shared" si="163"/>
        <v>0.22976666670000045</v>
      </c>
      <c r="R99" s="6">
        <f t="shared" si="163"/>
        <v>0.22092000000000045</v>
      </c>
      <c r="S99" s="6">
        <f t="shared" si="163"/>
        <v>0.18918333330000126</v>
      </c>
      <c r="T99" s="6">
        <f t="shared" si="163"/>
        <v>0.21265000000000045</v>
      </c>
      <c r="U99" s="6">
        <f t="shared" si="163"/>
        <v>0.24367499999999831</v>
      </c>
      <c r="V99" s="6">
        <f t="shared" si="163"/>
        <v>0.21798111888111871</v>
      </c>
      <c r="W99" s="6">
        <f t="shared" si="163"/>
        <v>0.21726071428571325</v>
      </c>
      <c r="X99" s="6">
        <f t="shared" si="163"/>
        <v>0.21614155124653722</v>
      </c>
      <c r="Y99" s="6">
        <f t="shared" si="163"/>
        <v>0.21374054054053948</v>
      </c>
      <c r="Z99" s="6">
        <f t="shared" si="163"/>
        <v>0.20859999999999945</v>
      </c>
      <c r="AA99" s="6">
        <f t="shared" si="163"/>
        <v>0.20690000000000053</v>
      </c>
      <c r="AB99" s="6">
        <f t="shared" si="163"/>
        <v>0.20800000000000174</v>
      </c>
      <c r="AC99" s="6">
        <f t="shared" si="163"/>
        <v>0.20240000000000014</v>
      </c>
      <c r="AD99" s="6">
        <f t="shared" si="163"/>
        <v>0.19740000000000135</v>
      </c>
      <c r="AE99" s="6">
        <f t="shared" si="163"/>
        <v>0.1901999999999997</v>
      </c>
      <c r="AF99" s="6">
        <f t="shared" si="163"/>
        <v>0.18859999999999855</v>
      </c>
      <c r="AG99" s="6">
        <f t="shared" si="163"/>
        <v>0.18639999999999879</v>
      </c>
      <c r="AH99" s="6">
        <f t="shared" si="163"/>
        <v>0.18379999999999885</v>
      </c>
      <c r="AI99" s="6">
        <f t="shared" si="163"/>
        <v>0.18170000000000197</v>
      </c>
    </row>
    <row r="100" spans="1:35" x14ac:dyDescent="0.35">
      <c r="A100" s="2" t="s">
        <v>7</v>
      </c>
      <c r="H100" s="7">
        <v>0.05</v>
      </c>
      <c r="I100" s="7">
        <v>0.05</v>
      </c>
      <c r="J100" s="7">
        <v>0.05</v>
      </c>
      <c r="K100" s="7">
        <v>0.05</v>
      </c>
      <c r="L100" s="7">
        <v>0.05</v>
      </c>
      <c r="M100" s="7">
        <v>0.05</v>
      </c>
      <c r="N100" s="7">
        <v>5.5E-2</v>
      </c>
      <c r="O100" s="7">
        <v>5.5E-2</v>
      </c>
      <c r="P100" s="7">
        <v>5.5E-2</v>
      </c>
      <c r="Q100" s="7">
        <v>5.5E-2</v>
      </c>
      <c r="R100" s="7">
        <v>5.5E-2</v>
      </c>
      <c r="S100" s="7">
        <v>5.5E-2</v>
      </c>
      <c r="T100" s="7">
        <v>5.5E-2</v>
      </c>
      <c r="U100" s="7">
        <v>5.5E-2</v>
      </c>
      <c r="V100" s="7">
        <v>5.5E-2</v>
      </c>
      <c r="W100" s="7">
        <v>5.5E-2</v>
      </c>
      <c r="X100" s="7">
        <v>5.5E-2</v>
      </c>
      <c r="Y100" s="7">
        <v>5.5E-2</v>
      </c>
      <c r="Z100" s="7">
        <v>0.06</v>
      </c>
      <c r="AA100" s="7">
        <v>0.06</v>
      </c>
      <c r="AB100" s="7">
        <v>0.06</v>
      </c>
      <c r="AC100" s="7">
        <v>0.06</v>
      </c>
      <c r="AD100" s="7">
        <v>0.06</v>
      </c>
      <c r="AE100" s="7">
        <v>0.06</v>
      </c>
      <c r="AF100" s="7">
        <v>0.06</v>
      </c>
      <c r="AG100" s="7">
        <v>0.06</v>
      </c>
      <c r="AH100" s="7">
        <v>0.06</v>
      </c>
      <c r="AI100" s="7">
        <v>0.06</v>
      </c>
    </row>
    <row r="101" spans="1:35" x14ac:dyDescent="0.35">
      <c r="A101" s="2" t="s">
        <v>21</v>
      </c>
      <c r="H101" s="13">
        <f>Desembolso!B22</f>
        <v>7.3099914602903507E-2</v>
      </c>
      <c r="I101" s="13">
        <f>Desembolso!C22</f>
        <v>6.8240755147554594E-2</v>
      </c>
      <c r="J101" s="13">
        <f>Desembolso!D22</f>
        <v>6.7983994388470859E-2</v>
      </c>
      <c r="K101" s="13">
        <f>Desembolso!E22</f>
        <v>6.7917558103995856E-2</v>
      </c>
      <c r="L101" s="13">
        <f>Desembolso!F22</f>
        <v>5.989371909366005E-2</v>
      </c>
      <c r="M101" s="13">
        <f>Desembolso!G22</f>
        <v>5.9850215790809853E-2</v>
      </c>
      <c r="N101" s="13">
        <f>Desembolso!H22</f>
        <v>4.7377097305963914E-2</v>
      </c>
      <c r="O101" s="13">
        <f>Desembolso!I22</f>
        <v>6.2186842810969499E-2</v>
      </c>
      <c r="P101" s="13">
        <f>Desembolso!J22</f>
        <v>6.8930368162039526E-2</v>
      </c>
      <c r="Q101" s="13">
        <f>Desembolso!K22</f>
        <v>0.10693211801391221</v>
      </c>
      <c r="R101" s="13">
        <f>Desembolso!L22</f>
        <v>7.0940744542260473E-2</v>
      </c>
      <c r="S101" s="13">
        <f>Desembolso!M22</f>
        <v>8.7223025048169561E-2</v>
      </c>
      <c r="T101" s="13">
        <f>Desembolso!N22</f>
        <v>6.2906956057640989E-2</v>
      </c>
      <c r="U101" s="13">
        <f>Desembolso!O22</f>
        <v>6.2642703372692288E-2</v>
      </c>
      <c r="V101" s="13">
        <f>Desembolso!P22</f>
        <v>7.064028392240751E-2</v>
      </c>
      <c r="W101" s="13">
        <f>Desembolso!Q22</f>
        <v>6.5527211757258466E-2</v>
      </c>
      <c r="X101" s="13">
        <f>Desembolso!R22</f>
        <v>8.5286684926531783E-2</v>
      </c>
      <c r="Y101" s="13">
        <f>Desembolso!S22</f>
        <v>8.4404132023179645E-2</v>
      </c>
      <c r="Z101" s="13">
        <f>Desembolso!T22</f>
        <v>9.3598917037323537E-2</v>
      </c>
      <c r="AA101" s="13">
        <f>Desembolso!U22</f>
        <v>9.8154886904666491E-2</v>
      </c>
      <c r="AB101" s="13">
        <f>Desembolso!V22</f>
        <v>9.7002666412722593E-2</v>
      </c>
      <c r="AC101" s="13">
        <f>Desembolso!W22</f>
        <v>0.10008351893095768</v>
      </c>
      <c r="AD101" s="13">
        <f>Desembolso!X22</f>
        <v>9.8455006486613983E-2</v>
      </c>
      <c r="AE101" s="13">
        <f>Desembolso!Y22</f>
        <v>9.8531033140930022E-2</v>
      </c>
      <c r="AF101" s="13">
        <f>Desembolso!Z22</f>
        <v>8.821840913440071E-2</v>
      </c>
      <c r="AG101" s="13">
        <f>Desembolso!AA22</f>
        <v>9.1433983938090102E-2</v>
      </c>
      <c r="AH101" s="13">
        <f>Desembolso!AB22</f>
        <v>8.9919807135323368E-2</v>
      </c>
      <c r="AI101" s="13">
        <f>Desembolso!AC22</f>
        <v>8.5796981600165398E-2</v>
      </c>
    </row>
    <row r="102" spans="1:35" x14ac:dyDescent="0.35">
      <c r="A102" s="2" t="s">
        <v>8</v>
      </c>
      <c r="H102" s="4">
        <f>H95+(30%-H96)+H97+H98+(35%-H99)+(H100*5)+H101</f>
        <v>0.89980153150213071</v>
      </c>
      <c r="I102" s="4">
        <f t="shared" ref="I102" si="164">I95+(30%-I96)+I97+I98+(35%-I99)+(I100*5)+I101</f>
        <v>0.8876729953981306</v>
      </c>
      <c r="J102" s="4">
        <f t="shared" ref="J102" si="165">J95+(30%-J96)+J97+J98+(35%-J99)+(J100*5)+J101</f>
        <v>0.85599836373637594</v>
      </c>
      <c r="K102" s="4">
        <f t="shared" ref="K102" si="166">K95+(30%-K96)+K97+K98+(35%-K99)+(K100*5)+K101</f>
        <v>0.83920365681143982</v>
      </c>
      <c r="L102" s="4">
        <f t="shared" ref="L102" si="167">L95+(30%-L96)+L97+L98+(35%-L99)+(L100*5)+L101</f>
        <v>0.8174589386784088</v>
      </c>
      <c r="M102" s="4">
        <f t="shared" ref="M102" si="168">M95+(30%-M96)+M97+M98+(35%-M99)+(M100*5)+M101</f>
        <v>0.80170886422499921</v>
      </c>
      <c r="N102" s="4">
        <f t="shared" ref="N102" si="169">N95+(30%-N96)+N97+N98+(35%-N99)+(N100*5)+N101</f>
        <v>0.81627196277969016</v>
      </c>
      <c r="O102" s="4">
        <f t="shared" ref="O102" si="170">O95+(30%-O96)+O97+O98+(35%-O99)+(O100*5)+O101</f>
        <v>0.81408076028602094</v>
      </c>
      <c r="P102" s="4">
        <f t="shared" ref="P102" si="171">P95+(30%-P96)+P97+P98+(35%-P99)+(P100*5)+P101</f>
        <v>0.79802173110844643</v>
      </c>
      <c r="Q102" s="4">
        <f t="shared" ref="Q102" si="172">Q95+(30%-Q96)+Q97+Q98+(35%-Q99)+(Q100*5)+Q101</f>
        <v>0.86382407469563094</v>
      </c>
      <c r="R102" s="4">
        <f t="shared" ref="R102" si="173">R95+(30%-R96)+R97+R98+(35%-R99)+(R100*5)+R101</f>
        <v>0.83164857016100924</v>
      </c>
      <c r="S102" s="4">
        <f t="shared" ref="S102" si="174">S95+(30%-S96)+S97+S98+(35%-S99)+(S100*5)+S101</f>
        <v>0.88238665046759135</v>
      </c>
      <c r="T102" s="4">
        <f t="shared" ref="T102" si="175">T95+(30%-T96)+T97+T98+(35%-T99)+(T100*5)+T101</f>
        <v>0.82296861814954347</v>
      </c>
      <c r="U102" s="4">
        <f t="shared" ref="U102" si="176">U95+(30%-U96)+U97+U98+(35%-U99)+(U100*5)+U101</f>
        <v>0.78928701229854126</v>
      </c>
      <c r="V102" s="4">
        <f t="shared" ref="V102" si="177">V95+(30%-V96)+V97+V98+(35%-V99)+(V100*5)+V101</f>
        <v>0.82591499226869325</v>
      </c>
      <c r="W102" s="4">
        <f t="shared" ref="W102" si="178">W95+(30%-W96)+W97+W98+(35%-W99)+(W100*5)+W101</f>
        <v>0.81605910325076469</v>
      </c>
      <c r="X102" s="4">
        <f t="shared" ref="X102" si="179">X95+(30%-X96)+X97+X98+(35%-X99)+(X100*5)+X101</f>
        <v>0.85524781766557467</v>
      </c>
      <c r="Y102" s="4">
        <f t="shared" ref="Y102" si="180">Y95+(30%-Y96)+Y97+Y98+(35%-Y99)+(Y100*5)+Y101</f>
        <v>0.85777030288740608</v>
      </c>
      <c r="Z102" s="4">
        <f t="shared" ref="Z102" si="181">Z95+(30%-Z96)+Z97+Z98+(35%-Z99)+(Z100*5)+Z101</f>
        <v>0.89590498714835864</v>
      </c>
      <c r="AA102" s="4">
        <f t="shared" ref="AA102" si="182">AA95+(30%-AA96)+AA97+AA98+(35%-AA99)+(AA100*5)+AA101</f>
        <v>0.91552566857413265</v>
      </c>
      <c r="AB102" s="4">
        <f t="shared" ref="AB102" si="183">AB95+(30%-AB96)+AB97+AB98+(35%-AB99)+(AB100*5)+AB101</f>
        <v>0.90513994585582913</v>
      </c>
      <c r="AC102" s="4">
        <f t="shared" ref="AC102" si="184">AC95+(30%-AC96)+AC97+AC98+(35%-AC99)+(AC100*5)+AC101</f>
        <v>0.92551948477329571</v>
      </c>
      <c r="AD102" s="4">
        <f t="shared" ref="AD102" si="185">AD95+(30%-AD96)+AD97+AD98+(35%-AD99)+(AD100*5)+AD101</f>
        <v>0.91565149688781411</v>
      </c>
      <c r="AE102" s="4">
        <f t="shared" ref="AE102" si="186">AE95+(30%-AE96)+AE97+AE98+(35%-AE99)+(AE100*5)+AE101</f>
        <v>0.94145384904212037</v>
      </c>
      <c r="AF102" s="4">
        <f t="shared" ref="AF102" si="187">AF95+(30%-AF96)+AF97+AF98+(35%-AF99)+(AF100*5)+AF101</f>
        <v>0.90890045892039661</v>
      </c>
      <c r="AG102" s="4">
        <f t="shared" ref="AG102" si="188">AG95+(30%-AG96)+AG97+AG98+(35%-AG99)+(AG100*5)+AG101</f>
        <v>0.90872763358372011</v>
      </c>
      <c r="AH102" s="4">
        <f t="shared" ref="AH102:AI102" si="189">AH95+(30%-AH96)+AH97+AH98+(35%-AH99)+(AH100*5)+AH101</f>
        <v>0.9196955636688835</v>
      </c>
      <c r="AI102" s="4">
        <f t="shared" si="189"/>
        <v>0.90810598417741195</v>
      </c>
    </row>
    <row r="103" spans="1:35" x14ac:dyDescent="0.35">
      <c r="A103" s="2" t="s">
        <v>22</v>
      </c>
      <c r="H103" s="6">
        <v>1.1329953880147903E-2</v>
      </c>
      <c r="I103" s="6">
        <v>1.1596624189565308E-2</v>
      </c>
      <c r="J103" s="6">
        <v>1.3508873713117264E-2</v>
      </c>
      <c r="K103" s="6">
        <v>1.4350893229753137E-2</v>
      </c>
      <c r="L103" s="6">
        <v>1.5176291361922223E-2</v>
      </c>
      <c r="M103" s="6">
        <v>1.6257148007371658E-2</v>
      </c>
      <c r="N103" s="6">
        <v>1.555591782823007E-2</v>
      </c>
      <c r="O103" s="6">
        <v>1.7397395228150758E-2</v>
      </c>
      <c r="P103" s="6">
        <v>1.8544864228500657E-2</v>
      </c>
      <c r="Q103" s="6">
        <v>1.7384756803420442E-2</v>
      </c>
      <c r="R103" s="6">
        <v>1.6772833347937555E-2</v>
      </c>
      <c r="S103" s="6">
        <v>1.45436441865745E-2</v>
      </c>
      <c r="T103" s="6">
        <v>1.6197111065060277E-2</v>
      </c>
      <c r="U103" s="6">
        <v>1.8338684578700803E-2</v>
      </c>
      <c r="V103" s="6">
        <v>1.6568651509510923E-2</v>
      </c>
      <c r="W103" s="6">
        <v>1.6518531730435049E-2</v>
      </c>
      <c r="X103" s="6">
        <v>1.6440615687758342E-2</v>
      </c>
      <c r="Y103" s="6">
        <v>1.6273235505237071E-2</v>
      </c>
      <c r="Z103" s="6">
        <v>1.5913853208319173E-2</v>
      </c>
      <c r="AA103" s="6">
        <v>1.5794695508080547E-2</v>
      </c>
      <c r="AB103" s="6">
        <v>1.5871815102928011E-2</v>
      </c>
      <c r="AC103" s="6">
        <v>1.5478533826005947E-2</v>
      </c>
      <c r="AD103" s="6">
        <v>1.5125968435114157E-2</v>
      </c>
      <c r="AE103" s="6">
        <v>1.4615896067603273E-2</v>
      </c>
      <c r="AF103" s="6">
        <v>1.4502162624267179E-2</v>
      </c>
      <c r="AG103" s="6">
        <v>1.4345549773914446E-2</v>
      </c>
      <c r="AH103" s="6">
        <v>1.4160118275950095E-2</v>
      </c>
      <c r="AI103" s="6">
        <v>1.4010073940193379E-2</v>
      </c>
    </row>
    <row r="104" spans="1:35" x14ac:dyDescent="0.35"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</row>
    <row r="106" spans="1:35" x14ac:dyDescent="0.35">
      <c r="A106" s="9" t="s">
        <v>16</v>
      </c>
      <c r="H106" s="1">
        <v>44743</v>
      </c>
      <c r="I106" s="1">
        <v>44774</v>
      </c>
      <c r="J106" s="1">
        <v>44805</v>
      </c>
      <c r="K106" s="1">
        <v>44835</v>
      </c>
      <c r="L106" s="1">
        <v>44866</v>
      </c>
      <c r="M106" s="1">
        <v>44896</v>
      </c>
      <c r="N106" s="1">
        <v>44927</v>
      </c>
      <c r="O106" s="1">
        <v>44958</v>
      </c>
      <c r="P106" s="1">
        <v>44986</v>
      </c>
      <c r="Q106" s="1">
        <v>45017</v>
      </c>
      <c r="R106" s="1">
        <v>45047</v>
      </c>
      <c r="S106" s="1">
        <v>45078</v>
      </c>
      <c r="T106" s="1">
        <v>45108</v>
      </c>
      <c r="U106" s="1">
        <v>45139</v>
      </c>
      <c r="V106" s="1">
        <v>45170</v>
      </c>
      <c r="W106" s="1">
        <v>45200</v>
      </c>
      <c r="X106" s="1">
        <v>45231</v>
      </c>
      <c r="Y106" s="1">
        <v>45261</v>
      </c>
      <c r="Z106" s="1">
        <v>45292</v>
      </c>
      <c r="AA106" s="1">
        <v>45323</v>
      </c>
      <c r="AB106" s="1">
        <v>45352</v>
      </c>
      <c r="AC106" s="1">
        <v>45383</v>
      </c>
      <c r="AD106" s="1">
        <v>45413</v>
      </c>
      <c r="AE106" s="1">
        <v>45444</v>
      </c>
      <c r="AF106" s="1">
        <v>45474</v>
      </c>
      <c r="AG106" s="1">
        <v>45505</v>
      </c>
      <c r="AH106" s="1">
        <v>45536</v>
      </c>
      <c r="AI106" s="1">
        <v>45566</v>
      </c>
    </row>
    <row r="107" spans="1:35" x14ac:dyDescent="0.35">
      <c r="A107" s="2" t="s">
        <v>1</v>
      </c>
      <c r="H107" s="14">
        <v>2350944.0877067</v>
      </c>
      <c r="I107" s="14">
        <v>2377604.4500985802</v>
      </c>
      <c r="J107" s="14">
        <v>2390504.0547412499</v>
      </c>
      <c r="K107" s="14">
        <v>2368542.94314188</v>
      </c>
      <c r="L107" s="14">
        <v>2362721.3879948701</v>
      </c>
      <c r="M107" s="14">
        <v>2354937.37814959</v>
      </c>
      <c r="N107" s="14">
        <v>2314515.0685922499</v>
      </c>
      <c r="O107" s="14">
        <v>2294407.6288369</v>
      </c>
      <c r="P107" s="14">
        <v>2260861.02879608</v>
      </c>
      <c r="Q107" s="14">
        <v>2208579.3130990802</v>
      </c>
      <c r="R107" s="14">
        <v>2148454.4356812499</v>
      </c>
      <c r="S107" s="14">
        <v>2104307.1804966899</v>
      </c>
      <c r="T107" s="14">
        <v>2046776.9550771499</v>
      </c>
      <c r="U107" s="14">
        <v>1999493.1233774801</v>
      </c>
      <c r="V107" s="14">
        <v>1970182.72352931</v>
      </c>
      <c r="W107" s="14">
        <v>1926997.71924956</v>
      </c>
      <c r="X107" s="14">
        <v>1890561.15807012</v>
      </c>
      <c r="Y107" s="14">
        <v>1853068.5258728601</v>
      </c>
      <c r="Z107" s="14">
        <v>1790873.0482614599</v>
      </c>
      <c r="AA107" s="14">
        <v>1736997.99632702</v>
      </c>
      <c r="AB107" s="14">
        <v>1689390.1737937301</v>
      </c>
      <c r="AC107" s="14">
        <v>1633229.0577465</v>
      </c>
      <c r="AD107" s="14">
        <v>1587382.6122488999</v>
      </c>
      <c r="AE107" s="14">
        <v>1544521.86526881</v>
      </c>
      <c r="AF107" s="14">
        <v>1499121.0212618101</v>
      </c>
      <c r="AG107" s="14">
        <v>1470595.7071903702</v>
      </c>
      <c r="AH107" s="14">
        <v>1441233.5489837299</v>
      </c>
      <c r="AI107" s="14">
        <v>1415878.75820855</v>
      </c>
    </row>
    <row r="108" spans="1:35" x14ac:dyDescent="0.35">
      <c r="A108" s="2" t="s">
        <v>2</v>
      </c>
      <c r="H108" s="4">
        <v>0.12991681691112042</v>
      </c>
      <c r="I108" s="4">
        <v>0.12875950163933464</v>
      </c>
      <c r="J108" s="4">
        <v>0.12675517961062835</v>
      </c>
      <c r="K108" s="4">
        <v>0.12369881726583862</v>
      </c>
      <c r="L108" s="4">
        <v>0.12110807369641195</v>
      </c>
      <c r="M108" s="4">
        <v>0.11809648582153187</v>
      </c>
      <c r="N108" s="4">
        <v>0.11679670890647341</v>
      </c>
      <c r="O108" s="4">
        <v>0.11529717321338172</v>
      </c>
      <c r="P108" s="4">
        <v>0.113075367685763</v>
      </c>
      <c r="Q108" s="4">
        <v>0.1103859701081792</v>
      </c>
      <c r="R108" s="4">
        <v>0.10727061166325705</v>
      </c>
      <c r="S108" s="4">
        <v>0.10450846343580752</v>
      </c>
      <c r="T108" s="4">
        <v>0.10148643273628118</v>
      </c>
      <c r="U108" s="4">
        <v>9.8728303164012418E-2</v>
      </c>
      <c r="V108" s="4">
        <v>9.652686283440047E-2</v>
      </c>
      <c r="W108" s="4">
        <v>9.3865507606185061E-2</v>
      </c>
      <c r="X108" s="4">
        <v>9.211977550571461E-2</v>
      </c>
      <c r="Y108" s="4">
        <v>8.9223075607562957E-2</v>
      </c>
      <c r="Z108" s="4">
        <v>8.6988573222804524E-2</v>
      </c>
      <c r="AA108" s="4">
        <v>8.4486062705791773E-2</v>
      </c>
      <c r="AB108" s="4">
        <v>8.227392586398985E-2</v>
      </c>
      <c r="AC108" s="4">
        <v>7.9852056019183812E-2</v>
      </c>
      <c r="AD108" s="4">
        <v>7.7869452808147374E-2</v>
      </c>
      <c r="AE108" s="4">
        <v>7.5975695619704214E-2</v>
      </c>
      <c r="AF108" s="4">
        <v>7.522969690037222E-2</v>
      </c>
      <c r="AG108" s="4">
        <v>7.370018596690861E-2</v>
      </c>
      <c r="AH108" s="4">
        <v>7.1558839666986826E-2</v>
      </c>
      <c r="AI108" s="4">
        <v>7.0019976046471741E-2</v>
      </c>
    </row>
    <row r="109" spans="1:35" x14ac:dyDescent="0.35">
      <c r="A109" s="2" t="s">
        <v>3</v>
      </c>
      <c r="H109" s="4">
        <v>9.149216711845283E-2</v>
      </c>
      <c r="I109" s="4">
        <v>9.1221598077593335E-2</v>
      </c>
      <c r="J109" s="4">
        <v>9.2059067415897047E-2</v>
      </c>
      <c r="K109" s="4">
        <v>9.4029872811150897E-2</v>
      </c>
      <c r="L109" s="4">
        <v>0.10271486031145917</v>
      </c>
      <c r="M109" s="4">
        <v>0.10285755284402877</v>
      </c>
      <c r="N109" s="4">
        <v>0.10786007948460238</v>
      </c>
      <c r="O109" s="4">
        <v>0.1163270498879225</v>
      </c>
      <c r="P109" s="4">
        <v>0.1111169020929499</v>
      </c>
      <c r="Q109" s="4">
        <v>0.11954350071314174</v>
      </c>
      <c r="R109" s="4">
        <v>0.11818713333323032</v>
      </c>
      <c r="S109" s="4">
        <v>0.12526712148109054</v>
      </c>
      <c r="T109" s="4">
        <v>0.12771874932791419</v>
      </c>
      <c r="U109" s="4">
        <v>0.13245967372271333</v>
      </c>
      <c r="V109" s="4">
        <v>0.13872328700470102</v>
      </c>
      <c r="W109" s="4">
        <v>0.14502514982469347</v>
      </c>
      <c r="X109" s="4">
        <v>0.15562363520698527</v>
      </c>
      <c r="Y109" s="4">
        <v>0.15123718523193369</v>
      </c>
      <c r="Z109" s="4">
        <v>0.1565089064436237</v>
      </c>
      <c r="AA109" s="4">
        <v>0.16023090228774292</v>
      </c>
      <c r="AB109" s="4">
        <v>0.16210426931411598</v>
      </c>
      <c r="AC109" s="4">
        <v>0.16953586768773823</v>
      </c>
      <c r="AD109" s="4">
        <v>0.17092686250875747</v>
      </c>
      <c r="AE109" s="4">
        <v>0.17426270803420871</v>
      </c>
      <c r="AF109" s="4">
        <v>0.16583236402496113</v>
      </c>
      <c r="AG109" s="4">
        <v>0.16467809869945457</v>
      </c>
      <c r="AH109" s="4">
        <v>0.16537192502048159</v>
      </c>
      <c r="AI109" s="4">
        <v>0.15583682590335907</v>
      </c>
    </row>
    <row r="110" spans="1:35" x14ac:dyDescent="0.35">
      <c r="A110" s="2" t="s">
        <v>4</v>
      </c>
      <c r="H110" s="4">
        <v>4.7100000000000003E-2</v>
      </c>
      <c r="I110" s="4">
        <v>4.5924668107440565E-2</v>
      </c>
      <c r="J110" s="4">
        <v>4.5836452874136929E-2</v>
      </c>
      <c r="K110" s="4">
        <v>4.1959959776944875E-2</v>
      </c>
      <c r="L110" s="4">
        <v>4.7412199630314233E-2</v>
      </c>
      <c r="M110" s="4">
        <v>4.0359584230733214E-2</v>
      </c>
      <c r="N110" s="4">
        <v>4.8000000000000001E-2</v>
      </c>
      <c r="O110" s="4">
        <v>0.05</v>
      </c>
      <c r="P110" s="4">
        <v>4.7E-2</v>
      </c>
      <c r="Q110" s="4">
        <v>5.1999999999999998E-2</v>
      </c>
      <c r="R110" s="4">
        <v>3.5000000000000003E-2</v>
      </c>
      <c r="S110" s="4">
        <v>3.2000000000000001E-2</v>
      </c>
      <c r="T110" s="4">
        <v>3.1E-2</v>
      </c>
      <c r="U110" s="4">
        <v>3.2000000000000001E-2</v>
      </c>
      <c r="V110" s="4">
        <v>3.9E-2</v>
      </c>
      <c r="W110" s="4">
        <v>2.9000000000000001E-2</v>
      </c>
      <c r="X110" s="4">
        <v>3.1E-2</v>
      </c>
      <c r="Y110" s="4">
        <v>3.2000000000000001E-2</v>
      </c>
      <c r="Z110" s="4">
        <v>2.2855133614627286E-2</v>
      </c>
      <c r="AA110" s="4">
        <v>2.8454749044921616E-2</v>
      </c>
      <c r="AB110" s="4">
        <v>2.5816802800466745E-2</v>
      </c>
      <c r="AC110" s="4">
        <v>2.627450980392157E-2</v>
      </c>
      <c r="AD110" s="4">
        <v>3.1110527697558413E-2</v>
      </c>
      <c r="AE110" s="4">
        <v>2.7183662205050366E-2</v>
      </c>
      <c r="AF110" s="4">
        <v>3.4355242753190983E-2</v>
      </c>
      <c r="AG110" s="4">
        <v>3.4348441926345612E-2</v>
      </c>
      <c r="AH110" s="4">
        <v>3.7192003719200374E-2</v>
      </c>
      <c r="AI110" s="4">
        <v>3.8374474506844884E-2</v>
      </c>
    </row>
    <row r="111" spans="1:35" x14ac:dyDescent="0.35">
      <c r="A111" s="2" t="s">
        <v>5</v>
      </c>
      <c r="H111" s="4">
        <v>4.6234153616703952E-2</v>
      </c>
      <c r="I111" s="4">
        <v>4.1345812107570191E-2</v>
      </c>
      <c r="J111" s="4">
        <v>3.5537394749876175E-2</v>
      </c>
      <c r="K111" s="4">
        <v>3.4007748600947053E-2</v>
      </c>
      <c r="L111" s="4">
        <v>3.3467741935483873E-2</v>
      </c>
      <c r="M111" s="4">
        <v>3.1325858282279503E-2</v>
      </c>
      <c r="N111" s="4">
        <v>3.8938914577756147E-2</v>
      </c>
      <c r="O111" s="4">
        <v>3.4521949140502911E-2</v>
      </c>
      <c r="P111" s="4">
        <v>3.5389830508474579E-2</v>
      </c>
      <c r="Q111" s="4">
        <v>3.3874870376771518E-2</v>
      </c>
      <c r="R111" s="4">
        <v>2.9102434807664602E-2</v>
      </c>
      <c r="S111" s="4">
        <v>2.4792139077853364E-2</v>
      </c>
      <c r="T111" s="4">
        <v>2.4129554655870446E-2</v>
      </c>
      <c r="U111" s="4">
        <v>2.1849225871798581E-2</v>
      </c>
      <c r="V111" s="4">
        <v>3.820835718374356E-2</v>
      </c>
      <c r="W111" s="4">
        <v>2.7605035643864705E-2</v>
      </c>
      <c r="X111" s="4">
        <v>2.2920339798044559E-2</v>
      </c>
      <c r="Y111" s="4">
        <v>2.644119907763259E-2</v>
      </c>
      <c r="Z111" s="4">
        <v>2.6538987688098495E-2</v>
      </c>
      <c r="AA111" s="4">
        <v>2.3299003883167312E-2</v>
      </c>
      <c r="AB111" s="4">
        <v>2.043245387819877E-2</v>
      </c>
      <c r="AC111" s="4">
        <v>2.3366068405011851E-2</v>
      </c>
      <c r="AD111" s="4">
        <v>2.5279884434814014E-2</v>
      </c>
      <c r="AE111" s="4">
        <v>3.0083208875613398E-2</v>
      </c>
      <c r="AF111" s="4">
        <v>3.2141629425919561E-2</v>
      </c>
      <c r="AG111" s="4">
        <v>4.9656974844821955E-2</v>
      </c>
      <c r="AH111" s="4">
        <v>4.2556857339765677E-2</v>
      </c>
      <c r="AI111" s="4">
        <v>4.2503346720214191E-2</v>
      </c>
    </row>
    <row r="112" spans="1:35" x14ac:dyDescent="0.35">
      <c r="A112" s="2" t="s">
        <v>20</v>
      </c>
      <c r="H112" s="6">
        <f t="shared" ref="H112:AI112" si="190">+(1+H116)^12-1</f>
        <v>0.18611999999999917</v>
      </c>
      <c r="I112" s="6">
        <f t="shared" si="190"/>
        <v>0.19860000000000122</v>
      </c>
      <c r="J112" s="6">
        <f t="shared" si="190"/>
        <v>0.19905499999999909</v>
      </c>
      <c r="K112" s="6">
        <f t="shared" si="190"/>
        <v>0.20603125000000033</v>
      </c>
      <c r="L112" s="6">
        <f t="shared" si="190"/>
        <v>0.22557499999999875</v>
      </c>
      <c r="M112" s="6">
        <f t="shared" si="190"/>
        <v>0.24919499999999917</v>
      </c>
      <c r="N112" s="6">
        <f t="shared" si="190"/>
        <v>0.25963636359999964</v>
      </c>
      <c r="O112" s="6">
        <f t="shared" si="190"/>
        <v>0.24979999999999958</v>
      </c>
      <c r="P112" s="6">
        <f t="shared" si="190"/>
        <v>0.26582857140000127</v>
      </c>
      <c r="Q112" s="6">
        <f t="shared" si="190"/>
        <v>0.22184999999999877</v>
      </c>
      <c r="R112" s="6">
        <f t="shared" si="190"/>
        <v>0.21729999999999938</v>
      </c>
      <c r="S112" s="6">
        <f t="shared" si="190"/>
        <v>0.22146250000000101</v>
      </c>
      <c r="T112" s="6">
        <f t="shared" si="190"/>
        <v>0.23075999999999963</v>
      </c>
      <c r="U112" s="6">
        <f t="shared" si="190"/>
        <v>0.21945999999999866</v>
      </c>
      <c r="V112" s="6">
        <f t="shared" si="190"/>
        <v>0.21707288135593239</v>
      </c>
      <c r="W112" s="6">
        <f t="shared" si="190"/>
        <v>0.21034444444444311</v>
      </c>
      <c r="X112" s="6">
        <f t="shared" si="190"/>
        <v>0.23165411764705923</v>
      </c>
      <c r="Y112" s="6">
        <f t="shared" si="190"/>
        <v>0.22845503875968842</v>
      </c>
      <c r="Z112" s="6">
        <f t="shared" si="190"/>
        <v>0.24299999999999944</v>
      </c>
      <c r="AA112" s="6">
        <f t="shared" si="190"/>
        <v>0.24600000000000222</v>
      </c>
      <c r="AB112" s="6">
        <f t="shared" si="190"/>
        <v>0.22169999999999801</v>
      </c>
      <c r="AC112" s="6">
        <f t="shared" si="190"/>
        <v>0.20650000000000079</v>
      </c>
      <c r="AD112" s="6">
        <f t="shared" si="190"/>
        <v>0.19449999999999901</v>
      </c>
      <c r="AE112" s="6">
        <f t="shared" si="190"/>
        <v>0.18620000000000103</v>
      </c>
      <c r="AF112" s="6">
        <f t="shared" si="190"/>
        <v>0.18290000000000073</v>
      </c>
      <c r="AG112" s="6">
        <f t="shared" si="190"/>
        <v>0.17249999999999988</v>
      </c>
      <c r="AH112" s="6">
        <f t="shared" si="190"/>
        <v>0.17689999999999939</v>
      </c>
      <c r="AI112" s="6">
        <f t="shared" si="190"/>
        <v>0.17559999999999976</v>
      </c>
    </row>
    <row r="113" spans="1:35" x14ac:dyDescent="0.35">
      <c r="A113" s="2" t="s">
        <v>7</v>
      </c>
      <c r="H113" s="7">
        <v>0.05</v>
      </c>
      <c r="I113" s="7">
        <v>0.05</v>
      </c>
      <c r="J113" s="7">
        <v>0.05</v>
      </c>
      <c r="K113" s="7">
        <v>0.05</v>
      </c>
      <c r="L113" s="7">
        <v>0.05</v>
      </c>
      <c r="M113" s="7">
        <v>0.05</v>
      </c>
      <c r="N113" s="7">
        <v>5.5E-2</v>
      </c>
      <c r="O113" s="7">
        <v>5.5E-2</v>
      </c>
      <c r="P113" s="7">
        <v>5.5E-2</v>
      </c>
      <c r="Q113" s="7">
        <v>5.5E-2</v>
      </c>
      <c r="R113" s="7">
        <v>5.5E-2</v>
      </c>
      <c r="S113" s="7">
        <v>5.5E-2</v>
      </c>
      <c r="T113" s="7">
        <v>5.5E-2</v>
      </c>
      <c r="U113" s="7">
        <v>5.5E-2</v>
      </c>
      <c r="V113" s="7">
        <v>5.5E-2</v>
      </c>
      <c r="W113" s="7">
        <v>5.5E-2</v>
      </c>
      <c r="X113" s="7">
        <v>5.5E-2</v>
      </c>
      <c r="Y113" s="7">
        <v>5.5E-2</v>
      </c>
      <c r="Z113" s="7">
        <v>0.06</v>
      </c>
      <c r="AA113" s="7">
        <v>0.06</v>
      </c>
      <c r="AB113" s="7">
        <v>0.06</v>
      </c>
      <c r="AC113" s="7">
        <v>0.06</v>
      </c>
      <c r="AD113" s="7">
        <v>0.06</v>
      </c>
      <c r="AE113" s="7">
        <v>0.06</v>
      </c>
      <c r="AF113" s="7">
        <v>0.06</v>
      </c>
      <c r="AG113" s="7">
        <v>0.06</v>
      </c>
      <c r="AH113" s="7">
        <v>0.06</v>
      </c>
      <c r="AI113" s="7">
        <v>0.06</v>
      </c>
    </row>
    <row r="114" spans="1:35" x14ac:dyDescent="0.35">
      <c r="A114" s="2" t="s">
        <v>21</v>
      </c>
      <c r="H114" s="13">
        <f>Desembolso!B23</f>
        <v>0.12281900310126298</v>
      </c>
      <c r="I114" s="13">
        <f>Desembolso!C23</f>
        <v>0.13314921425237281</v>
      </c>
      <c r="J114" s="13">
        <f>Desembolso!D23</f>
        <v>0.10620456574416529</v>
      </c>
      <c r="K114" s="13">
        <f>Desembolso!E23</f>
        <v>8.5577983601982641E-2</v>
      </c>
      <c r="L114" s="13">
        <f>Desembolso!F23</f>
        <v>9.1851797180603739E-2</v>
      </c>
      <c r="M114" s="13">
        <f>Desembolso!G23</f>
        <v>7.9564927646610814E-2</v>
      </c>
      <c r="N114" s="13">
        <f>Desembolso!H23</f>
        <v>8.8386062371564711E-2</v>
      </c>
      <c r="O114" s="13">
        <f>Desembolso!I23</f>
        <v>9.7486274011658269E-2</v>
      </c>
      <c r="P114" s="13">
        <f>Desembolso!J23</f>
        <v>7.8915352324166729E-2</v>
      </c>
      <c r="Q114" s="13">
        <f>Desembolso!K23</f>
        <v>5.6956104581434394E-2</v>
      </c>
      <c r="R114" s="13">
        <f>Desembolso!L23</f>
        <v>5.3018041135367733E-2</v>
      </c>
      <c r="S114" s="13">
        <f>Desembolso!M23</f>
        <v>5.3636801541425819E-2</v>
      </c>
      <c r="T114" s="13">
        <f>Desembolso!N23</f>
        <v>4.2305639565913537E-2</v>
      </c>
      <c r="U114" s="13">
        <f>Desembolso!O23</f>
        <v>3.7885706830191143E-2</v>
      </c>
      <c r="V114" s="13">
        <f>Desembolso!P23</f>
        <v>5.0522631143954493E-2</v>
      </c>
      <c r="W114" s="13">
        <f>Desembolso!Q23</f>
        <v>4.2139300929015036E-2</v>
      </c>
      <c r="X114" s="13">
        <f>Desembolso!R23</f>
        <v>3.2580240001210597E-2</v>
      </c>
      <c r="Y114" s="13">
        <f>Desembolso!S23</f>
        <v>3.4103007989336714E-2</v>
      </c>
      <c r="Z114" s="13">
        <f>Desembolso!T23</f>
        <v>2.6604414730502526E-2</v>
      </c>
      <c r="AA114" s="13">
        <f>Desembolso!U23</f>
        <v>2.7075551850723779E-2</v>
      </c>
      <c r="AB114" s="13">
        <f>Desembolso!V23</f>
        <v>2.4319112465479478E-2</v>
      </c>
      <c r="AC114" s="13">
        <f>Desembolso!W23</f>
        <v>2.5075564747056953E-2</v>
      </c>
      <c r="AD114" s="13">
        <f>Desembolso!X23</f>
        <v>2.6453591225380352E-2</v>
      </c>
      <c r="AE114" s="13">
        <f>Desembolso!Y23</f>
        <v>2.7482326999156884E-2</v>
      </c>
      <c r="AF114" s="13">
        <f>Desembolso!Z23</f>
        <v>3.3679913248708296E-2</v>
      </c>
      <c r="AG114" s="13">
        <f>Desembolso!AA23</f>
        <v>3.9923015689080119E-2</v>
      </c>
      <c r="AH114" s="13">
        <f>Desembolso!AB23</f>
        <v>4.4951532704960571E-2</v>
      </c>
      <c r="AI114" s="13">
        <f>Desembolso!AC23</f>
        <v>4.7668271360642667E-2</v>
      </c>
    </row>
    <row r="115" spans="1:35" x14ac:dyDescent="0.35">
      <c r="A115" s="2" t="s">
        <v>8</v>
      </c>
      <c r="H115" s="4">
        <f>H108+(30%-H109)+H110+H111+(35%-H112)+(H113*5)+H114</f>
        <v>0.96845780651063551</v>
      </c>
      <c r="I115" s="4">
        <f t="shared" ref="I115" si="191">I108+(30%-I109)+I110+I111+(35%-I112)+(I113*5)+I114</f>
        <v>0.95935759802912368</v>
      </c>
      <c r="J115" s="4">
        <f t="shared" ref="J115" si="192">J108+(30%-J109)+J110+J111+(35%-J112)+(J113*5)+J114</f>
        <v>0.92321952556291054</v>
      </c>
      <c r="K115" s="4">
        <f t="shared" ref="K115" si="193">K108+(30%-K109)+K110+K111+(35%-K112)+(K113*5)+K114</f>
        <v>0.88518338643456207</v>
      </c>
      <c r="L115" s="4">
        <f t="shared" ref="L115" si="194">L108+(30%-L109)+L110+L111+(35%-L112)+(L113*5)+L114</f>
        <v>0.86554995213135588</v>
      </c>
      <c r="M115" s="4">
        <f t="shared" ref="M115" si="195">M108+(30%-M109)+M110+M111+(35%-M112)+(M113*5)+M114</f>
        <v>0.81729430313712748</v>
      </c>
      <c r="N115" s="4">
        <f t="shared" ref="N115" si="196">N108+(30%-N109)+N110+N111+(35%-N112)+(N113*5)+N114</f>
        <v>0.84962524277119211</v>
      </c>
      <c r="O115" s="4">
        <f t="shared" ref="O115" si="197">O108+(30%-O109)+O110+O111+(35%-O112)+(O113*5)+O114</f>
        <v>0.8561783464776207</v>
      </c>
      <c r="P115" s="4">
        <f t="shared" ref="P115" si="198">P108+(30%-P109)+P110+P111+(35%-P112)+(P113*5)+P114</f>
        <v>0.82243507702545304</v>
      </c>
      <c r="Q115" s="4">
        <f t="shared" ref="Q115" si="199">Q108+(30%-Q109)+Q110+Q111+(35%-Q112)+(Q113*5)+Q114</f>
        <v>0.83682344435324463</v>
      </c>
      <c r="R115" s="4">
        <f t="shared" ref="R115" si="200">R108+(30%-R109)+R110+R111+(35%-R112)+(R113*5)+R114</f>
        <v>0.81390395427305973</v>
      </c>
      <c r="S115" s="4">
        <f t="shared" ref="S115" si="201">S108+(30%-S109)+S110+S111+(35%-S112)+(S113*5)+S114</f>
        <v>0.79320778257399516</v>
      </c>
      <c r="T115" s="4">
        <f t="shared" ref="T115" si="202">T108+(30%-T109)+T110+T111+(35%-T112)+(T113*5)+T114</f>
        <v>0.76544287763015129</v>
      </c>
      <c r="U115" s="4">
        <f t="shared" ref="U115" si="203">U108+(30%-U109)+U110+U111+(35%-U112)+(U113*5)+U114</f>
        <v>0.76354356214329011</v>
      </c>
      <c r="V115" s="4">
        <f t="shared" ref="V115" si="204">V108+(30%-V109)+V110+V111+(35%-V112)+(V113*5)+V114</f>
        <v>0.79346168280146501</v>
      </c>
      <c r="W115" s="4">
        <f t="shared" ref="W115" si="205">W108+(30%-W109)+W110+W111+(35%-W112)+(W113*5)+W114</f>
        <v>0.76224024990992822</v>
      </c>
      <c r="X115" s="4">
        <f t="shared" ref="X115" si="206">X108+(30%-X109)+X110+X111+(35%-X112)+(X113*5)+X114</f>
        <v>0.71634260245092529</v>
      </c>
      <c r="Y115" s="4">
        <f t="shared" ref="Y115" si="207">Y108+(30%-Y109)+Y110+Y111+(35%-Y112)+(Y113*5)+Y114</f>
        <v>0.72707505868291022</v>
      </c>
      <c r="Z115" s="4">
        <f t="shared" ref="Z115" si="208">Z108+(30%-Z109)+Z110+Z111+(35%-Z112)+(Z113*5)+Z114</f>
        <v>0.7134782028124097</v>
      </c>
      <c r="AA115" s="4">
        <f t="shared" ref="AA115" si="209">AA108+(30%-AA109)+AA110+AA111+(35%-AA112)+(AA113*5)+AA114</f>
        <v>0.7070844651968593</v>
      </c>
      <c r="AB115" s="4">
        <f t="shared" ref="AB115" si="210">AB108+(30%-AB109)+AB110+AB111+(35%-AB112)+(AB113*5)+AB114</f>
        <v>0.71903802569402087</v>
      </c>
      <c r="AC115" s="4">
        <f t="shared" ref="AC115" si="211">AC108+(30%-AC109)+AC110+AC111+(35%-AC112)+(AC113*5)+AC114</f>
        <v>0.72853233128743511</v>
      </c>
      <c r="AD115" s="4">
        <f t="shared" ref="AD115" si="212">AD108+(30%-AD109)+AD110+AD111+(35%-AD112)+(AD113*5)+AD114</f>
        <v>0.74528659365714367</v>
      </c>
      <c r="AE115" s="4">
        <f t="shared" ref="AE115" si="213">AE108+(30%-AE109)+AE110+AE111+(35%-AE112)+(AE113*5)+AE114</f>
        <v>0.75026218566531511</v>
      </c>
      <c r="AF115" s="4">
        <f t="shared" ref="AF115" si="214">AF108+(30%-AF109)+AF110+AF111+(35%-AF112)+(AF113*5)+AF114</f>
        <v>0.77667411830322919</v>
      </c>
      <c r="AG115" s="4">
        <f t="shared" ref="AG115" si="215">AG108+(30%-AG109)+AG110+AG111+(35%-AG112)+(AG113*5)+AG114</f>
        <v>0.81045051972770177</v>
      </c>
      <c r="AH115" s="4">
        <f t="shared" ref="AH115:AI115" si="216">AH108+(30%-AH109)+AH110+AH111+(35%-AH112)+(AH113*5)+AH114</f>
        <v>0.80398730841043242</v>
      </c>
      <c r="AI115" s="4">
        <f t="shared" si="216"/>
        <v>0.81712924273081455</v>
      </c>
    </row>
    <row r="116" spans="1:35" x14ac:dyDescent="0.35">
      <c r="A116" s="2" t="s">
        <v>22</v>
      </c>
      <c r="H116" s="6">
        <v>1.432559813585188E-2</v>
      </c>
      <c r="I116" s="6">
        <v>1.5210707034615467E-2</v>
      </c>
      <c r="J116" s="6">
        <v>1.5242816754471367E-2</v>
      </c>
      <c r="K116" s="6">
        <v>1.5733743004540557E-2</v>
      </c>
      <c r="L116" s="6">
        <v>1.7095324218194818E-2</v>
      </c>
      <c r="M116" s="6">
        <v>1.8714575026373748E-2</v>
      </c>
      <c r="N116" s="6">
        <v>1.9421446015101873E-2</v>
      </c>
      <c r="O116" s="6">
        <v>1.8755680535072594E-2</v>
      </c>
      <c r="P116" s="6">
        <v>1.983811992283524E-2</v>
      </c>
      <c r="Q116" s="6">
        <v>1.6837352233032732E-2</v>
      </c>
      <c r="R116" s="6">
        <v>1.652126560559064E-2</v>
      </c>
      <c r="S116" s="6">
        <v>1.6810474836753908E-2</v>
      </c>
      <c r="T116" s="6">
        <v>1.745321343550188E-2</v>
      </c>
      <c r="U116" s="6">
        <v>1.667145470293474E-2</v>
      </c>
      <c r="V116" s="6">
        <v>1.6505459403577172E-2</v>
      </c>
      <c r="W116" s="6">
        <v>1.6035966533161972E-2</v>
      </c>
      <c r="X116" s="6">
        <v>1.7514789216925175E-2</v>
      </c>
      <c r="Y116" s="6">
        <v>1.7294286860290109E-2</v>
      </c>
      <c r="Z116" s="6">
        <v>1.8292614821540987E-2</v>
      </c>
      <c r="AA116" s="6">
        <v>1.8497194048975985E-2</v>
      </c>
      <c r="AB116" s="6">
        <v>1.6826949006662373E-2</v>
      </c>
      <c r="AC116" s="6">
        <v>1.5766636043562654E-2</v>
      </c>
      <c r="AD116" s="6">
        <v>1.492086166253781E-2</v>
      </c>
      <c r="AE116" s="6">
        <v>1.4331299044380241E-2</v>
      </c>
      <c r="AF116" s="6">
        <v>1.4095843461055191E-2</v>
      </c>
      <c r="AG116" s="6">
        <v>1.33498423852485E-2</v>
      </c>
      <c r="AH116" s="6">
        <v>1.3666195529381975E-2</v>
      </c>
      <c r="AI116" s="6">
        <v>1.3572840551935972E-2</v>
      </c>
    </row>
    <row r="117" spans="1:35" x14ac:dyDescent="0.35"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2ACAA-8B21-406C-A52A-71864E857CD5}">
  <dimension ref="A2:AC39"/>
  <sheetViews>
    <sheetView showGridLines="0" zoomScaleNormal="100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AC25" sqref="AC25"/>
    </sheetView>
  </sheetViews>
  <sheetFormatPr baseColWidth="10" defaultColWidth="11.453125" defaultRowHeight="14.5" x14ac:dyDescent="0.35"/>
  <cols>
    <col min="1" max="1" width="14.54296875" bestFit="1" customWidth="1"/>
    <col min="2" max="11" width="6.81640625" bestFit="1" customWidth="1"/>
    <col min="12" max="12" width="7" bestFit="1" customWidth="1"/>
    <col min="13" max="23" width="6.816406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+'Entidades V2'!H11</f>
        <v>1.2389318321472007</v>
      </c>
      <c r="C3" s="4">
        <f>+'Entidades V2'!I11</f>
        <v>1.258563098400755</v>
      </c>
      <c r="D3" s="4">
        <f>+'Entidades V2'!J11</f>
        <v>1.1486028994845117</v>
      </c>
      <c r="E3" s="4">
        <f>+'Entidades V2'!K11</f>
        <v>1.1851647323679693</v>
      </c>
      <c r="F3" s="4">
        <f>+'Entidades V2'!L11</f>
        <v>1.159567239278456</v>
      </c>
      <c r="G3" s="4">
        <f>+'Entidades V2'!M11</f>
        <v>1.2051096489706667</v>
      </c>
      <c r="H3" s="4">
        <f>+'Entidades V2'!N11</f>
        <v>1.1054155977933298</v>
      </c>
      <c r="I3" s="4">
        <f>+'Entidades V2'!O11</f>
        <v>1.0847946588977746</v>
      </c>
      <c r="J3" s="4">
        <f>+'Entidades V2'!P11</f>
        <v>0.99837535175157543</v>
      </c>
      <c r="K3" s="4">
        <f>+'Entidades V2'!Q11</f>
        <v>1.0225329410985786</v>
      </c>
      <c r="L3" s="4">
        <f>+'Entidades V2'!R11</f>
        <v>1.0987655770343228</v>
      </c>
      <c r="M3" s="4">
        <f>+'Entidades V2'!S11</f>
        <v>1.2720632895098845</v>
      </c>
      <c r="N3" s="4">
        <f>+'Entidades V2'!T11</f>
        <v>1.2689744474105176</v>
      </c>
      <c r="O3" s="4">
        <f>+'Entidades V2'!U11</f>
        <v>1.2622654132526416</v>
      </c>
      <c r="P3" s="4">
        <f>+'Entidades V2'!V11</f>
        <v>1.1765724152781105</v>
      </c>
      <c r="Q3" s="4">
        <f>+'Entidades V2'!W11</f>
        <v>1.2875037399942533</v>
      </c>
      <c r="R3" s="4">
        <f>+'Entidades V2'!X11</f>
        <v>1.3727565643906967</v>
      </c>
      <c r="S3" s="4">
        <f>+'Entidades V2'!Y11</f>
        <v>1.3529335288736433</v>
      </c>
      <c r="T3" s="4">
        <f>+'Entidades V2'!Z11</f>
        <v>1.4033251363050872</v>
      </c>
      <c r="U3" s="4">
        <f>+'Entidades V2'!AA11</f>
        <v>1.3616245047131215</v>
      </c>
      <c r="V3" s="4">
        <f>+'Entidades V2'!AB11</f>
        <v>1.2839680851479818</v>
      </c>
      <c r="W3" s="4">
        <f>+'Entidades V2'!AC11</f>
        <v>1.3205241750164647</v>
      </c>
      <c r="X3" s="4">
        <f>+'Entidades V2'!AD11</f>
        <v>1.2989872056917093</v>
      </c>
      <c r="Y3" s="4">
        <f>+'Entidades V2'!AE11</f>
        <v>1.2879205945192627</v>
      </c>
      <c r="Z3" s="4">
        <f>+'Entidades V2'!AF11</f>
        <v>1.2302792008260977</v>
      </c>
      <c r="AA3" s="4">
        <f>+'Entidades V2'!AG11</f>
        <v>1.1949141801248386</v>
      </c>
      <c r="AB3" s="4">
        <f>+'Entidades V2'!AH11</f>
        <v>1.2386928349818296</v>
      </c>
      <c r="AC3" s="4">
        <f>+'Entidades V2'!AI11</f>
        <v>1.1906208108424028</v>
      </c>
    </row>
    <row r="4" spans="1:29" x14ac:dyDescent="0.35">
      <c r="A4" s="2" t="s">
        <v>9</v>
      </c>
      <c r="B4" s="4">
        <f>+'Entidades V2'!H24</f>
        <v>0.84539269138563566</v>
      </c>
      <c r="C4" s="4">
        <f>+'Entidades V2'!I24</f>
        <v>0.8424449028038461</v>
      </c>
      <c r="D4" s="4">
        <f>+'Entidades V2'!J24</f>
        <v>0.86431795854388449</v>
      </c>
      <c r="E4" s="4">
        <f>+'Entidades V2'!K24</f>
        <v>0.83710781342930107</v>
      </c>
      <c r="F4" s="4">
        <f>+'Entidades V2'!L24</f>
        <v>0.8284167406804076</v>
      </c>
      <c r="G4" s="4">
        <f>+'Entidades V2'!M24</f>
        <v>0.78154121639397967</v>
      </c>
      <c r="H4" s="4">
        <f>+'Entidades V2'!N24</f>
        <v>0.74893477600356273</v>
      </c>
      <c r="I4" s="4">
        <f>+'Entidades V2'!O24</f>
        <v>0.76446700098213827</v>
      </c>
      <c r="J4" s="4">
        <f>+'Entidades V2'!P24</f>
        <v>0.79609762325596323</v>
      </c>
      <c r="K4" s="4">
        <f>+'Entidades V2'!Q24</f>
        <v>0.8025238076159632</v>
      </c>
      <c r="L4" s="4">
        <f>+'Entidades V2'!R24</f>
        <v>0.80454239813552764</v>
      </c>
      <c r="M4" s="4">
        <f>+'Entidades V2'!S24</f>
        <v>0.89641062646381287</v>
      </c>
      <c r="N4" s="4">
        <f>+'Entidades V2'!T24</f>
        <v>0.84904071987623952</v>
      </c>
      <c r="O4" s="4">
        <f>+'Entidades V2'!U24</f>
        <v>0.88993673832518039</v>
      </c>
      <c r="P4" s="4">
        <f>+'Entidades V2'!V24</f>
        <v>0.9016172328934321</v>
      </c>
      <c r="Q4" s="4">
        <f>+'Entidades V2'!W24</f>
        <v>0.89285644934639463</v>
      </c>
      <c r="R4" s="4">
        <f>+'Entidades V2'!X24</f>
        <v>0.92120405455948862</v>
      </c>
      <c r="S4" s="4">
        <f>+'Entidades V2'!Y24</f>
        <v>0.92185167345208052</v>
      </c>
      <c r="T4" s="4">
        <f>+'Entidades V2'!Z24</f>
        <v>0.88102348023858901</v>
      </c>
      <c r="U4" s="4">
        <f>+'Entidades V2'!AA24</f>
        <v>0.90190987812059142</v>
      </c>
      <c r="V4" s="4">
        <f>+'Entidades V2'!AB24</f>
        <v>0.99482942684111009</v>
      </c>
      <c r="W4" s="4">
        <f>+'Entidades V2'!AC24</f>
        <v>0.96534619168259461</v>
      </c>
      <c r="X4" s="4">
        <f>+'Entidades V2'!AD24</f>
        <v>1.0021982920289576</v>
      </c>
      <c r="Y4" s="4">
        <f>+'Entidades V2'!AE24</f>
        <v>1.0260844147530537</v>
      </c>
      <c r="Z4" s="4">
        <f>+'Entidades V2'!AF24</f>
        <v>1.0599075422142328</v>
      </c>
      <c r="AA4" s="4">
        <f>+'Entidades V2'!AG24</f>
        <v>1.1269417654310827</v>
      </c>
      <c r="AB4" s="4">
        <f>+'Entidades V2'!AH24</f>
        <v>1.0937953713258914</v>
      </c>
      <c r="AC4" s="4">
        <f>+'Entidades V2'!AI24</f>
        <v>1.0952369598994312</v>
      </c>
    </row>
    <row r="5" spans="1:29" x14ac:dyDescent="0.35">
      <c r="A5" s="2" t="s">
        <v>10</v>
      </c>
      <c r="B5" s="4">
        <f>+'Entidades V2'!H37</f>
        <v>1.0888671563732992</v>
      </c>
      <c r="C5" s="4">
        <f>+'Entidades V2'!I37</f>
        <v>1.0745531665830408</v>
      </c>
      <c r="D5" s="4">
        <f>+'Entidades V2'!J37</f>
        <v>1.0565019928671415</v>
      </c>
      <c r="E5" s="4">
        <f>+'Entidades V2'!K37</f>
        <v>1.0166506954401267</v>
      </c>
      <c r="F5" s="4">
        <f>+'Entidades V2'!L37</f>
        <v>1.001280018739203</v>
      </c>
      <c r="G5" s="4">
        <f>+'Entidades V2'!M37</f>
        <v>1.0222347135998426</v>
      </c>
      <c r="H5" s="4">
        <f>+'Entidades V2'!N37</f>
        <v>1.0761211667085013</v>
      </c>
      <c r="I5" s="4">
        <f>+'Entidades V2'!O37</f>
        <v>1.0664217796039843</v>
      </c>
      <c r="J5" s="4">
        <f>+'Entidades V2'!P37</f>
        <v>1.0676418040914493</v>
      </c>
      <c r="K5" s="4">
        <f>+'Entidades V2'!Q37</f>
        <v>1.0803587916974642</v>
      </c>
      <c r="L5" s="4">
        <f>+'Entidades V2'!R37</f>
        <v>1.0558505749681606</v>
      </c>
      <c r="M5" s="4">
        <f>+'Entidades V2'!S37</f>
        <v>1.0608938156883942</v>
      </c>
      <c r="N5" s="4">
        <f>+'Entidades V2'!T37</f>
        <v>1.0131721711942483</v>
      </c>
      <c r="O5" s="4">
        <f>+'Entidades V2'!U37</f>
        <v>1.0889706867370235</v>
      </c>
      <c r="P5" s="4">
        <f>+'Entidades V2'!V37</f>
        <v>1.1399807131489166</v>
      </c>
      <c r="Q5" s="4">
        <f>+'Entidades V2'!W37</f>
        <v>1.0554803332298821</v>
      </c>
      <c r="R5" s="4">
        <f>+'Entidades V2'!X37</f>
        <v>1.0163213773694701</v>
      </c>
      <c r="S5" s="4">
        <f>+'Entidades V2'!Y37</f>
        <v>1.0623916080780986</v>
      </c>
      <c r="T5" s="4">
        <f>+'Entidades V2'!Z37</f>
        <v>1.0682885203666315</v>
      </c>
      <c r="U5" s="4">
        <f>+'Entidades V2'!AA37</f>
        <v>1.0794829888234649</v>
      </c>
      <c r="V5" s="4">
        <f>+'Entidades V2'!AB37</f>
        <v>1.0739854120241212</v>
      </c>
      <c r="W5" s="4">
        <f>+'Entidades V2'!AC37</f>
        <v>1.0735397370431359</v>
      </c>
      <c r="X5" s="4">
        <f>+'Entidades V2'!AD37</f>
        <v>1.0620088565155044</v>
      </c>
      <c r="Y5" s="4">
        <f>+'Entidades V2'!AE37</f>
        <v>1.0722385040265014</v>
      </c>
      <c r="Z5" s="4">
        <f>+'Entidades V2'!AF37</f>
        <v>1.0770704404472355</v>
      </c>
      <c r="AA5" s="4">
        <f>+'Entidades V2'!AG37</f>
        <v>1.0727433413002356</v>
      </c>
      <c r="AB5" s="4">
        <f>+'Entidades V2'!AH37</f>
        <v>1.0638351021786079</v>
      </c>
      <c r="AC5" s="4">
        <f>+'Entidades V2'!AI37</f>
        <v>1.1427209281058177</v>
      </c>
    </row>
    <row r="6" spans="1:29" x14ac:dyDescent="0.35">
      <c r="A6" s="2" t="s">
        <v>11</v>
      </c>
      <c r="B6" s="4">
        <f>+'Entidades V2'!H50</f>
        <v>1.0954568527882489</v>
      </c>
      <c r="C6" s="4">
        <f>+'Entidades V2'!I50</f>
        <v>1.0855692240030572</v>
      </c>
      <c r="D6" s="4">
        <f>+'Entidades V2'!J50</f>
        <v>1.1206542701544273</v>
      </c>
      <c r="E6" s="4">
        <f>+'Entidades V2'!K50</f>
        <v>1.1141442390886025</v>
      </c>
      <c r="F6" s="4">
        <f>+'Entidades V2'!L50</f>
        <v>1.0885450512565746</v>
      </c>
      <c r="G6" s="4">
        <f>+'Entidades V2'!M50</f>
        <v>1.0536120133574229</v>
      </c>
      <c r="H6" s="4">
        <f>+'Entidades V2'!N50</f>
        <v>1.0616960829925963</v>
      </c>
      <c r="I6" s="4">
        <f>+'Entidades V2'!O50</f>
        <v>1.0785354094301551</v>
      </c>
      <c r="J6" s="4">
        <f>+'Entidades V2'!P50</f>
        <v>1.0428818241060052</v>
      </c>
      <c r="K6" s="4">
        <f>+'Entidades V2'!Q50</f>
        <v>1.015365355876154</v>
      </c>
      <c r="L6" s="4">
        <f>+'Entidades V2'!R50</f>
        <v>0.98792015833088931</v>
      </c>
      <c r="M6" s="4">
        <f>+'Entidades V2'!S50</f>
        <v>0.99800451794786349</v>
      </c>
      <c r="N6" s="4">
        <f>+'Entidades V2'!T50</f>
        <v>1.0006936368751622</v>
      </c>
      <c r="O6" s="4">
        <f>+'Entidades V2'!U50</f>
        <v>1.0114520904271058</v>
      </c>
      <c r="P6" s="4">
        <f>+'Entidades V2'!V50</f>
        <v>1.0171052594819956</v>
      </c>
      <c r="Q6" s="4">
        <f>+'Entidades V2'!W50</f>
        <v>0.98780285125342626</v>
      </c>
      <c r="R6" s="4">
        <f>+'Entidades V2'!X50</f>
        <v>0.98296745240425376</v>
      </c>
      <c r="S6" s="4">
        <f>+'Entidades V2'!Y50</f>
        <v>0.9709898232664419</v>
      </c>
      <c r="T6" s="4">
        <f>+'Entidades V2'!Z50</f>
        <v>1.0393016796944543</v>
      </c>
      <c r="U6" s="4">
        <f>+'Entidades V2'!AA50</f>
        <v>1.0958228698434638</v>
      </c>
      <c r="V6" s="4">
        <f>+'Entidades V2'!AB50</f>
        <v>1.1092603292957821</v>
      </c>
      <c r="W6" s="4">
        <f>+'Entidades V2'!AC50</f>
        <v>1.1182723105631698</v>
      </c>
      <c r="X6" s="4">
        <f>+'Entidades V2'!AD50</f>
        <v>1.13142469679019</v>
      </c>
      <c r="Y6" s="4">
        <f>+'Entidades V2'!AE50</f>
        <v>1.1210646778179112</v>
      </c>
      <c r="Z6" s="4">
        <f>+'Entidades V2'!AF50</f>
        <v>1.1388218066365268</v>
      </c>
      <c r="AA6" s="4">
        <f>+'Entidades V2'!AG50</f>
        <v>1.1604632309581417</v>
      </c>
      <c r="AB6" s="4">
        <f>+'Entidades V2'!AH50</f>
        <v>1.1551198758207868</v>
      </c>
      <c r="AC6" s="4">
        <f>+'Entidades V2'!AI50</f>
        <v>1.1468296904629143</v>
      </c>
    </row>
    <row r="7" spans="1:29" x14ac:dyDescent="0.35">
      <c r="A7" s="2" t="s">
        <v>12</v>
      </c>
      <c r="B7" s="4">
        <f>+'Entidades V2'!H63</f>
        <v>0.95467109200465738</v>
      </c>
      <c r="C7" s="4">
        <f>+'Entidades V2'!I63</f>
        <v>0.96170181487625117</v>
      </c>
      <c r="D7" s="4">
        <f>+'Entidades V2'!J63</f>
        <v>0.95228909002213002</v>
      </c>
      <c r="E7" s="4">
        <f>+'Entidades V2'!K63</f>
        <v>0.93145917981183746</v>
      </c>
      <c r="F7" s="4">
        <f>+'Entidades V2'!L63</f>
        <v>0.94082094303402308</v>
      </c>
      <c r="G7" s="4">
        <f>+'Entidades V2'!M63</f>
        <v>0.89971605487029416</v>
      </c>
      <c r="H7" s="4">
        <f>+'Entidades V2'!N63</f>
        <v>0.94673694989268053</v>
      </c>
      <c r="I7" s="4">
        <f>+'Entidades V2'!O63</f>
        <v>0.93725912138776768</v>
      </c>
      <c r="J7" s="4">
        <f>+'Entidades V2'!P63</f>
        <v>0.94886417869497797</v>
      </c>
      <c r="K7" s="4">
        <f>+'Entidades V2'!Q63</f>
        <v>0.9100213892096759</v>
      </c>
      <c r="L7" s="4">
        <f>+'Entidades V2'!R63</f>
        <v>0.89120866485480643</v>
      </c>
      <c r="M7" s="4">
        <f>+'Entidades V2'!S63</f>
        <v>0.90212240452143466</v>
      </c>
      <c r="N7" s="4">
        <f>+'Entidades V2'!T63</f>
        <v>0.98664195519007236</v>
      </c>
      <c r="O7" s="4">
        <f>+'Entidades V2'!U63</f>
        <v>0.9967435731736739</v>
      </c>
      <c r="P7" s="4">
        <f>+'Entidades V2'!V63</f>
        <v>0.97267466099634392</v>
      </c>
      <c r="Q7" s="4">
        <f>+'Entidades V2'!W63</f>
        <v>0.97987162599446165</v>
      </c>
      <c r="R7" s="4">
        <f>+'Entidades V2'!X63</f>
        <v>0.95223338990156525</v>
      </c>
      <c r="S7" s="4">
        <f>+'Entidades V2'!Y63</f>
        <v>0.94925258276860758</v>
      </c>
      <c r="T7" s="4">
        <f>+'Entidades V2'!Z63</f>
        <v>1.0214070981756733</v>
      </c>
      <c r="U7" s="4">
        <f>+'Entidades V2'!AA63</f>
        <v>1.0066366495628067</v>
      </c>
      <c r="V7" s="4">
        <f>+'Entidades V2'!AB63</f>
        <v>0.96820885861372852</v>
      </c>
      <c r="W7" s="4">
        <f>+'Entidades V2'!AC63</f>
        <v>0.97722407546838508</v>
      </c>
      <c r="X7" s="4">
        <f>+'Entidades V2'!AD63</f>
        <v>0.97414405360962641</v>
      </c>
      <c r="Y7" s="4">
        <f>+'Entidades V2'!AE63</f>
        <v>0.97368461344748947</v>
      </c>
      <c r="Z7" s="4">
        <f>+'Entidades V2'!AF63</f>
        <v>0.99197308566928477</v>
      </c>
      <c r="AA7" s="4">
        <f>+'Entidades V2'!AG63</f>
        <v>1.0010135535512745</v>
      </c>
      <c r="AB7" s="4">
        <f>+'Entidades V2'!AH63</f>
        <v>1.0245378080617873</v>
      </c>
      <c r="AC7" s="4">
        <f>+'Entidades V2'!AI63</f>
        <v>1.0149717356120067</v>
      </c>
    </row>
    <row r="8" spans="1:29" x14ac:dyDescent="0.35">
      <c r="A8" s="2" t="s">
        <v>13</v>
      </c>
      <c r="B8" s="4">
        <f>+'Entidades V2'!H76</f>
        <v>1.2558040246144975</v>
      </c>
      <c r="C8" s="4">
        <f>+'Entidades V2'!I76</f>
        <v>1.1800452721450072</v>
      </c>
      <c r="D8" s="4">
        <f>+'Entidades V2'!J76</f>
        <v>1.1538747151041695</v>
      </c>
      <c r="E8" s="4">
        <f>+'Entidades V2'!K76</f>
        <v>1.1440952925385524</v>
      </c>
      <c r="F8" s="4">
        <f>+'Entidades V2'!L76</f>
        <v>1.1403183698169814</v>
      </c>
      <c r="G8" s="4">
        <f>+'Entidades V2'!M76</f>
        <v>1.160216090648208</v>
      </c>
      <c r="H8" s="4">
        <f>+'Entidades V2'!N76</f>
        <v>1.1506048538919169</v>
      </c>
      <c r="I8" s="4">
        <f>+'Entidades V2'!O76</f>
        <v>1.1275148874767738</v>
      </c>
      <c r="J8" s="4">
        <f>+'Entidades V2'!P76</f>
        <v>1.1319440396685212</v>
      </c>
      <c r="K8" s="4">
        <f>+'Entidades V2'!Q76</f>
        <v>1.168736660234462</v>
      </c>
      <c r="L8" s="4">
        <f>+'Entidades V2'!R76</f>
        <v>1.1860782760976045</v>
      </c>
      <c r="M8" s="4">
        <f>+'Entidades V2'!S76</f>
        <v>1.001348003798149</v>
      </c>
      <c r="N8" s="4">
        <f>+'Entidades V2'!T76</f>
        <v>1.0687502362805539</v>
      </c>
      <c r="O8" s="4">
        <f>+'Entidades V2'!U76</f>
        <v>1.0526782593823705</v>
      </c>
      <c r="P8" s="4">
        <f>+'Entidades V2'!V76</f>
        <v>0.99764559916519169</v>
      </c>
      <c r="Q8" s="4">
        <f>+'Entidades V2'!W76</f>
        <v>0.94203829634814062</v>
      </c>
      <c r="R8" s="4">
        <f>+'Entidades V2'!X76</f>
        <v>0.89524485611011029</v>
      </c>
      <c r="S8" s="4">
        <f>+'Entidades V2'!Y76</f>
        <v>0.9280579413599056</v>
      </c>
      <c r="T8" s="4">
        <f>+'Entidades V2'!Z76</f>
        <v>0.84607109637491928</v>
      </c>
      <c r="U8" s="4">
        <f>+'Entidades V2'!AA76</f>
        <v>0.83437612378270098</v>
      </c>
      <c r="V8" s="4">
        <f>+'Entidades V2'!AB76</f>
        <v>0.8889156992433852</v>
      </c>
      <c r="W8" s="4">
        <f>+'Entidades V2'!AC76</f>
        <v>0.89639416960861495</v>
      </c>
      <c r="X8" s="4">
        <f>+'Entidades V2'!AD76</f>
        <v>0.91956650372567006</v>
      </c>
      <c r="Y8" s="4">
        <f>+'Entidades V2'!AE76</f>
        <v>0.93868426495699131</v>
      </c>
      <c r="Z8" s="4">
        <f>+'Entidades V2'!AF76</f>
        <v>0.96057486638818301</v>
      </c>
      <c r="AA8" s="4">
        <f>+'Entidades V2'!AG76</f>
        <v>0.9320237838241141</v>
      </c>
      <c r="AB8" s="4">
        <f>+'Entidades V2'!AH76</f>
        <v>0.93120224015663577</v>
      </c>
      <c r="AC8" s="4">
        <f>+'Entidades V2'!AI76</f>
        <v>0.94113482482441646</v>
      </c>
    </row>
    <row r="9" spans="1:29" x14ac:dyDescent="0.35">
      <c r="A9" s="2" t="s">
        <v>14</v>
      </c>
      <c r="B9" s="4">
        <f>+'Entidades V2'!H89</f>
        <v>0.90971803865229461</v>
      </c>
      <c r="C9" s="4">
        <f>+'Entidades V2'!I89</f>
        <v>0.87717752150654038</v>
      </c>
      <c r="D9" s="4">
        <f>+'Entidades V2'!J89</f>
        <v>0.89860529667849121</v>
      </c>
      <c r="E9" s="4">
        <f>+'Entidades V2'!K89</f>
        <v>0.88839274830174542</v>
      </c>
      <c r="F9" s="4">
        <f>+'Entidades V2'!L89</f>
        <v>0.87068186926265234</v>
      </c>
      <c r="G9" s="4">
        <f>+'Entidades V2'!M89</f>
        <v>0.8929197510913347</v>
      </c>
      <c r="H9" s="4">
        <f>+'Entidades V2'!N89</f>
        <v>0.91702757557529269</v>
      </c>
      <c r="I9" s="4">
        <f>+'Entidades V2'!O89</f>
        <v>0.87691089486344465</v>
      </c>
      <c r="J9" s="4">
        <f>+'Entidades V2'!P89</f>
        <v>0.8327655467662467</v>
      </c>
      <c r="K9" s="4">
        <f>+'Entidades V2'!Q89</f>
        <v>0.85424210640499543</v>
      </c>
      <c r="L9" s="4">
        <f>+'Entidades V2'!R89</f>
        <v>0.78441423037039681</v>
      </c>
      <c r="M9" s="4">
        <f>+'Entidades V2'!S89</f>
        <v>0.79160235287132275</v>
      </c>
      <c r="N9" s="4">
        <f>+'Entidades V2'!T89</f>
        <v>0.81602212116159989</v>
      </c>
      <c r="O9" s="4">
        <f>+'Entidades V2'!U89</f>
        <v>0.85769040538551122</v>
      </c>
      <c r="P9" s="4">
        <f>+'Entidades V2'!V89</f>
        <v>0.82890634595538326</v>
      </c>
      <c r="Q9" s="4">
        <f>+'Entidades V2'!W89</f>
        <v>0.799560619678092</v>
      </c>
      <c r="R9" s="4">
        <f>+'Entidades V2'!X89</f>
        <v>0.81810482542579088</v>
      </c>
      <c r="S9" s="4">
        <f>+'Entidades V2'!Y89</f>
        <v>0.83078518818469382</v>
      </c>
      <c r="T9" s="4">
        <f>+'Entidades V2'!Z89</f>
        <v>0.92389190500047513</v>
      </c>
      <c r="U9" s="4">
        <f>+'Entidades V2'!AA89</f>
        <v>0.85844116445289642</v>
      </c>
      <c r="V9" s="4">
        <f>+'Entidades V2'!AB89</f>
        <v>0.86131766066337645</v>
      </c>
      <c r="W9" s="4">
        <f>+'Entidades V2'!AC89</f>
        <v>0.84068167532645799</v>
      </c>
      <c r="X9" s="4">
        <f>+'Entidades V2'!AD89</f>
        <v>0.85597161540136557</v>
      </c>
      <c r="Y9" s="4">
        <f>+'Entidades V2'!AE89</f>
        <v>0.86074454530164302</v>
      </c>
      <c r="Z9" s="4">
        <f>+'Entidades V2'!AF89</f>
        <v>0.8546674996302448</v>
      </c>
      <c r="AA9" s="4">
        <f>+'Entidades V2'!AG89</f>
        <v>0.84167493550266992</v>
      </c>
      <c r="AB9" s="4">
        <f>+'Entidades V2'!AH89</f>
        <v>0.84226705009451686</v>
      </c>
      <c r="AC9" s="4">
        <f>+'Entidades V2'!AI89</f>
        <v>0.86070347326945928</v>
      </c>
    </row>
    <row r="10" spans="1:29" x14ac:dyDescent="0.35">
      <c r="A10" s="2" t="s">
        <v>15</v>
      </c>
      <c r="B10" s="4">
        <f>+'Entidades V2'!H102</f>
        <v>0.89980153150213071</v>
      </c>
      <c r="C10" s="4">
        <f>+'Entidades V2'!I102</f>
        <v>0.8876729953981306</v>
      </c>
      <c r="D10" s="4">
        <f>+'Entidades V2'!J102</f>
        <v>0.85599836373637594</v>
      </c>
      <c r="E10" s="4">
        <f>+'Entidades V2'!K102</f>
        <v>0.83920365681143982</v>
      </c>
      <c r="F10" s="4">
        <f>+'Entidades V2'!L102</f>
        <v>0.8174589386784088</v>
      </c>
      <c r="G10" s="4">
        <f>+'Entidades V2'!M102</f>
        <v>0.80170886422499921</v>
      </c>
      <c r="H10" s="4">
        <f>+'Entidades V2'!N102</f>
        <v>0.81627196277969016</v>
      </c>
      <c r="I10" s="4">
        <f>+'Entidades V2'!O102</f>
        <v>0.81408076028602094</v>
      </c>
      <c r="J10" s="4">
        <f>+'Entidades V2'!P102</f>
        <v>0.79802173110844643</v>
      </c>
      <c r="K10" s="4">
        <f>+'Entidades V2'!Q102</f>
        <v>0.86382407469563094</v>
      </c>
      <c r="L10" s="4">
        <f>+'Entidades V2'!R102</f>
        <v>0.83164857016100924</v>
      </c>
      <c r="M10" s="4">
        <f>+'Entidades V2'!S102</f>
        <v>0.88238665046759135</v>
      </c>
      <c r="N10" s="4">
        <f>+'Entidades V2'!T102</f>
        <v>0.82296861814954347</v>
      </c>
      <c r="O10" s="4">
        <f>+'Entidades V2'!U102</f>
        <v>0.78928701229854126</v>
      </c>
      <c r="P10" s="4">
        <f>+'Entidades V2'!V102</f>
        <v>0.82591499226869325</v>
      </c>
      <c r="Q10" s="4">
        <f>+'Entidades V2'!W102</f>
        <v>0.81605910325076469</v>
      </c>
      <c r="R10" s="4">
        <f>+'Entidades V2'!X102</f>
        <v>0.85524781766557467</v>
      </c>
      <c r="S10" s="4">
        <f>+'Entidades V2'!Y102</f>
        <v>0.85777030288740608</v>
      </c>
      <c r="T10" s="4">
        <f>+'Entidades V2'!Z102</f>
        <v>0.89590498714835864</v>
      </c>
      <c r="U10" s="4">
        <f>+'Entidades V2'!AA102</f>
        <v>0.91552566857413265</v>
      </c>
      <c r="V10" s="4">
        <f>+'Entidades V2'!AB102</f>
        <v>0.90513994585582913</v>
      </c>
      <c r="W10" s="4">
        <f>+'Entidades V2'!AC102</f>
        <v>0.92551948477329571</v>
      </c>
      <c r="X10" s="4">
        <f>+'Entidades V2'!AD102</f>
        <v>0.91565149688781411</v>
      </c>
      <c r="Y10" s="4">
        <f>+'Entidades V2'!AE102</f>
        <v>0.94145384904212037</v>
      </c>
      <c r="Z10" s="4">
        <f>+'Entidades V2'!AF102</f>
        <v>0.90890045892039661</v>
      </c>
      <c r="AA10" s="4">
        <f>+'Entidades V2'!AG102</f>
        <v>0.90872763358372011</v>
      </c>
      <c r="AB10" s="4">
        <f>+'Entidades V2'!AH102</f>
        <v>0.9196955636688835</v>
      </c>
      <c r="AC10" s="4">
        <f>+'Entidades V2'!AI102</f>
        <v>0.90810598417741195</v>
      </c>
    </row>
    <row r="11" spans="1:29" x14ac:dyDescent="0.35">
      <c r="A11" s="2" t="s">
        <v>16</v>
      </c>
      <c r="B11" s="4">
        <f>+'Entidades V2'!H115</f>
        <v>0.96845780651063551</v>
      </c>
      <c r="C11" s="4">
        <f>+'Entidades V2'!I115</f>
        <v>0.95935759802912368</v>
      </c>
      <c r="D11" s="4">
        <f>+'Entidades V2'!J115</f>
        <v>0.92321952556291054</v>
      </c>
      <c r="E11" s="4">
        <f>+'Entidades V2'!K115</f>
        <v>0.88518338643456207</v>
      </c>
      <c r="F11" s="4">
        <f>+'Entidades V2'!L115</f>
        <v>0.86554995213135588</v>
      </c>
      <c r="G11" s="4">
        <f>+'Entidades V2'!M115</f>
        <v>0.81729430313712748</v>
      </c>
      <c r="H11" s="4">
        <f>+'Entidades V2'!N115</f>
        <v>0.84962524277119211</v>
      </c>
      <c r="I11" s="4">
        <f>+'Entidades V2'!O115</f>
        <v>0.8561783464776207</v>
      </c>
      <c r="J11" s="4">
        <f>+'Entidades V2'!P115</f>
        <v>0.82243507702545304</v>
      </c>
      <c r="K11" s="4">
        <f>+'Entidades V2'!Q115</f>
        <v>0.83682344435324463</v>
      </c>
      <c r="L11" s="4">
        <f>+'Entidades V2'!R115</f>
        <v>0.81390395427305973</v>
      </c>
      <c r="M11" s="4">
        <f>+'Entidades V2'!S115</f>
        <v>0.79320778257399516</v>
      </c>
      <c r="N11" s="4">
        <f>+'Entidades V2'!T115</f>
        <v>0.76544287763015129</v>
      </c>
      <c r="O11" s="4">
        <f>+'Entidades V2'!U115</f>
        <v>0.76354356214329011</v>
      </c>
      <c r="P11" s="4">
        <f>+'Entidades V2'!V115</f>
        <v>0.79346168280146501</v>
      </c>
      <c r="Q11" s="4">
        <f>+'Entidades V2'!W115</f>
        <v>0.76224024990992822</v>
      </c>
      <c r="R11" s="4">
        <f>+'Entidades V2'!X115</f>
        <v>0.71634260245092529</v>
      </c>
      <c r="S11" s="4">
        <f>+'Entidades V2'!Y115</f>
        <v>0.72707505868291022</v>
      </c>
      <c r="T11" s="4">
        <f>+'Entidades V2'!Z115</f>
        <v>0.7134782028124097</v>
      </c>
      <c r="U11" s="4">
        <f>+'Entidades V2'!AA115</f>
        <v>0.7070844651968593</v>
      </c>
      <c r="V11" s="4">
        <f>+'Entidades V2'!AB115</f>
        <v>0.71903802569402087</v>
      </c>
      <c r="W11" s="4">
        <f>+'Entidades V2'!AC115</f>
        <v>0.72853233128743511</v>
      </c>
      <c r="X11" s="4">
        <f>+'Entidades V2'!AD115</f>
        <v>0.74528659365714367</v>
      </c>
      <c r="Y11" s="4">
        <f>+'Entidades V2'!AE115</f>
        <v>0.75026218566531511</v>
      </c>
      <c r="Z11" s="4">
        <f>+'Entidades V2'!AF115</f>
        <v>0.77667411830322919</v>
      </c>
      <c r="AA11" s="4">
        <f>+'Entidades V2'!AG115</f>
        <v>0.81045051972770177</v>
      </c>
      <c r="AB11" s="4">
        <f>+'Entidades V2'!AH115</f>
        <v>0.80398730841043242</v>
      </c>
      <c r="AC11" s="4">
        <f>+'Entidades V2'!AI115</f>
        <v>0.81712924273081455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CA143-4BD6-496C-A550-EA87DF4D6342}">
  <dimension ref="A1:AB24"/>
  <sheetViews>
    <sheetView topLeftCell="A13" workbookViewId="0">
      <pane xSplit="1" topLeftCell="O1" activePane="topRight" state="frozen"/>
      <selection pane="topRight" activeCell="A9" sqref="A9:XFD9"/>
    </sheetView>
  </sheetViews>
  <sheetFormatPr baseColWidth="10" defaultColWidth="11.453125" defaultRowHeight="14.5" x14ac:dyDescent="0.35"/>
  <cols>
    <col min="1" max="1" width="14.54296875" customWidth="1"/>
    <col min="2" max="6" width="12.1796875" bestFit="1" customWidth="1"/>
    <col min="7" max="27" width="11.453125" bestFit="1" customWidth="1"/>
  </cols>
  <sheetData>
    <row r="1" spans="1:28" x14ac:dyDescent="0.35">
      <c r="A1" s="19" t="s">
        <v>18</v>
      </c>
      <c r="B1" s="17">
        <v>44743</v>
      </c>
      <c r="C1" s="18">
        <v>44774</v>
      </c>
      <c r="D1" s="18">
        <v>44805</v>
      </c>
      <c r="E1" s="18">
        <v>44835</v>
      </c>
      <c r="F1" s="18">
        <v>44866</v>
      </c>
      <c r="G1" s="18">
        <v>44896</v>
      </c>
      <c r="H1" s="18">
        <v>44927</v>
      </c>
      <c r="I1" s="18">
        <v>44958</v>
      </c>
      <c r="J1" s="18">
        <v>44986</v>
      </c>
      <c r="K1" s="18">
        <v>45017</v>
      </c>
      <c r="L1" s="18">
        <v>45047</v>
      </c>
      <c r="M1" s="18">
        <v>45078</v>
      </c>
      <c r="N1" s="18">
        <v>45108</v>
      </c>
      <c r="O1" s="18">
        <v>45139</v>
      </c>
      <c r="P1" s="18">
        <v>45170</v>
      </c>
      <c r="Q1" s="18">
        <v>45200</v>
      </c>
      <c r="R1" s="18">
        <v>45231</v>
      </c>
      <c r="S1" s="18">
        <v>45261</v>
      </c>
      <c r="T1" s="18">
        <v>45292</v>
      </c>
      <c r="U1" s="18">
        <v>45323</v>
      </c>
      <c r="V1" s="18">
        <v>45352</v>
      </c>
      <c r="W1" s="18">
        <v>45383</v>
      </c>
      <c r="X1" s="18">
        <v>45413</v>
      </c>
      <c r="Y1" s="18">
        <v>45444</v>
      </c>
      <c r="Z1" s="18">
        <v>45474</v>
      </c>
      <c r="AA1" s="18">
        <v>45505</v>
      </c>
      <c r="AB1" s="18">
        <v>45536</v>
      </c>
    </row>
    <row r="2" spans="1:28" x14ac:dyDescent="0.35">
      <c r="A2" s="16" t="s">
        <v>0</v>
      </c>
      <c r="B2" s="3">
        <v>3740895.4465012401</v>
      </c>
      <c r="C2" s="3">
        <v>3780559.1073257499</v>
      </c>
      <c r="D2" s="3">
        <v>3822318.7386426497</v>
      </c>
      <c r="E2" s="3">
        <v>3858186.09808105</v>
      </c>
      <c r="F2" s="3">
        <v>3902606.2110663899</v>
      </c>
      <c r="G2" s="3">
        <v>3963669.8187164599</v>
      </c>
      <c r="H2" s="3">
        <v>3944051.2817464401</v>
      </c>
      <c r="I2" s="3">
        <v>3933997.7559148301</v>
      </c>
      <c r="J2" s="3">
        <v>3926524.94790773</v>
      </c>
      <c r="K2" s="3">
        <v>3911103.47324955</v>
      </c>
      <c r="L2" s="3">
        <v>3930458.8478269102</v>
      </c>
      <c r="M2" s="3">
        <v>3989266.1796281002</v>
      </c>
      <c r="N2" s="3">
        <v>4034960.6396428901</v>
      </c>
      <c r="O2" s="3">
        <v>4065133.89954013</v>
      </c>
      <c r="P2" s="3">
        <v>4125016.8822048199</v>
      </c>
      <c r="Q2" s="3">
        <v>4196928.8062947504</v>
      </c>
      <c r="R2" s="3">
        <v>4274461.7248172201</v>
      </c>
      <c r="S2" s="3">
        <v>4331392.2404321702</v>
      </c>
      <c r="T2" s="3">
        <v>4333019.68440999</v>
      </c>
      <c r="U2" s="3">
        <v>4359946.2791555701</v>
      </c>
      <c r="V2" s="3">
        <v>4371752.3062643697</v>
      </c>
      <c r="W2" s="3">
        <v>4370273.8571905298</v>
      </c>
      <c r="X2" s="3">
        <v>4385431.7770069996</v>
      </c>
      <c r="Y2" s="3">
        <v>4388269.0937916003</v>
      </c>
      <c r="Z2" s="3">
        <v>4350032.60008258</v>
      </c>
      <c r="AA2" s="3">
        <v>4330312.6757796295</v>
      </c>
      <c r="AB2" s="8"/>
    </row>
    <row r="3" spans="1:28" x14ac:dyDescent="0.35">
      <c r="A3" s="16" t="s">
        <v>9</v>
      </c>
      <c r="B3" s="8">
        <v>839718.05330718006</v>
      </c>
      <c r="C3" s="8">
        <v>886483.58982464997</v>
      </c>
      <c r="D3" s="8">
        <v>938771.20267363999</v>
      </c>
      <c r="E3" s="8">
        <v>991661.43487392005</v>
      </c>
      <c r="F3" s="8">
        <v>1036568.5958772399</v>
      </c>
      <c r="G3" s="8">
        <v>1072529.3119496</v>
      </c>
      <c r="H3" s="8">
        <v>1084625.7577251999</v>
      </c>
      <c r="I3" s="8">
        <v>1102947.4192947301</v>
      </c>
      <c r="J3" s="8">
        <v>1133732.8335377299</v>
      </c>
      <c r="K3" s="8">
        <v>1162074.30186673</v>
      </c>
      <c r="L3" s="8">
        <v>1192044.80609095</v>
      </c>
      <c r="M3" s="8">
        <v>1234252.83231297</v>
      </c>
      <c r="N3" s="8">
        <v>1272811.30726977</v>
      </c>
      <c r="O3" s="8">
        <v>1324282.3595970001</v>
      </c>
      <c r="P3" s="8">
        <v>1373776.37438124</v>
      </c>
      <c r="Q3" s="8">
        <v>1424426.16449902</v>
      </c>
      <c r="R3" s="8">
        <v>1502215.2112048001</v>
      </c>
      <c r="S3" s="8">
        <v>1565895.12692561</v>
      </c>
      <c r="T3" s="8">
        <v>1575902.1226437299</v>
      </c>
      <c r="U3" s="8">
        <v>1607963.30835249</v>
      </c>
      <c r="V3" s="8">
        <v>1636175.58598356</v>
      </c>
      <c r="W3" s="8">
        <v>1662267.26221292</v>
      </c>
      <c r="X3" s="8">
        <v>1688180.67227124</v>
      </c>
      <c r="Y3" s="8">
        <v>1711246.3668543799</v>
      </c>
      <c r="Z3" s="8">
        <v>1759046.3137910401</v>
      </c>
      <c r="AA3" s="8">
        <v>1815138.7070695199</v>
      </c>
      <c r="AB3" s="8"/>
    </row>
    <row r="4" spans="1:28" x14ac:dyDescent="0.35">
      <c r="A4" s="16" t="s">
        <v>10</v>
      </c>
      <c r="B4" s="8">
        <v>1604470.8605142599</v>
      </c>
      <c r="C4" s="8">
        <v>1652994.4659615201</v>
      </c>
      <c r="D4" s="8">
        <v>1708487.1307916299</v>
      </c>
      <c r="E4" s="8">
        <v>1747888.4805549299</v>
      </c>
      <c r="F4" s="8">
        <v>1806031.2504928701</v>
      </c>
      <c r="G4" s="8">
        <v>1945797.5892711298</v>
      </c>
      <c r="H4" s="8">
        <v>1879515.48450634</v>
      </c>
      <c r="I4" s="8">
        <v>1915579.91396592</v>
      </c>
      <c r="J4" s="8">
        <v>1944360.15037343</v>
      </c>
      <c r="K4" s="8">
        <v>1974521.56450923</v>
      </c>
      <c r="L4" s="8">
        <v>1993157.1163918602</v>
      </c>
      <c r="M4" s="8">
        <v>2013606.3697641699</v>
      </c>
      <c r="N4" s="8">
        <v>2033940.81658803</v>
      </c>
      <c r="O4" s="8">
        <v>2063270.9103105702</v>
      </c>
      <c r="P4" s="8">
        <v>2118495.7431463301</v>
      </c>
      <c r="Q4" s="8">
        <v>2150558.7540029301</v>
      </c>
      <c r="R4" s="8">
        <v>2027507.7378819499</v>
      </c>
      <c r="S4" s="8">
        <v>2076067.99956166</v>
      </c>
      <c r="T4" s="8">
        <v>2064981.23134243</v>
      </c>
      <c r="U4" s="8">
        <v>2084474.5574407</v>
      </c>
      <c r="V4" s="8">
        <v>2096368.10743549</v>
      </c>
      <c r="W4" s="8">
        <v>2103936.7453061598</v>
      </c>
      <c r="X4" s="8">
        <v>2103511.8318896899</v>
      </c>
      <c r="Y4" s="8">
        <v>2102169.5804582098</v>
      </c>
      <c r="Z4" s="8">
        <v>2096914.34394748</v>
      </c>
      <c r="AA4" s="8">
        <v>2105646.60086308</v>
      </c>
      <c r="AB4" s="8"/>
    </row>
    <row r="5" spans="1:28" x14ac:dyDescent="0.35">
      <c r="A5" s="16" t="s">
        <v>11</v>
      </c>
      <c r="B5" s="8">
        <v>2001301.0035590001</v>
      </c>
      <c r="C5" s="8">
        <v>2051026.5676180001</v>
      </c>
      <c r="D5" s="8">
        <v>2120091.8037899998</v>
      </c>
      <c r="E5" s="8">
        <v>2178666.8071619999</v>
      </c>
      <c r="F5" s="8">
        <v>2232872.1390519999</v>
      </c>
      <c r="G5" s="8">
        <v>2280381.7880259999</v>
      </c>
      <c r="H5" s="8">
        <v>2289241.2183630001</v>
      </c>
      <c r="I5" s="8">
        <v>2304921.3138549998</v>
      </c>
      <c r="J5" s="8">
        <v>2320955.1447410001</v>
      </c>
      <c r="K5" s="8">
        <v>2310877.2547309999</v>
      </c>
      <c r="L5" s="8">
        <v>2304051.2069600001</v>
      </c>
      <c r="M5" s="8">
        <v>2295776.822011</v>
      </c>
      <c r="N5" s="8">
        <v>2283083.6593630002</v>
      </c>
      <c r="O5" s="8">
        <v>2281826.1706829998</v>
      </c>
      <c r="P5" s="8">
        <v>2283080.8282189998</v>
      </c>
      <c r="Q5" s="8">
        <v>2284501.4644260001</v>
      </c>
      <c r="R5" s="8">
        <v>2301100.2569550001</v>
      </c>
      <c r="S5" s="8">
        <v>2293748.9003610001</v>
      </c>
      <c r="T5" s="8">
        <v>2279436.0086619998</v>
      </c>
      <c r="U5" s="8">
        <v>2283835.3238019999</v>
      </c>
      <c r="V5" s="8">
        <v>2292864.3618470002</v>
      </c>
      <c r="W5" s="8">
        <v>2302677.2707039998</v>
      </c>
      <c r="X5" s="8">
        <v>2303980.347755</v>
      </c>
      <c r="Y5" s="8">
        <v>2300357.3388390001</v>
      </c>
      <c r="Z5" s="8">
        <v>2315747.3899400001</v>
      </c>
      <c r="AA5" s="8">
        <v>2341306.007274</v>
      </c>
      <c r="AB5" s="8"/>
    </row>
    <row r="6" spans="1:28" x14ac:dyDescent="0.35">
      <c r="A6" s="16" t="s">
        <v>12</v>
      </c>
      <c r="B6" s="14">
        <v>1451524.342405</v>
      </c>
      <c r="C6" s="14">
        <v>1481605.3977640001</v>
      </c>
      <c r="D6" s="14">
        <v>1518923.9108219999</v>
      </c>
      <c r="E6" s="14">
        <v>1545393.747733</v>
      </c>
      <c r="F6" s="14">
        <v>1568290.261833</v>
      </c>
      <c r="G6" s="14">
        <v>1585842.519168</v>
      </c>
      <c r="H6" s="14">
        <v>1579528.5538290001</v>
      </c>
      <c r="I6" s="14">
        <v>1592400.8926899999</v>
      </c>
      <c r="J6" s="14">
        <v>1609160.7252130001</v>
      </c>
      <c r="K6" s="14">
        <v>1610137.8497570001</v>
      </c>
      <c r="L6" s="14">
        <v>1606116.8582840001</v>
      </c>
      <c r="M6" s="14">
        <v>1607785.1504019999</v>
      </c>
      <c r="N6" s="14">
        <v>1618002.304674</v>
      </c>
      <c r="O6" s="14">
        <v>1638404.527792</v>
      </c>
      <c r="P6" s="14">
        <v>1655885.443342</v>
      </c>
      <c r="Q6" s="14">
        <v>1672520.9970229999</v>
      </c>
      <c r="R6" s="14">
        <v>1680174.5844469999</v>
      </c>
      <c r="S6" s="14">
        <v>1699846.6335710001</v>
      </c>
      <c r="T6" s="14">
        <v>1690783.662058</v>
      </c>
      <c r="U6" s="14">
        <v>1687393.643107</v>
      </c>
      <c r="V6" s="14">
        <v>1682223.6869699999</v>
      </c>
      <c r="W6" s="14">
        <v>1676231.406245</v>
      </c>
      <c r="X6" s="14">
        <v>1670142.324207</v>
      </c>
      <c r="Y6" s="14">
        <v>1666413.7788780001</v>
      </c>
      <c r="Z6" s="14">
        <v>1659478.245594</v>
      </c>
      <c r="AA6" s="14">
        <v>1670025.2080550001</v>
      </c>
      <c r="AB6" s="8"/>
    </row>
    <row r="7" spans="1:28" x14ac:dyDescent="0.35">
      <c r="A7" s="16" t="s">
        <v>13</v>
      </c>
      <c r="B7" s="14">
        <v>2617737.8554019998</v>
      </c>
      <c r="C7" s="14">
        <v>2700044.4014949999</v>
      </c>
      <c r="D7" s="14">
        <v>2767296.1693239999</v>
      </c>
      <c r="E7" s="14">
        <v>2824153.8334550001</v>
      </c>
      <c r="F7" s="14">
        <v>2892316.007156</v>
      </c>
      <c r="G7" s="14">
        <v>2981863.2264379999</v>
      </c>
      <c r="H7" s="14">
        <v>2989589.9222090002</v>
      </c>
      <c r="I7" s="14">
        <v>3018958.7638920001</v>
      </c>
      <c r="J7" s="14">
        <v>3056379.746756</v>
      </c>
      <c r="K7" s="14">
        <v>3088854.0048369998</v>
      </c>
      <c r="L7" s="14">
        <v>3134062.4445239999</v>
      </c>
      <c r="M7" s="14">
        <v>3174275.5943720001</v>
      </c>
      <c r="N7" s="14">
        <v>3188967.8957329998</v>
      </c>
      <c r="O7" s="14">
        <v>3196746.8643169999</v>
      </c>
      <c r="P7" s="14">
        <v>3200983.3232749999</v>
      </c>
      <c r="Q7" s="14">
        <v>3192802.351235</v>
      </c>
      <c r="R7" s="14">
        <v>3179718.130874</v>
      </c>
      <c r="S7" s="14">
        <v>3182010.344116</v>
      </c>
      <c r="T7" s="14">
        <v>3129549.8718889998</v>
      </c>
      <c r="U7" s="14">
        <v>3084570.4899200001</v>
      </c>
      <c r="V7" s="14">
        <v>3060947.1366429999</v>
      </c>
      <c r="W7" s="14">
        <v>3023578.3227749998</v>
      </c>
      <c r="X7" s="14">
        <v>2980590.703956</v>
      </c>
      <c r="Y7" s="14">
        <v>2953738.7643949999</v>
      </c>
      <c r="Z7" s="14">
        <v>2934200.78015</v>
      </c>
      <c r="AA7" s="14">
        <v>2906507.4919730001</v>
      </c>
      <c r="AB7" s="8"/>
    </row>
    <row r="8" spans="1:28" x14ac:dyDescent="0.35">
      <c r="A8" s="16" t="s">
        <v>14</v>
      </c>
      <c r="B8" s="14">
        <v>1324383.3781310001</v>
      </c>
      <c r="C8" s="14">
        <v>1342139.2702560001</v>
      </c>
      <c r="D8" s="14">
        <v>1366146.0219169999</v>
      </c>
      <c r="E8" s="14">
        <v>1390044.5303770001</v>
      </c>
      <c r="F8" s="14">
        <v>1445423.5282709999</v>
      </c>
      <c r="G8" s="14">
        <v>1484059.7889380001</v>
      </c>
      <c r="H8" s="14">
        <v>1490414.4172439999</v>
      </c>
      <c r="I8" s="14">
        <v>1489734.8597279999</v>
      </c>
      <c r="J8" s="14">
        <v>1481109.006053</v>
      </c>
      <c r="K8" s="14">
        <v>1469884.391118</v>
      </c>
      <c r="L8" s="14">
        <v>1455944.5624269999</v>
      </c>
      <c r="M8" s="14">
        <v>1439479.148301</v>
      </c>
      <c r="N8" s="14">
        <v>1425631.6484439999</v>
      </c>
      <c r="O8" s="14">
        <v>1413799.263696</v>
      </c>
      <c r="P8" s="14">
        <v>1409414.9771809999</v>
      </c>
      <c r="Q8" s="14">
        <v>1401162.070606</v>
      </c>
      <c r="R8" s="14">
        <v>1424595.120138</v>
      </c>
      <c r="S8" s="14">
        <v>1433387.612649</v>
      </c>
      <c r="T8" s="14">
        <v>1413485.1892299999</v>
      </c>
      <c r="U8" s="14">
        <v>1403585.762775</v>
      </c>
      <c r="V8" s="14">
        <v>1387298.65708</v>
      </c>
      <c r="W8" s="14">
        <v>1362221.0027129999</v>
      </c>
      <c r="X8" s="14">
        <v>1343115.363968</v>
      </c>
      <c r="Y8" s="14">
        <v>1332649.5695859999</v>
      </c>
      <c r="Z8" s="14">
        <v>1313632.412268</v>
      </c>
      <c r="AA8" s="14">
        <v>1293024.1196620001</v>
      </c>
      <c r="AB8" s="8"/>
    </row>
    <row r="9" spans="1:28" x14ac:dyDescent="0.35">
      <c r="A9" s="16" t="s">
        <v>15</v>
      </c>
      <c r="B9" s="14">
        <v>1417954.4287411598</v>
      </c>
      <c r="C9" s="14">
        <v>1440835.0178229799</v>
      </c>
      <c r="D9" s="14">
        <v>1459817.64186884</v>
      </c>
      <c r="E9" s="14">
        <v>1468460.1754006201</v>
      </c>
      <c r="F9" s="14">
        <v>1481201.7985206102</v>
      </c>
      <c r="G9" s="14">
        <v>1487647.17945047</v>
      </c>
      <c r="H9" s="14">
        <v>1469097.0515491699</v>
      </c>
      <c r="I9" s="14">
        <v>1472670.1123250299</v>
      </c>
      <c r="J9" s="14">
        <v>1478852.18980315</v>
      </c>
      <c r="K9" s="14">
        <v>1493473.2064328301</v>
      </c>
      <c r="L9" s="14">
        <v>1495845.49032345</v>
      </c>
      <c r="M9" s="14">
        <v>1504310.7292458999</v>
      </c>
      <c r="N9" s="14">
        <v>1496125.2122784099</v>
      </c>
      <c r="O9" s="14">
        <v>1499871.6411638998</v>
      </c>
      <c r="P9" s="14">
        <v>1510093.99945357</v>
      </c>
      <c r="Q9" s="14">
        <v>1513057.4080735301</v>
      </c>
      <c r="R9" s="14">
        <v>1541509.88071186</v>
      </c>
      <c r="S9" s="14">
        <v>1560319.2823880101</v>
      </c>
      <c r="T9" s="14">
        <v>1548018.19221515</v>
      </c>
      <c r="U9" s="14">
        <v>1568147.1141534999</v>
      </c>
      <c r="V9" s="14">
        <v>1578636.5763961398</v>
      </c>
      <c r="W9" s="14">
        <v>1587397.43705567</v>
      </c>
      <c r="X9" s="14">
        <v>1597439.6996138701</v>
      </c>
      <c r="Y9" s="14">
        <v>1607368.0909496399</v>
      </c>
      <c r="Z9" s="14">
        <v>1277809.6227357599</v>
      </c>
      <c r="AA9" s="14">
        <v>1296104.7701206799</v>
      </c>
      <c r="AB9" s="8"/>
    </row>
    <row r="10" spans="1:28" x14ac:dyDescent="0.35">
      <c r="A10" s="16" t="s">
        <v>16</v>
      </c>
      <c r="B10" s="14">
        <v>2350944.0877067</v>
      </c>
      <c r="C10" s="14">
        <v>2377604.4500985802</v>
      </c>
      <c r="D10" s="14">
        <v>2390504.0547412499</v>
      </c>
      <c r="E10" s="14">
        <v>2368542.94314188</v>
      </c>
      <c r="F10" s="14">
        <v>2362721.3879948701</v>
      </c>
      <c r="G10" s="14">
        <v>2354937.37814959</v>
      </c>
      <c r="H10" s="14">
        <v>2314515.0685922499</v>
      </c>
      <c r="I10" s="14">
        <v>2294407.6288369</v>
      </c>
      <c r="J10" s="14">
        <v>2260861.02879608</v>
      </c>
      <c r="K10" s="14">
        <v>2208579.3130990802</v>
      </c>
      <c r="L10" s="14">
        <v>2148454.4356812499</v>
      </c>
      <c r="M10" s="14">
        <v>2104307.1804966899</v>
      </c>
      <c r="N10" s="14">
        <v>2046776.9550771499</v>
      </c>
      <c r="O10" s="14">
        <v>1999493.1233774801</v>
      </c>
      <c r="P10" s="14">
        <v>1970182.72352931</v>
      </c>
      <c r="Q10" s="14">
        <v>1926997.71924956</v>
      </c>
      <c r="R10" s="14">
        <v>1890561.15807012</v>
      </c>
      <c r="S10" s="14">
        <v>1853068.5258728601</v>
      </c>
      <c r="T10" s="14">
        <v>1790873.0482614599</v>
      </c>
      <c r="U10" s="14">
        <v>1736997.99632702</v>
      </c>
      <c r="V10" s="14">
        <v>1689390.1737937301</v>
      </c>
      <c r="W10" s="14">
        <v>1633229.0577465</v>
      </c>
      <c r="X10" s="14">
        <v>1587382.6122488999</v>
      </c>
      <c r="Y10" s="14">
        <v>1544521.86526881</v>
      </c>
      <c r="Z10" s="14">
        <v>1499121.0212618101</v>
      </c>
      <c r="AA10" s="14">
        <v>1470595.7071903702</v>
      </c>
      <c r="AB10" s="8"/>
    </row>
    <row r="11" spans="1:28" x14ac:dyDescent="0.35">
      <c r="A11" s="20" t="s">
        <v>19</v>
      </c>
      <c r="B11" s="3">
        <f>SUM(B2:B10)</f>
        <v>17348929.456267539</v>
      </c>
      <c r="C11" s="3">
        <f>SUM(C2:C10)</f>
        <v>17713292.268166482</v>
      </c>
      <c r="D11" s="3">
        <f>SUM(D2:D10)</f>
        <v>18092356.674571007</v>
      </c>
      <c r="E11" s="3">
        <f t="shared" ref="E11:AA11" si="0">SUM(E2:E10)</f>
        <v>18372998.050779402</v>
      </c>
      <c r="F11" s="3">
        <f t="shared" si="0"/>
        <v>18728031.180263981</v>
      </c>
      <c r="G11" s="3">
        <f t="shared" si="0"/>
        <v>19156728.600107253</v>
      </c>
      <c r="H11" s="3">
        <f t="shared" si="0"/>
        <v>19040578.755764399</v>
      </c>
      <c r="I11" s="3">
        <f t="shared" si="0"/>
        <v>19125618.660502411</v>
      </c>
      <c r="J11" s="3">
        <f t="shared" si="0"/>
        <v>19211935.773181122</v>
      </c>
      <c r="K11" s="3">
        <f t="shared" si="0"/>
        <v>19229505.359600417</v>
      </c>
      <c r="L11" s="3">
        <f t="shared" si="0"/>
        <v>19260135.768509418</v>
      </c>
      <c r="M11" s="3">
        <f t="shared" si="0"/>
        <v>19363060.006533828</v>
      </c>
      <c r="N11" s="3">
        <f t="shared" si="0"/>
        <v>19400300.439070251</v>
      </c>
      <c r="O11" s="3">
        <f t="shared" si="0"/>
        <v>19482828.760477077</v>
      </c>
      <c r="P11" s="3">
        <f t="shared" si="0"/>
        <v>19646930.294732269</v>
      </c>
      <c r="Q11" s="3">
        <f t="shared" si="0"/>
        <v>19762955.735409793</v>
      </c>
      <c r="R11" s="3">
        <f t="shared" si="0"/>
        <v>19821843.805099953</v>
      </c>
      <c r="S11" s="3">
        <f t="shared" si="0"/>
        <v>19995736.665877312</v>
      </c>
      <c r="T11" s="3">
        <f t="shared" si="0"/>
        <v>19826049.010711759</v>
      </c>
      <c r="U11" s="3">
        <f t="shared" si="0"/>
        <v>19816914.47503328</v>
      </c>
      <c r="V11" s="3">
        <f t="shared" si="0"/>
        <v>19795656.592413288</v>
      </c>
      <c r="W11" s="3">
        <f t="shared" si="0"/>
        <v>19721812.361948781</v>
      </c>
      <c r="X11" s="3">
        <f t="shared" si="0"/>
        <v>19659775.332916699</v>
      </c>
      <c r="Y11" s="3">
        <f t="shared" si="0"/>
        <v>19606734.449020643</v>
      </c>
      <c r="Z11" s="3">
        <f t="shared" si="0"/>
        <v>19205982.729770672</v>
      </c>
      <c r="AA11" s="3">
        <f t="shared" si="0"/>
        <v>19228661.287987277</v>
      </c>
      <c r="AB11" s="3"/>
    </row>
    <row r="14" spans="1:28" x14ac:dyDescent="0.35">
      <c r="A14" s="19" t="s">
        <v>18</v>
      </c>
      <c r="B14" s="17">
        <v>44743</v>
      </c>
      <c r="C14" s="18">
        <v>44774</v>
      </c>
      <c r="D14" s="18">
        <v>44805</v>
      </c>
      <c r="E14" s="18">
        <v>44835</v>
      </c>
      <c r="F14" s="18">
        <v>44866</v>
      </c>
      <c r="G14" s="18">
        <v>44896</v>
      </c>
      <c r="H14" s="18">
        <v>44927</v>
      </c>
      <c r="I14" s="18">
        <v>44958</v>
      </c>
      <c r="J14" s="18">
        <v>44986</v>
      </c>
      <c r="K14" s="18">
        <v>45017</v>
      </c>
      <c r="L14" s="18">
        <v>45047</v>
      </c>
      <c r="M14" s="18">
        <v>45078</v>
      </c>
      <c r="N14" s="18">
        <v>45108</v>
      </c>
      <c r="O14" s="18">
        <v>45139</v>
      </c>
      <c r="P14" s="18">
        <v>45170</v>
      </c>
      <c r="Q14" s="18">
        <v>45200</v>
      </c>
      <c r="R14" s="18">
        <v>45231</v>
      </c>
      <c r="S14" s="18">
        <v>45261</v>
      </c>
      <c r="T14" s="18">
        <v>45292</v>
      </c>
      <c r="U14" s="18">
        <v>45323</v>
      </c>
      <c r="V14" s="18">
        <v>45352</v>
      </c>
      <c r="W14" s="18">
        <v>45383</v>
      </c>
      <c r="X14" s="18">
        <v>45413</v>
      </c>
      <c r="Y14" s="18">
        <v>45444</v>
      </c>
      <c r="Z14" s="18">
        <v>45474</v>
      </c>
      <c r="AA14" s="18">
        <v>45505</v>
      </c>
      <c r="AB14" s="18">
        <v>45536</v>
      </c>
    </row>
    <row r="15" spans="1:28" x14ac:dyDescent="0.35">
      <c r="A15" s="16" t="s">
        <v>0</v>
      </c>
      <c r="B15" s="21">
        <f>B2/B$11</f>
        <v>0.2156268751873788</v>
      </c>
      <c r="C15" s="21">
        <f>C2/C$11</f>
        <v>0.21343062882330449</v>
      </c>
      <c r="D15" s="21">
        <f t="shared" ref="D15:AA24" si="1">D2/D$11</f>
        <v>0.21126704538248231</v>
      </c>
      <c r="E15" s="21">
        <f t="shared" si="1"/>
        <v>0.20999219002896383</v>
      </c>
      <c r="F15" s="21">
        <f t="shared" si="1"/>
        <v>0.20838315429435231</v>
      </c>
      <c r="G15" s="21">
        <f t="shared" si="1"/>
        <v>0.20690744758446222</v>
      </c>
      <c r="H15" s="21">
        <f t="shared" si="1"/>
        <v>0.2071392541338801</v>
      </c>
      <c r="I15" s="21">
        <f t="shared" si="1"/>
        <v>0.20569257527021548</v>
      </c>
      <c r="J15" s="21">
        <f t="shared" si="1"/>
        <v>0.20437945422391832</v>
      </c>
      <c r="K15" s="21">
        <f t="shared" si="1"/>
        <v>0.20339074771348259</v>
      </c>
      <c r="L15" s="21">
        <f t="shared" si="1"/>
        <v>0.20407222955578869</v>
      </c>
      <c r="M15" s="21">
        <f t="shared" si="1"/>
        <v>0.20602457350656203</v>
      </c>
      <c r="N15" s="21">
        <f t="shared" si="1"/>
        <v>0.20798444087581683</v>
      </c>
      <c r="O15" s="21">
        <f t="shared" si="1"/>
        <v>0.2086521392512915</v>
      </c>
      <c r="P15" s="21">
        <f t="shared" si="1"/>
        <v>0.20995732261089248</v>
      </c>
      <c r="Q15" s="21">
        <f t="shared" si="1"/>
        <v>0.21236341681295201</v>
      </c>
      <c r="R15" s="21">
        <f t="shared" si="1"/>
        <v>0.21564400198317807</v>
      </c>
      <c r="S15" s="21">
        <f t="shared" si="1"/>
        <v>0.216615787295483</v>
      </c>
      <c r="T15" s="21">
        <f t="shared" si="1"/>
        <v>0.21855184974418831</v>
      </c>
      <c r="U15" s="21">
        <f t="shared" si="1"/>
        <v>0.22001135871321098</v>
      </c>
      <c r="V15" s="21">
        <f t="shared" si="1"/>
        <v>0.22084401625454797</v>
      </c>
      <c r="W15" s="21">
        <f t="shared" si="1"/>
        <v>0.22159595563450984</v>
      </c>
      <c r="X15" s="21">
        <f t="shared" si="1"/>
        <v>0.22306622037864268</v>
      </c>
      <c r="Y15" s="21">
        <f t="shared" si="1"/>
        <v>0.22381437894216977</v>
      </c>
      <c r="Z15" s="21">
        <f t="shared" si="1"/>
        <v>0.22649362239296991</v>
      </c>
      <c r="AA15" s="21">
        <f t="shared" si="1"/>
        <v>0.22520094409717986</v>
      </c>
      <c r="AB15" s="21"/>
    </row>
    <row r="16" spans="1:28" x14ac:dyDescent="0.35">
      <c r="A16" s="16" t="s">
        <v>9</v>
      </c>
      <c r="B16" s="21">
        <f>B3/B$11</f>
        <v>4.8401721583104386E-2</v>
      </c>
      <c r="C16" s="21">
        <f t="shared" ref="B16:C24" si="2">C3/C$11</f>
        <v>5.0046235132573162E-2</v>
      </c>
      <c r="D16" s="21">
        <f t="shared" si="1"/>
        <v>5.1887723614972313E-2</v>
      </c>
      <c r="E16" s="21">
        <f t="shared" si="1"/>
        <v>5.3973849675113456E-2</v>
      </c>
      <c r="F16" s="21">
        <f t="shared" si="1"/>
        <v>5.5348508655282416E-2</v>
      </c>
      <c r="G16" s="21">
        <f t="shared" si="1"/>
        <v>5.5987080797479966E-2</v>
      </c>
      <c r="H16" s="21">
        <f t="shared" si="1"/>
        <v>5.6963907013427163E-2</v>
      </c>
      <c r="I16" s="21">
        <f t="shared" si="1"/>
        <v>5.7668587817893711E-2</v>
      </c>
      <c r="J16" s="21">
        <f t="shared" si="1"/>
        <v>5.9011900046030907E-2</v>
      </c>
      <c r="K16" s="21">
        <f t="shared" si="1"/>
        <v>6.0431835355897967E-2</v>
      </c>
      <c r="L16" s="21">
        <f t="shared" si="1"/>
        <v>6.1891817400371571E-2</v>
      </c>
      <c r="M16" s="21">
        <f t="shared" si="1"/>
        <v>6.3742653893366363E-2</v>
      </c>
      <c r="N16" s="21">
        <f t="shared" si="1"/>
        <v>6.5607814232941264E-2</v>
      </c>
      <c r="O16" s="21">
        <f t="shared" si="1"/>
        <v>6.7971770212518781E-2</v>
      </c>
      <c r="P16" s="21">
        <f t="shared" si="1"/>
        <v>6.9923207023825831E-2</v>
      </c>
      <c r="Q16" s="21">
        <f t="shared" si="1"/>
        <v>7.2075563168258236E-2</v>
      </c>
      <c r="R16" s="21">
        <f t="shared" si="1"/>
        <v>7.578584646188645E-2</v>
      </c>
      <c r="S16" s="21">
        <f t="shared" si="1"/>
        <v>7.8311449740074202E-2</v>
      </c>
      <c r="T16" s="21">
        <f t="shared" si="1"/>
        <v>7.9486443405455631E-2</v>
      </c>
      <c r="U16" s="21">
        <f t="shared" si="1"/>
        <v>8.1140952108276668E-2</v>
      </c>
      <c r="V16" s="21">
        <f t="shared" si="1"/>
        <v>8.2653261756956642E-2</v>
      </c>
      <c r="W16" s="21">
        <f t="shared" si="1"/>
        <v>8.4285725454933069E-2</v>
      </c>
      <c r="X16" s="21">
        <f t="shared" si="1"/>
        <v>8.586978455672839E-2</v>
      </c>
      <c r="Y16" s="21">
        <f t="shared" si="1"/>
        <v>8.7278499706505516E-2</v>
      </c>
      <c r="Z16" s="21">
        <f t="shared" si="1"/>
        <v>9.1588456500296136E-2</v>
      </c>
      <c r="AA16" s="21">
        <f t="shared" si="1"/>
        <v>9.4397559969683992E-2</v>
      </c>
      <c r="AB16" s="21"/>
    </row>
    <row r="17" spans="1:28" x14ac:dyDescent="0.35">
      <c r="A17" s="16" t="s">
        <v>10</v>
      </c>
      <c r="B17" s="21">
        <f t="shared" si="2"/>
        <v>9.2482413082533035E-2</v>
      </c>
      <c r="C17" s="21">
        <f t="shared" si="2"/>
        <v>9.3319437230322572E-2</v>
      </c>
      <c r="D17" s="21">
        <f t="shared" si="1"/>
        <v>9.4431430991680929E-2</v>
      </c>
      <c r="E17" s="21">
        <f t="shared" si="1"/>
        <v>9.5133547378827635E-2</v>
      </c>
      <c r="F17" s="21">
        <f t="shared" si="1"/>
        <v>9.6434656323944309E-2</v>
      </c>
      <c r="G17" s="21">
        <f t="shared" si="1"/>
        <v>0.10157254037937542</v>
      </c>
      <c r="H17" s="21">
        <f t="shared" si="1"/>
        <v>9.8711048052430139E-2</v>
      </c>
      <c r="I17" s="21">
        <f t="shared" si="1"/>
        <v>0.10015780132236515</v>
      </c>
      <c r="J17" s="21">
        <f t="shared" si="1"/>
        <v>0.1012058427286467</v>
      </c>
      <c r="K17" s="21">
        <f t="shared" si="1"/>
        <v>0.10268186974052565</v>
      </c>
      <c r="L17" s="21">
        <f t="shared" si="1"/>
        <v>0.10348614051053051</v>
      </c>
      <c r="M17" s="21">
        <f t="shared" si="1"/>
        <v>0.10399215666762913</v>
      </c>
      <c r="N17" s="21">
        <f t="shared" si="1"/>
        <v>0.10484068651286854</v>
      </c>
      <c r="O17" s="21">
        <f t="shared" si="1"/>
        <v>0.10590201944884552</v>
      </c>
      <c r="P17" s="21">
        <f t="shared" si="1"/>
        <v>0.10782833304571457</v>
      </c>
      <c r="Q17" s="21">
        <f t="shared" si="1"/>
        <v>0.10881766790327416</v>
      </c>
      <c r="R17" s="21">
        <f t="shared" si="1"/>
        <v>0.10228653589532843</v>
      </c>
      <c r="S17" s="21">
        <f t="shared" si="1"/>
        <v>0.10382553212477869</v>
      </c>
      <c r="T17" s="21">
        <f t="shared" si="1"/>
        <v>0.10415495443528598</v>
      </c>
      <c r="U17" s="21">
        <f t="shared" si="1"/>
        <v>0.10518663539002832</v>
      </c>
      <c r="V17" s="21">
        <f t="shared" si="1"/>
        <v>0.1059004078823496</v>
      </c>
      <c r="W17" s="21">
        <f t="shared" si="1"/>
        <v>0.10668069986131146</v>
      </c>
      <c r="X17" s="21">
        <f t="shared" si="1"/>
        <v>0.10699572076837235</v>
      </c>
      <c r="Y17" s="21">
        <f t="shared" si="1"/>
        <v>0.10721671096857301</v>
      </c>
      <c r="Z17" s="21">
        <f t="shared" si="1"/>
        <v>0.10918026812015769</v>
      </c>
      <c r="AA17" s="21">
        <f t="shared" si="1"/>
        <v>0.10950562648781695</v>
      </c>
      <c r="AB17" s="21"/>
    </row>
    <row r="18" spans="1:28" x14ac:dyDescent="0.35">
      <c r="A18" s="16" t="s">
        <v>11</v>
      </c>
      <c r="B18" s="21">
        <f t="shared" si="2"/>
        <v>0.11535587879377783</v>
      </c>
      <c r="C18" s="21">
        <f t="shared" si="2"/>
        <v>0.11579025155611591</v>
      </c>
      <c r="D18" s="21">
        <f t="shared" si="1"/>
        <v>0.11718162768534243</v>
      </c>
      <c r="E18" s="21">
        <f t="shared" si="1"/>
        <v>0.11857982029609906</v>
      </c>
      <c r="F18" s="21">
        <f t="shared" si="1"/>
        <v>0.11922620789979518</v>
      </c>
      <c r="G18" s="21">
        <f t="shared" si="1"/>
        <v>0.11903816333302507</v>
      </c>
      <c r="H18" s="21">
        <f t="shared" si="1"/>
        <v>0.12022960266740572</v>
      </c>
      <c r="I18" s="21">
        <f t="shared" si="1"/>
        <v>0.12051486306244547</v>
      </c>
      <c r="J18" s="21">
        <f t="shared" si="1"/>
        <v>0.12080797958844598</v>
      </c>
      <c r="K18" s="21">
        <f t="shared" si="1"/>
        <v>0.12017351520575043</v>
      </c>
      <c r="L18" s="21">
        <f t="shared" si="1"/>
        <v>0.11962798365768298</v>
      </c>
      <c r="M18" s="21">
        <f t="shared" si="1"/>
        <v>0.11856477340029511</v>
      </c>
      <c r="N18" s="21">
        <f t="shared" si="1"/>
        <v>0.11768290220728229</v>
      </c>
      <c r="O18" s="21">
        <f t="shared" si="1"/>
        <v>0.11711985968443756</v>
      </c>
      <c r="P18" s="21">
        <f t="shared" si="1"/>
        <v>0.11620547301636933</v>
      </c>
      <c r="Q18" s="21">
        <f t="shared" si="1"/>
        <v>0.11559513136654961</v>
      </c>
      <c r="R18" s="21">
        <f t="shared" si="1"/>
        <v>0.11608911257604355</v>
      </c>
      <c r="S18" s="21">
        <f t="shared" si="1"/>
        <v>0.11471189777545322</v>
      </c>
      <c r="T18" s="21">
        <f t="shared" si="1"/>
        <v>0.11497177311679446</v>
      </c>
      <c r="U18" s="21">
        <f t="shared" si="1"/>
        <v>0.11524676693131687</v>
      </c>
      <c r="V18" s="21">
        <f t="shared" si="1"/>
        <v>0.11582663859332373</v>
      </c>
      <c r="W18" s="21">
        <f t="shared" si="1"/>
        <v>0.11675789366837198</v>
      </c>
      <c r="X18" s="21">
        <f t="shared" si="1"/>
        <v>0.11719260819310616</v>
      </c>
      <c r="Y18" s="21">
        <f t="shared" si="1"/>
        <v>0.11732485819197204</v>
      </c>
      <c r="Z18" s="21">
        <f t="shared" si="1"/>
        <v>0.12057427222145853</v>
      </c>
      <c r="AA18" s="21">
        <f t="shared" si="1"/>
        <v>0.12176125899813339</v>
      </c>
      <c r="AB18" s="21"/>
    </row>
    <row r="19" spans="1:28" x14ac:dyDescent="0.35">
      <c r="A19" s="16" t="s">
        <v>12</v>
      </c>
      <c r="B19" s="21">
        <f t="shared" si="2"/>
        <v>8.3666507842108773E-2</v>
      </c>
      <c r="C19" s="21">
        <f t="shared" si="2"/>
        <v>8.3643705265715823E-2</v>
      </c>
      <c r="D19" s="21">
        <f t="shared" si="1"/>
        <v>8.3953900431161799E-2</v>
      </c>
      <c r="E19" s="21">
        <f t="shared" si="1"/>
        <v>8.4112225095862497E-2</v>
      </c>
      <c r="F19" s="21">
        <f t="shared" si="1"/>
        <v>8.3740263284359517E-2</v>
      </c>
      <c r="G19" s="21">
        <f t="shared" si="1"/>
        <v>8.2782533086527166E-2</v>
      </c>
      <c r="H19" s="21">
        <f t="shared" si="1"/>
        <v>8.2955910851754397E-2</v>
      </c>
      <c r="I19" s="21">
        <f t="shared" si="1"/>
        <v>8.3260098455197842E-2</v>
      </c>
      <c r="J19" s="21">
        <f t="shared" si="1"/>
        <v>8.3758385631254609E-2</v>
      </c>
      <c r="K19" s="21">
        <f t="shared" si="1"/>
        <v>8.3732671207433398E-2</v>
      </c>
      <c r="L19" s="21">
        <f t="shared" si="1"/>
        <v>8.3390733979665024E-2</v>
      </c>
      <c r="M19" s="21">
        <f t="shared" si="1"/>
        <v>8.3033629491385791E-2</v>
      </c>
      <c r="N19" s="21">
        <f t="shared" si="1"/>
        <v>8.3400889061259406E-2</v>
      </c>
      <c r="O19" s="21">
        <f t="shared" si="1"/>
        <v>8.4094796907298805E-2</v>
      </c>
      <c r="P19" s="21">
        <f t="shared" si="1"/>
        <v>8.428214578569436E-2</v>
      </c>
      <c r="Q19" s="21">
        <f t="shared" si="1"/>
        <v>8.4629091893693886E-2</v>
      </c>
      <c r="R19" s="21">
        <f t="shared" si="1"/>
        <v>8.4763788927380637E-2</v>
      </c>
      <c r="S19" s="21">
        <f t="shared" si="1"/>
        <v>8.5010453076819384E-2</v>
      </c>
      <c r="T19" s="21">
        <f t="shared" si="1"/>
        <v>8.5280918106501777E-2</v>
      </c>
      <c r="U19" s="21">
        <f t="shared" si="1"/>
        <v>8.5149161098358447E-2</v>
      </c>
      <c r="V19" s="21">
        <f t="shared" si="1"/>
        <v>8.4979433701366305E-2</v>
      </c>
      <c r="W19" s="21">
        <f t="shared" si="1"/>
        <v>8.4993781275351593E-2</v>
      </c>
      <c r="X19" s="21">
        <f t="shared" si="1"/>
        <v>8.4952258910642384E-2</v>
      </c>
      <c r="Y19" s="21">
        <f t="shared" si="1"/>
        <v>8.4991908428750998E-2</v>
      </c>
      <c r="Z19" s="21">
        <f t="shared" si="1"/>
        <v>8.6404235021084755E-2</v>
      </c>
      <c r="AA19" s="21">
        <f t="shared" si="1"/>
        <v>8.6850830801118481E-2</v>
      </c>
      <c r="AB19" s="21"/>
    </row>
    <row r="20" spans="1:28" x14ac:dyDescent="0.35">
      <c r="A20" s="16" t="s">
        <v>13</v>
      </c>
      <c r="B20" s="21">
        <f t="shared" si="2"/>
        <v>0.15088757274624262</v>
      </c>
      <c r="C20" s="21">
        <f t="shared" si="2"/>
        <v>0.15243040992144616</v>
      </c>
      <c r="D20" s="21">
        <f t="shared" si="1"/>
        <v>0.15295388097303339</v>
      </c>
      <c r="E20" s="21">
        <f t="shared" si="1"/>
        <v>0.15371219360332955</v>
      </c>
      <c r="F20" s="21">
        <f t="shared" si="1"/>
        <v>0.15443780391630207</v>
      </c>
      <c r="G20" s="21">
        <f t="shared" si="1"/>
        <v>0.15565618163120531</v>
      </c>
      <c r="H20" s="21">
        <f t="shared" si="1"/>
        <v>0.15701150477392517</v>
      </c>
      <c r="I20" s="21">
        <f t="shared" si="1"/>
        <v>0.15784894687493967</v>
      </c>
      <c r="J20" s="21">
        <f t="shared" si="1"/>
        <v>0.15908754759749663</v>
      </c>
      <c r="K20" s="21">
        <f t="shared" si="1"/>
        <v>0.16063096512749744</v>
      </c>
      <c r="L20" s="21">
        <f t="shared" si="1"/>
        <v>0.16272275970391831</v>
      </c>
      <c r="M20" s="21">
        <f t="shared" si="1"/>
        <v>0.16393460503148158</v>
      </c>
      <c r="N20" s="21">
        <f t="shared" si="1"/>
        <v>0.1643772428034537</v>
      </c>
      <c r="O20" s="21">
        <f t="shared" si="1"/>
        <v>0.16408022180033374</v>
      </c>
      <c r="P20" s="21">
        <f t="shared" si="1"/>
        <v>0.16292536672424837</v>
      </c>
      <c r="Q20" s="21">
        <f t="shared" si="1"/>
        <v>0.16155490069303624</v>
      </c>
      <c r="R20" s="21">
        <f t="shared" si="1"/>
        <v>0.16041485152132476</v>
      </c>
      <c r="S20" s="21">
        <f t="shared" si="1"/>
        <v>0.15913443937007307</v>
      </c>
      <c r="T20" s="21">
        <f t="shared" si="1"/>
        <v>0.15785040530254638</v>
      </c>
      <c r="U20" s="21">
        <f t="shared" si="1"/>
        <v>0.15565341889153103</v>
      </c>
      <c r="V20" s="21">
        <f t="shared" si="1"/>
        <v>0.15462720937562194</v>
      </c>
      <c r="W20" s="21">
        <f t="shared" si="1"/>
        <v>0.15331138271088537</v>
      </c>
      <c r="X20" s="21">
        <f t="shared" si="1"/>
        <v>0.15160858420215748</v>
      </c>
      <c r="Y20" s="21">
        <f t="shared" si="1"/>
        <v>0.15064919515664371</v>
      </c>
      <c r="Z20" s="21">
        <f t="shared" si="1"/>
        <v>0.15277535242191878</v>
      </c>
      <c r="AA20" s="21">
        <f t="shared" si="1"/>
        <v>0.15115495813474975</v>
      </c>
      <c r="AB20" s="21"/>
    </row>
    <row r="21" spans="1:28" x14ac:dyDescent="0.35">
      <c r="A21" s="16" t="s">
        <v>14</v>
      </c>
      <c r="B21" s="21">
        <f t="shared" si="2"/>
        <v>7.6338046187198499E-2</v>
      </c>
      <c r="C21" s="21">
        <f t="shared" si="2"/>
        <v>7.5770175862114084E-2</v>
      </c>
      <c r="D21" s="21">
        <f t="shared" si="1"/>
        <v>7.5509567188509624E-2</v>
      </c>
      <c r="E21" s="21">
        <f t="shared" si="1"/>
        <v>7.5656924718284224E-2</v>
      </c>
      <c r="F21" s="21">
        <f t="shared" si="1"/>
        <v>7.7179683991247278E-2</v>
      </c>
      <c r="G21" s="21">
        <f t="shared" si="1"/>
        <v>7.7469374856085363E-2</v>
      </c>
      <c r="H21" s="21">
        <f t="shared" si="1"/>
        <v>7.8275688799259197E-2</v>
      </c>
      <c r="I21" s="21">
        <f t="shared" si="1"/>
        <v>7.7892113513930425E-2</v>
      </c>
      <c r="J21" s="21">
        <f t="shared" si="1"/>
        <v>7.709316872277662E-2</v>
      </c>
      <c r="K21" s="21">
        <f t="shared" si="1"/>
        <v>7.6439012009435467E-2</v>
      </c>
      <c r="L21" s="21">
        <f t="shared" si="1"/>
        <v>7.5593681162283863E-2</v>
      </c>
      <c r="M21" s="21">
        <f t="shared" si="1"/>
        <v>7.4341511507750604E-2</v>
      </c>
      <c r="N21" s="21">
        <f t="shared" si="1"/>
        <v>7.3485029415983755E-2</v>
      </c>
      <c r="O21" s="21">
        <f t="shared" si="1"/>
        <v>7.2566426625071886E-2</v>
      </c>
      <c r="P21" s="21">
        <f t="shared" si="1"/>
        <v>7.1737159751561391E-2</v>
      </c>
      <c r="Q21" s="21">
        <f t="shared" si="1"/>
        <v>7.089840656251141E-2</v>
      </c>
      <c r="R21" s="21">
        <f t="shared" si="1"/>
        <v>7.1869959936394348E-2</v>
      </c>
      <c r="S21" s="21">
        <f t="shared" si="1"/>
        <v>7.1684661415604325E-2</v>
      </c>
      <c r="T21" s="21">
        <f t="shared" si="1"/>
        <v>7.1294345558528177E-2</v>
      </c>
      <c r="U21" s="21">
        <f t="shared" si="1"/>
        <v>7.0827664142333283E-2</v>
      </c>
      <c r="V21" s="21">
        <f t="shared" si="1"/>
        <v>7.0080961982927306E-2</v>
      </c>
      <c r="W21" s="21">
        <f t="shared" si="1"/>
        <v>6.9071796126671706E-2</v>
      </c>
      <c r="X21" s="21">
        <f t="shared" si="1"/>
        <v>6.8317940628710994E-2</v>
      </c>
      <c r="Y21" s="21">
        <f t="shared" si="1"/>
        <v>6.7968971225219291E-2</v>
      </c>
      <c r="Z21" s="21">
        <f t="shared" si="1"/>
        <v>6.8397042252452619E-2</v>
      </c>
      <c r="AA21" s="21">
        <f t="shared" si="1"/>
        <v>6.7244625109174463E-2</v>
      </c>
      <c r="AB21" s="21"/>
    </row>
    <row r="22" spans="1:28" x14ac:dyDescent="0.35">
      <c r="A22" s="16" t="s">
        <v>15</v>
      </c>
      <c r="B22" s="21">
        <f t="shared" si="2"/>
        <v>8.173152310726034E-2</v>
      </c>
      <c r="C22" s="21">
        <f t="shared" si="2"/>
        <v>8.1342022477232115E-2</v>
      </c>
      <c r="D22" s="21">
        <f t="shared" si="1"/>
        <v>8.0686981144951042E-2</v>
      </c>
      <c r="E22" s="21">
        <f t="shared" si="1"/>
        <v>7.9924907809932874E-2</v>
      </c>
      <c r="F22" s="21">
        <f t="shared" si="1"/>
        <v>7.9090096778647714E-2</v>
      </c>
      <c r="G22" s="21">
        <f t="shared" si="1"/>
        <v>7.7656640155258097E-2</v>
      </c>
      <c r="H22" s="21">
        <f t="shared" si="1"/>
        <v>7.7156113288017122E-2</v>
      </c>
      <c r="I22" s="21">
        <f t="shared" si="1"/>
        <v>7.6999868002510116E-2</v>
      </c>
      <c r="J22" s="21">
        <f t="shared" si="1"/>
        <v>7.6975699235240627E-2</v>
      </c>
      <c r="K22" s="21">
        <f t="shared" si="1"/>
        <v>7.7665711026061665E-2</v>
      </c>
      <c r="L22" s="21">
        <f t="shared" si="1"/>
        <v>7.7665365826194099E-2</v>
      </c>
      <c r="M22" s="21">
        <f t="shared" si="1"/>
        <v>7.7689720980996219E-2</v>
      </c>
      <c r="N22" s="21">
        <f t="shared" si="1"/>
        <v>7.7118662000994806E-2</v>
      </c>
      <c r="O22" s="21">
        <f t="shared" si="1"/>
        <v>7.6984284962076127E-2</v>
      </c>
      <c r="P22" s="21">
        <f t="shared" si="1"/>
        <v>7.6861574648048506E-2</v>
      </c>
      <c r="Q22" s="21">
        <f t="shared" si="1"/>
        <v>7.6560279157157976E-2</v>
      </c>
      <c r="R22" s="21">
        <f t="shared" si="1"/>
        <v>7.776823871022763E-2</v>
      </c>
      <c r="S22" s="21">
        <f t="shared" si="1"/>
        <v>7.8032598071302472E-2</v>
      </c>
      <c r="T22" s="21">
        <f t="shared" si="1"/>
        <v>7.8080014398167571E-2</v>
      </c>
      <c r="U22" s="21">
        <f t="shared" si="1"/>
        <v>7.9131749603560148E-2</v>
      </c>
      <c r="V22" s="21">
        <f t="shared" si="1"/>
        <v>7.974661355770106E-2</v>
      </c>
      <c r="W22" s="21">
        <f t="shared" si="1"/>
        <v>8.0489430074813559E-2</v>
      </c>
      <c r="X22" s="21">
        <f t="shared" si="1"/>
        <v>8.1254219469092781E-2</v>
      </c>
      <c r="Y22" s="21">
        <f t="shared" si="1"/>
        <v>8.1980408064838556E-2</v>
      </c>
      <c r="Z22" s="21">
        <f t="shared" si="1"/>
        <v>6.6531853158186063E-2</v>
      </c>
      <c r="AA22" s="21">
        <f t="shared" si="1"/>
        <v>6.7404836494280307E-2</v>
      </c>
      <c r="AB22" s="21"/>
    </row>
    <row r="23" spans="1:28" x14ac:dyDescent="0.35">
      <c r="A23" s="16" t="s">
        <v>16</v>
      </c>
      <c r="B23" s="21">
        <f t="shared" si="2"/>
        <v>0.13550946147039575</v>
      </c>
      <c r="C23" s="21">
        <f t="shared" si="2"/>
        <v>0.13422713373117554</v>
      </c>
      <c r="D23" s="21">
        <f t="shared" si="1"/>
        <v>0.13212784258786628</v>
      </c>
      <c r="E23" s="21">
        <f t="shared" si="1"/>
        <v>0.12891434139358676</v>
      </c>
      <c r="F23" s="21">
        <f t="shared" si="1"/>
        <v>0.12615962485606916</v>
      </c>
      <c r="G23" s="21">
        <f t="shared" si="1"/>
        <v>0.12293003817658123</v>
      </c>
      <c r="H23" s="21">
        <f t="shared" si="1"/>
        <v>0.12155697041990107</v>
      </c>
      <c r="I23" s="21">
        <f t="shared" si="1"/>
        <v>0.11996514568050204</v>
      </c>
      <c r="J23" s="21">
        <f t="shared" si="1"/>
        <v>0.11768002222618952</v>
      </c>
      <c r="K23" s="21">
        <f t="shared" si="1"/>
        <v>0.11485367261391552</v>
      </c>
      <c r="L23" s="21">
        <f t="shared" si="1"/>
        <v>0.11154928820356511</v>
      </c>
      <c r="M23" s="21">
        <f t="shared" si="1"/>
        <v>0.10867637552053327</v>
      </c>
      <c r="N23" s="21">
        <f t="shared" si="1"/>
        <v>0.10550233288939935</v>
      </c>
      <c r="O23" s="21">
        <f t="shared" si="1"/>
        <v>0.10262848110812622</v>
      </c>
      <c r="P23" s="21">
        <f t="shared" si="1"/>
        <v>0.10027941739364521</v>
      </c>
      <c r="Q23" s="21">
        <f t="shared" si="1"/>
        <v>9.7505542442566373E-2</v>
      </c>
      <c r="R23" s="21">
        <f t="shared" si="1"/>
        <v>9.5377663988235967E-2</v>
      </c>
      <c r="S23" s="21">
        <f t="shared" si="1"/>
        <v>9.2673181130411564E-2</v>
      </c>
      <c r="T23" s="21">
        <f t="shared" si="1"/>
        <v>9.0329295932531709E-2</v>
      </c>
      <c r="U23" s="21">
        <f t="shared" si="1"/>
        <v>8.765229312138427E-2</v>
      </c>
      <c r="V23" s="21">
        <f t="shared" si="1"/>
        <v>8.5341456895205545E-2</v>
      </c>
      <c r="W23" s="21">
        <f t="shared" si="1"/>
        <v>8.281333519315133E-2</v>
      </c>
      <c r="X23" s="21">
        <f t="shared" si="1"/>
        <v>8.0742662892546793E-2</v>
      </c>
      <c r="Y23" s="21">
        <f t="shared" si="1"/>
        <v>7.8775069315326948E-2</v>
      </c>
      <c r="Z23" s="21">
        <f t="shared" si="1"/>
        <v>7.8054897911475435E-2</v>
      </c>
      <c r="AA23" s="21">
        <f t="shared" si="1"/>
        <v>7.6479359907862934E-2</v>
      </c>
      <c r="AB23" s="21"/>
    </row>
    <row r="24" spans="1:28" x14ac:dyDescent="0.35">
      <c r="A24" s="20" t="s">
        <v>19</v>
      </c>
      <c r="B24" s="21">
        <f t="shared" si="2"/>
        <v>1</v>
      </c>
      <c r="C24" s="21">
        <f t="shared" si="2"/>
        <v>1</v>
      </c>
      <c r="D24" s="21">
        <f t="shared" si="1"/>
        <v>1</v>
      </c>
      <c r="E24" s="21">
        <f t="shared" si="1"/>
        <v>1</v>
      </c>
      <c r="F24" s="21">
        <f t="shared" si="1"/>
        <v>1</v>
      </c>
      <c r="G24" s="21">
        <f t="shared" si="1"/>
        <v>1</v>
      </c>
      <c r="H24" s="21">
        <f t="shared" si="1"/>
        <v>1</v>
      </c>
      <c r="I24" s="21">
        <f t="shared" si="1"/>
        <v>1</v>
      </c>
      <c r="J24" s="21">
        <f t="shared" si="1"/>
        <v>1</v>
      </c>
      <c r="K24" s="21">
        <f t="shared" si="1"/>
        <v>1</v>
      </c>
      <c r="L24" s="21">
        <f t="shared" si="1"/>
        <v>1</v>
      </c>
      <c r="M24" s="21">
        <f t="shared" si="1"/>
        <v>1</v>
      </c>
      <c r="N24" s="21">
        <f t="shared" si="1"/>
        <v>1</v>
      </c>
      <c r="O24" s="21">
        <f t="shared" si="1"/>
        <v>1</v>
      </c>
      <c r="P24" s="21">
        <f t="shared" si="1"/>
        <v>1</v>
      </c>
      <c r="Q24" s="21">
        <f t="shared" si="1"/>
        <v>1</v>
      </c>
      <c r="R24" s="21">
        <f t="shared" si="1"/>
        <v>1</v>
      </c>
      <c r="S24" s="21">
        <f t="shared" si="1"/>
        <v>1</v>
      </c>
      <c r="T24" s="21">
        <f t="shared" si="1"/>
        <v>1</v>
      </c>
      <c r="U24" s="21">
        <f t="shared" si="1"/>
        <v>1</v>
      </c>
      <c r="V24" s="21">
        <f t="shared" si="1"/>
        <v>1</v>
      </c>
      <c r="W24" s="21">
        <f t="shared" si="1"/>
        <v>1</v>
      </c>
      <c r="X24" s="21">
        <f t="shared" si="1"/>
        <v>1</v>
      </c>
      <c r="Y24" s="21">
        <f t="shared" si="1"/>
        <v>1</v>
      </c>
      <c r="Z24" s="21">
        <f t="shared" si="1"/>
        <v>1</v>
      </c>
      <c r="AA24" s="21">
        <f t="shared" si="1"/>
        <v>1</v>
      </c>
      <c r="AB24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3371-262A-43F8-AD3C-060CF35F5DA6}">
  <dimension ref="A2:AB39"/>
  <sheetViews>
    <sheetView showGridLines="0" zoomScale="90" zoomScaleNormal="9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AB20" sqref="AB20"/>
    </sheetView>
  </sheetViews>
  <sheetFormatPr baseColWidth="10" defaultColWidth="11.453125" defaultRowHeight="14.5" x14ac:dyDescent="0.35"/>
  <cols>
    <col min="1" max="1" width="14.54296875" bestFit="1" customWidth="1"/>
    <col min="2" max="2" width="5.81640625" bestFit="1" customWidth="1"/>
    <col min="3" max="4" width="6.453125" bestFit="1" customWidth="1"/>
    <col min="5" max="5" width="6" bestFit="1" customWidth="1"/>
    <col min="6" max="6" width="6.54296875" bestFit="1" customWidth="1"/>
    <col min="7" max="7" width="5.81640625" bestFit="1" customWidth="1"/>
    <col min="8" max="8" width="6.54296875" bestFit="1" customWidth="1"/>
    <col min="9" max="9" width="6.1796875" bestFit="1" customWidth="1"/>
    <col min="10" max="10" width="6.81640625" bestFit="1" customWidth="1"/>
    <col min="11" max="11" width="6.26953125" bestFit="1" customWidth="1"/>
    <col min="12" max="12" width="7" bestFit="1" customWidth="1"/>
    <col min="13" max="13" width="6.1796875" bestFit="1" customWidth="1"/>
    <col min="14" max="14" width="5.81640625" bestFit="1" customWidth="1"/>
    <col min="15" max="16" width="6.453125" bestFit="1" customWidth="1"/>
    <col min="17" max="17" width="6" bestFit="1" customWidth="1"/>
    <col min="18" max="18" width="6.54296875" bestFit="1" customWidth="1"/>
    <col min="19" max="19" width="5.81640625" bestFit="1" customWidth="1"/>
    <col min="20" max="20" width="6.54296875" bestFit="1" customWidth="1"/>
    <col min="21" max="21" width="6.1796875" bestFit="1" customWidth="1"/>
    <col min="22" max="22" width="6.81640625" bestFit="1" customWidth="1"/>
    <col min="23" max="23" width="6.26953125" bestFit="1" customWidth="1"/>
    <col min="24" max="24" width="7" bestFit="1" customWidth="1"/>
    <col min="25" max="25" width="6.1796875" bestFit="1" customWidth="1"/>
    <col min="26" max="26" width="5.81640625" bestFit="1" customWidth="1"/>
    <col min="27" max="28" width="7.54296875" customWidth="1"/>
  </cols>
  <sheetData>
    <row r="2" spans="1:28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</row>
    <row r="3" spans="1:28" x14ac:dyDescent="0.35">
      <c r="A3" s="2" t="s">
        <v>0</v>
      </c>
      <c r="B3" s="4">
        <f>+'Saldo Vehículos V2,1'!B15</f>
        <v>0.2156268751873788</v>
      </c>
      <c r="C3" s="4">
        <f>+'Saldo Vehículos V2,1'!C15</f>
        <v>0.21343062882330449</v>
      </c>
      <c r="D3" s="4">
        <f>+'Saldo Vehículos V2,1'!D15</f>
        <v>0.21126704538248231</v>
      </c>
      <c r="E3" s="4">
        <f>+'Saldo Vehículos V2,1'!E15</f>
        <v>0.20999219002896383</v>
      </c>
      <c r="F3" s="4">
        <f>+'Saldo Vehículos V2,1'!F15</f>
        <v>0.20838315429435231</v>
      </c>
      <c r="G3" s="4">
        <f>+'Saldo Vehículos V2,1'!G15</f>
        <v>0.20690744758446222</v>
      </c>
      <c r="H3" s="4">
        <f>+'Saldo Vehículos V2,1'!H15</f>
        <v>0.2071392541338801</v>
      </c>
      <c r="I3" s="4">
        <f>+'Saldo Vehículos V2,1'!I15</f>
        <v>0.20569257527021548</v>
      </c>
      <c r="J3" s="4">
        <f>+'Saldo Vehículos V2,1'!J15</f>
        <v>0.20437945422391832</v>
      </c>
      <c r="K3" s="4">
        <f>+'Saldo Vehículos V2,1'!K15</f>
        <v>0.20339074771348259</v>
      </c>
      <c r="L3" s="4">
        <f>+'Saldo Vehículos V2,1'!L15</f>
        <v>0.20407222955578869</v>
      </c>
      <c r="M3" s="4">
        <f>+'Saldo Vehículos V2,1'!M15</f>
        <v>0.20602457350656203</v>
      </c>
      <c r="N3" s="4">
        <f>+'Saldo Vehículos V2,1'!N15</f>
        <v>0.20798444087581683</v>
      </c>
      <c r="O3" s="4">
        <f>+'Saldo Vehículos V2,1'!O15</f>
        <v>0.2086521392512915</v>
      </c>
      <c r="P3" s="4">
        <f>+'Saldo Vehículos V2,1'!P15</f>
        <v>0.20995732261089248</v>
      </c>
      <c r="Q3" s="4">
        <f>+'Saldo Vehículos V2,1'!Q15</f>
        <v>0.21236341681295201</v>
      </c>
      <c r="R3" s="4">
        <f>+'Saldo Vehículos V2,1'!R15</f>
        <v>0.21564400198317807</v>
      </c>
      <c r="S3" s="4">
        <f>+'Saldo Vehículos V2,1'!S15</f>
        <v>0.216615787295483</v>
      </c>
      <c r="T3" s="4">
        <f>+'Saldo Vehículos V2,1'!T15</f>
        <v>0.21855184974418831</v>
      </c>
      <c r="U3" s="4">
        <f>+'Saldo Vehículos V2,1'!U15</f>
        <v>0.22001135871321098</v>
      </c>
      <c r="V3" s="4">
        <f>+'Saldo Vehículos V2,1'!V15</f>
        <v>0.22084401625454797</v>
      </c>
      <c r="W3" s="4">
        <f>+'Saldo Vehículos V2,1'!W15</f>
        <v>0.22159595563450984</v>
      </c>
      <c r="X3" s="4">
        <f>+'Saldo Vehículos V2,1'!X15</f>
        <v>0.22306622037864268</v>
      </c>
      <c r="Y3" s="4">
        <f>+'Saldo Vehículos V2,1'!Y15</f>
        <v>0.22381437894216977</v>
      </c>
      <c r="Z3" s="4">
        <f>+'Saldo Vehículos V2,1'!Z15</f>
        <v>0.22649362239296991</v>
      </c>
      <c r="AA3" s="4">
        <f>+'Saldo Vehículos V2,1'!AA15</f>
        <v>0.22520094409717986</v>
      </c>
      <c r="AB3" s="4">
        <f>+'Saldo Vehículos V2,1'!AB15</f>
        <v>0</v>
      </c>
    </row>
    <row r="4" spans="1:28" x14ac:dyDescent="0.35">
      <c r="A4" s="2" t="s">
        <v>9</v>
      </c>
      <c r="B4" s="4">
        <f>+'Saldo Vehículos V2,1'!B16</f>
        <v>4.8401721583104386E-2</v>
      </c>
      <c r="C4" s="4">
        <f>+'Saldo Vehículos V2,1'!C16</f>
        <v>5.0046235132573162E-2</v>
      </c>
      <c r="D4" s="4">
        <f>+'Saldo Vehículos V2,1'!D16</f>
        <v>5.1887723614972313E-2</v>
      </c>
      <c r="E4" s="4">
        <f>+'Saldo Vehículos V2,1'!E16</f>
        <v>5.3973849675113456E-2</v>
      </c>
      <c r="F4" s="4">
        <f>+'Saldo Vehículos V2,1'!F16</f>
        <v>5.5348508655282416E-2</v>
      </c>
      <c r="G4" s="4">
        <f>+'Saldo Vehículos V2,1'!G16</f>
        <v>5.5987080797479966E-2</v>
      </c>
      <c r="H4" s="4">
        <f>+'Saldo Vehículos V2,1'!H16</f>
        <v>5.6963907013427163E-2</v>
      </c>
      <c r="I4" s="4">
        <f>+'Saldo Vehículos V2,1'!I16</f>
        <v>5.7668587817893711E-2</v>
      </c>
      <c r="J4" s="4">
        <f>+'Saldo Vehículos V2,1'!J16</f>
        <v>5.9011900046030907E-2</v>
      </c>
      <c r="K4" s="4">
        <f>+'Saldo Vehículos V2,1'!K16</f>
        <v>6.0431835355897967E-2</v>
      </c>
      <c r="L4" s="4">
        <f>+'Saldo Vehículos V2,1'!L16</f>
        <v>6.1891817400371571E-2</v>
      </c>
      <c r="M4" s="4">
        <f>+'Saldo Vehículos V2,1'!M16</f>
        <v>6.3742653893366363E-2</v>
      </c>
      <c r="N4" s="4">
        <f>+'Saldo Vehículos V2,1'!N16</f>
        <v>6.5607814232941264E-2</v>
      </c>
      <c r="O4" s="4">
        <f>+'Saldo Vehículos V2,1'!O16</f>
        <v>6.7971770212518781E-2</v>
      </c>
      <c r="P4" s="4">
        <f>+'Saldo Vehículos V2,1'!P16</f>
        <v>6.9923207023825831E-2</v>
      </c>
      <c r="Q4" s="4">
        <f>+'Saldo Vehículos V2,1'!Q16</f>
        <v>7.2075563168258236E-2</v>
      </c>
      <c r="R4" s="4">
        <f>+'Saldo Vehículos V2,1'!R16</f>
        <v>7.578584646188645E-2</v>
      </c>
      <c r="S4" s="4">
        <f>+'Saldo Vehículos V2,1'!S16</f>
        <v>7.8311449740074202E-2</v>
      </c>
      <c r="T4" s="4">
        <f>+'Saldo Vehículos V2,1'!T16</f>
        <v>7.9486443405455631E-2</v>
      </c>
      <c r="U4" s="4">
        <f>+'Saldo Vehículos V2,1'!U16</f>
        <v>8.1140952108276668E-2</v>
      </c>
      <c r="V4" s="4">
        <f>+'Saldo Vehículos V2,1'!V16</f>
        <v>8.2653261756956642E-2</v>
      </c>
      <c r="W4" s="4">
        <f>+'Saldo Vehículos V2,1'!W16</f>
        <v>8.4285725454933069E-2</v>
      </c>
      <c r="X4" s="4">
        <f>+'Saldo Vehículos V2,1'!X16</f>
        <v>8.586978455672839E-2</v>
      </c>
      <c r="Y4" s="4">
        <f>+'Saldo Vehículos V2,1'!Y16</f>
        <v>8.7278499706505516E-2</v>
      </c>
      <c r="Z4" s="4">
        <f>+'Saldo Vehículos V2,1'!Z16</f>
        <v>9.1588456500296136E-2</v>
      </c>
      <c r="AA4" s="4">
        <f>+'Saldo Vehículos V2,1'!AA16</f>
        <v>9.4397559969683992E-2</v>
      </c>
      <c r="AB4" s="4">
        <f>+'Saldo Vehículos V2,1'!AB16</f>
        <v>0</v>
      </c>
    </row>
    <row r="5" spans="1:28" x14ac:dyDescent="0.35">
      <c r="A5" s="2" t="s">
        <v>10</v>
      </c>
      <c r="B5" s="4">
        <f>+'Saldo Vehículos V2,1'!B17</f>
        <v>9.2482413082533035E-2</v>
      </c>
      <c r="C5" s="4">
        <f>+'Saldo Vehículos V2,1'!C17</f>
        <v>9.3319437230322572E-2</v>
      </c>
      <c r="D5" s="4">
        <f>+'Saldo Vehículos V2,1'!D17</f>
        <v>9.4431430991680929E-2</v>
      </c>
      <c r="E5" s="4">
        <f>+'Saldo Vehículos V2,1'!E17</f>
        <v>9.5133547378827635E-2</v>
      </c>
      <c r="F5" s="4">
        <f>+'Saldo Vehículos V2,1'!F17</f>
        <v>9.6434656323944309E-2</v>
      </c>
      <c r="G5" s="4">
        <f>+'Saldo Vehículos V2,1'!G17</f>
        <v>0.10157254037937542</v>
      </c>
      <c r="H5" s="4">
        <f>+'Saldo Vehículos V2,1'!H17</f>
        <v>9.8711048052430139E-2</v>
      </c>
      <c r="I5" s="4">
        <f>+'Saldo Vehículos V2,1'!I17</f>
        <v>0.10015780132236515</v>
      </c>
      <c r="J5" s="4">
        <f>+'Saldo Vehículos V2,1'!J17</f>
        <v>0.1012058427286467</v>
      </c>
      <c r="K5" s="4">
        <f>+'Saldo Vehículos V2,1'!K17</f>
        <v>0.10268186974052565</v>
      </c>
      <c r="L5" s="4">
        <f>+'Saldo Vehículos V2,1'!L17</f>
        <v>0.10348614051053051</v>
      </c>
      <c r="M5" s="4">
        <f>+'Saldo Vehículos V2,1'!M17</f>
        <v>0.10399215666762913</v>
      </c>
      <c r="N5" s="4">
        <f>+'Saldo Vehículos V2,1'!N17</f>
        <v>0.10484068651286854</v>
      </c>
      <c r="O5" s="4">
        <f>+'Saldo Vehículos V2,1'!O17</f>
        <v>0.10590201944884552</v>
      </c>
      <c r="P5" s="4">
        <f>+'Saldo Vehículos V2,1'!P17</f>
        <v>0.10782833304571457</v>
      </c>
      <c r="Q5" s="4">
        <f>+'Saldo Vehículos V2,1'!Q17</f>
        <v>0.10881766790327416</v>
      </c>
      <c r="R5" s="4">
        <f>+'Saldo Vehículos V2,1'!R17</f>
        <v>0.10228653589532843</v>
      </c>
      <c r="S5" s="4">
        <f>+'Saldo Vehículos V2,1'!S17</f>
        <v>0.10382553212477869</v>
      </c>
      <c r="T5" s="4">
        <f>+'Saldo Vehículos V2,1'!T17</f>
        <v>0.10415495443528598</v>
      </c>
      <c r="U5" s="4">
        <f>+'Saldo Vehículos V2,1'!U17</f>
        <v>0.10518663539002832</v>
      </c>
      <c r="V5" s="4">
        <f>+'Saldo Vehículos V2,1'!V17</f>
        <v>0.1059004078823496</v>
      </c>
      <c r="W5" s="4">
        <f>+'Saldo Vehículos V2,1'!W17</f>
        <v>0.10668069986131146</v>
      </c>
      <c r="X5" s="4">
        <f>+'Saldo Vehículos V2,1'!X17</f>
        <v>0.10699572076837235</v>
      </c>
      <c r="Y5" s="4">
        <f>+'Saldo Vehículos V2,1'!Y17</f>
        <v>0.10721671096857301</v>
      </c>
      <c r="Z5" s="4">
        <f>+'Saldo Vehículos V2,1'!Z17</f>
        <v>0.10918026812015769</v>
      </c>
      <c r="AA5" s="4">
        <f>+'Saldo Vehículos V2,1'!AA17</f>
        <v>0.10950562648781695</v>
      </c>
      <c r="AB5" s="4">
        <f>+'Saldo Vehículos V2,1'!AB17</f>
        <v>0</v>
      </c>
    </row>
    <row r="6" spans="1:28" x14ac:dyDescent="0.35">
      <c r="A6" s="2" t="s">
        <v>11</v>
      </c>
      <c r="B6" s="4">
        <f>+'Saldo Vehículos V2,1'!B18</f>
        <v>0.11535587879377783</v>
      </c>
      <c r="C6" s="4">
        <f>+'Saldo Vehículos V2,1'!C18</f>
        <v>0.11579025155611591</v>
      </c>
      <c r="D6" s="4">
        <f>+'Saldo Vehículos V2,1'!D18</f>
        <v>0.11718162768534243</v>
      </c>
      <c r="E6" s="4">
        <f>+'Saldo Vehículos V2,1'!E18</f>
        <v>0.11857982029609906</v>
      </c>
      <c r="F6" s="4">
        <f>+'Saldo Vehículos V2,1'!F18</f>
        <v>0.11922620789979518</v>
      </c>
      <c r="G6" s="4">
        <f>+'Saldo Vehículos V2,1'!G18</f>
        <v>0.11903816333302507</v>
      </c>
      <c r="H6" s="4">
        <f>+'Saldo Vehículos V2,1'!H18</f>
        <v>0.12022960266740572</v>
      </c>
      <c r="I6" s="4">
        <f>+'Saldo Vehículos V2,1'!I18</f>
        <v>0.12051486306244547</v>
      </c>
      <c r="J6" s="4">
        <f>+'Saldo Vehículos V2,1'!J18</f>
        <v>0.12080797958844598</v>
      </c>
      <c r="K6" s="4">
        <f>+'Saldo Vehículos V2,1'!K18</f>
        <v>0.12017351520575043</v>
      </c>
      <c r="L6" s="4">
        <f>+'Saldo Vehículos V2,1'!L18</f>
        <v>0.11962798365768298</v>
      </c>
      <c r="M6" s="4">
        <f>+'Saldo Vehículos V2,1'!M18</f>
        <v>0.11856477340029511</v>
      </c>
      <c r="N6" s="4">
        <f>+'Saldo Vehículos V2,1'!N18</f>
        <v>0.11768290220728229</v>
      </c>
      <c r="O6" s="4">
        <f>+'Saldo Vehículos V2,1'!O18</f>
        <v>0.11711985968443756</v>
      </c>
      <c r="P6" s="4">
        <f>+'Saldo Vehículos V2,1'!P18</f>
        <v>0.11620547301636933</v>
      </c>
      <c r="Q6" s="4">
        <f>+'Saldo Vehículos V2,1'!Q18</f>
        <v>0.11559513136654961</v>
      </c>
      <c r="R6" s="4">
        <f>+'Saldo Vehículos V2,1'!R18</f>
        <v>0.11608911257604355</v>
      </c>
      <c r="S6" s="4">
        <f>+'Saldo Vehículos V2,1'!S18</f>
        <v>0.11471189777545322</v>
      </c>
      <c r="T6" s="4">
        <f>+'Saldo Vehículos V2,1'!T18</f>
        <v>0.11497177311679446</v>
      </c>
      <c r="U6" s="4">
        <f>+'Saldo Vehículos V2,1'!U18</f>
        <v>0.11524676693131687</v>
      </c>
      <c r="V6" s="4">
        <f>+'Saldo Vehículos V2,1'!V18</f>
        <v>0.11582663859332373</v>
      </c>
      <c r="W6" s="4">
        <f>+'Saldo Vehículos V2,1'!W18</f>
        <v>0.11675789366837198</v>
      </c>
      <c r="X6" s="4">
        <f>+'Saldo Vehículos V2,1'!X18</f>
        <v>0.11719260819310616</v>
      </c>
      <c r="Y6" s="4">
        <f>+'Saldo Vehículos V2,1'!Y18</f>
        <v>0.11732485819197204</v>
      </c>
      <c r="Z6" s="4">
        <f>+'Saldo Vehículos V2,1'!Z18</f>
        <v>0.12057427222145853</v>
      </c>
      <c r="AA6" s="4">
        <f>+'Saldo Vehículos V2,1'!AA18</f>
        <v>0.12176125899813339</v>
      </c>
      <c r="AB6" s="4">
        <f>+'Saldo Vehículos V2,1'!AB18</f>
        <v>0</v>
      </c>
    </row>
    <row r="7" spans="1:28" x14ac:dyDescent="0.35">
      <c r="A7" s="2" t="s">
        <v>12</v>
      </c>
      <c r="B7" s="4">
        <f>+'Saldo Vehículos V2,1'!B19</f>
        <v>8.3666507842108773E-2</v>
      </c>
      <c r="C7" s="4">
        <f>+'Saldo Vehículos V2,1'!C19</f>
        <v>8.3643705265715823E-2</v>
      </c>
      <c r="D7" s="4">
        <f>+'Saldo Vehículos V2,1'!D19</f>
        <v>8.3953900431161799E-2</v>
      </c>
      <c r="E7" s="4">
        <f>+'Saldo Vehículos V2,1'!E19</f>
        <v>8.4112225095862497E-2</v>
      </c>
      <c r="F7" s="4">
        <f>+'Saldo Vehículos V2,1'!F19</f>
        <v>8.3740263284359517E-2</v>
      </c>
      <c r="G7" s="4">
        <f>+'Saldo Vehículos V2,1'!G19</f>
        <v>8.2782533086527166E-2</v>
      </c>
      <c r="H7" s="4">
        <f>+'Saldo Vehículos V2,1'!H19</f>
        <v>8.2955910851754397E-2</v>
      </c>
      <c r="I7" s="4">
        <f>+'Saldo Vehículos V2,1'!I19</f>
        <v>8.3260098455197842E-2</v>
      </c>
      <c r="J7" s="4">
        <f>+'Saldo Vehículos V2,1'!J19</f>
        <v>8.3758385631254609E-2</v>
      </c>
      <c r="K7" s="4">
        <f>+'Saldo Vehículos V2,1'!K19</f>
        <v>8.3732671207433398E-2</v>
      </c>
      <c r="L7" s="4">
        <f>+'Saldo Vehículos V2,1'!L19</f>
        <v>8.3390733979665024E-2</v>
      </c>
      <c r="M7" s="4">
        <f>+'Saldo Vehículos V2,1'!M19</f>
        <v>8.3033629491385791E-2</v>
      </c>
      <c r="N7" s="4">
        <f>+'Saldo Vehículos V2,1'!N19</f>
        <v>8.3400889061259406E-2</v>
      </c>
      <c r="O7" s="4">
        <f>+'Saldo Vehículos V2,1'!O19</f>
        <v>8.4094796907298805E-2</v>
      </c>
      <c r="P7" s="4">
        <f>+'Saldo Vehículos V2,1'!P19</f>
        <v>8.428214578569436E-2</v>
      </c>
      <c r="Q7" s="4">
        <f>+'Saldo Vehículos V2,1'!Q19</f>
        <v>8.4629091893693886E-2</v>
      </c>
      <c r="R7" s="4">
        <f>+'Saldo Vehículos V2,1'!R19</f>
        <v>8.4763788927380637E-2</v>
      </c>
      <c r="S7" s="4">
        <f>+'Saldo Vehículos V2,1'!S19</f>
        <v>8.5010453076819384E-2</v>
      </c>
      <c r="T7" s="4">
        <f>+'Saldo Vehículos V2,1'!T19</f>
        <v>8.5280918106501777E-2</v>
      </c>
      <c r="U7" s="4">
        <f>+'Saldo Vehículos V2,1'!U19</f>
        <v>8.5149161098358447E-2</v>
      </c>
      <c r="V7" s="4">
        <f>+'Saldo Vehículos V2,1'!V19</f>
        <v>8.4979433701366305E-2</v>
      </c>
      <c r="W7" s="4">
        <f>+'Saldo Vehículos V2,1'!W19</f>
        <v>8.4993781275351593E-2</v>
      </c>
      <c r="X7" s="4">
        <f>+'Saldo Vehículos V2,1'!X19</f>
        <v>8.4952258910642384E-2</v>
      </c>
      <c r="Y7" s="4">
        <f>+'Saldo Vehículos V2,1'!Y19</f>
        <v>8.4991908428750998E-2</v>
      </c>
      <c r="Z7" s="4">
        <f>+'Saldo Vehículos V2,1'!Z19</f>
        <v>8.6404235021084755E-2</v>
      </c>
      <c r="AA7" s="4">
        <f>+'Saldo Vehículos V2,1'!AA19</f>
        <v>8.6850830801118481E-2</v>
      </c>
      <c r="AB7" s="4">
        <f>+'Saldo Vehículos V2,1'!AB19</f>
        <v>0</v>
      </c>
    </row>
    <row r="8" spans="1:28" x14ac:dyDescent="0.35">
      <c r="A8" s="2" t="s">
        <v>13</v>
      </c>
      <c r="B8" s="4">
        <f>+'Saldo Vehículos V2,1'!B20</f>
        <v>0.15088757274624262</v>
      </c>
      <c r="C8" s="4">
        <f>+'Saldo Vehículos V2,1'!C20</f>
        <v>0.15243040992144616</v>
      </c>
      <c r="D8" s="4">
        <f>+'Saldo Vehículos V2,1'!D20</f>
        <v>0.15295388097303339</v>
      </c>
      <c r="E8" s="4">
        <f>+'Saldo Vehículos V2,1'!E20</f>
        <v>0.15371219360332955</v>
      </c>
      <c r="F8" s="4">
        <f>+'Saldo Vehículos V2,1'!F20</f>
        <v>0.15443780391630207</v>
      </c>
      <c r="G8" s="4">
        <f>+'Saldo Vehículos V2,1'!G20</f>
        <v>0.15565618163120531</v>
      </c>
      <c r="H8" s="4">
        <f>+'Saldo Vehículos V2,1'!H20</f>
        <v>0.15701150477392517</v>
      </c>
      <c r="I8" s="4">
        <f>+'Saldo Vehículos V2,1'!I20</f>
        <v>0.15784894687493967</v>
      </c>
      <c r="J8" s="4">
        <f>+'Saldo Vehículos V2,1'!J20</f>
        <v>0.15908754759749663</v>
      </c>
      <c r="K8" s="4">
        <f>+'Saldo Vehículos V2,1'!K20</f>
        <v>0.16063096512749744</v>
      </c>
      <c r="L8" s="4">
        <f>+'Saldo Vehículos V2,1'!L20</f>
        <v>0.16272275970391831</v>
      </c>
      <c r="M8" s="4">
        <f>+'Saldo Vehículos V2,1'!M20</f>
        <v>0.16393460503148158</v>
      </c>
      <c r="N8" s="4">
        <f>+'Saldo Vehículos V2,1'!N20</f>
        <v>0.1643772428034537</v>
      </c>
      <c r="O8" s="4">
        <f>+'Saldo Vehículos V2,1'!O20</f>
        <v>0.16408022180033374</v>
      </c>
      <c r="P8" s="4">
        <f>+'Saldo Vehículos V2,1'!P20</f>
        <v>0.16292536672424837</v>
      </c>
      <c r="Q8" s="4">
        <f>+'Saldo Vehículos V2,1'!Q20</f>
        <v>0.16155490069303624</v>
      </c>
      <c r="R8" s="4">
        <f>+'Saldo Vehículos V2,1'!R20</f>
        <v>0.16041485152132476</v>
      </c>
      <c r="S8" s="4">
        <f>+'Saldo Vehículos V2,1'!S20</f>
        <v>0.15913443937007307</v>
      </c>
      <c r="T8" s="4">
        <f>+'Saldo Vehículos V2,1'!T20</f>
        <v>0.15785040530254638</v>
      </c>
      <c r="U8" s="4">
        <f>+'Saldo Vehículos V2,1'!U20</f>
        <v>0.15565341889153103</v>
      </c>
      <c r="V8" s="4">
        <f>+'Saldo Vehículos V2,1'!V20</f>
        <v>0.15462720937562194</v>
      </c>
      <c r="W8" s="4">
        <f>+'Saldo Vehículos V2,1'!W20</f>
        <v>0.15331138271088537</v>
      </c>
      <c r="X8" s="4">
        <f>+'Saldo Vehículos V2,1'!X20</f>
        <v>0.15160858420215748</v>
      </c>
      <c r="Y8" s="4">
        <f>+'Saldo Vehículos V2,1'!Y20</f>
        <v>0.15064919515664371</v>
      </c>
      <c r="Z8" s="4">
        <f>+'Saldo Vehículos V2,1'!Z20</f>
        <v>0.15277535242191878</v>
      </c>
      <c r="AA8" s="4">
        <f>+'Saldo Vehículos V2,1'!AA20</f>
        <v>0.15115495813474975</v>
      </c>
      <c r="AB8" s="4">
        <f>+'Saldo Vehículos V2,1'!AB20</f>
        <v>0</v>
      </c>
    </row>
    <row r="9" spans="1:28" x14ac:dyDescent="0.35">
      <c r="A9" s="2" t="s">
        <v>14</v>
      </c>
      <c r="B9" s="4">
        <f>+'Saldo Vehículos V2,1'!B21</f>
        <v>7.6338046187198499E-2</v>
      </c>
      <c r="C9" s="4">
        <f>+'Saldo Vehículos V2,1'!C21</f>
        <v>7.5770175862114084E-2</v>
      </c>
      <c r="D9" s="4">
        <f>+'Saldo Vehículos V2,1'!D21</f>
        <v>7.5509567188509624E-2</v>
      </c>
      <c r="E9" s="4">
        <f>+'Saldo Vehículos V2,1'!E21</f>
        <v>7.5656924718284224E-2</v>
      </c>
      <c r="F9" s="4">
        <f>+'Saldo Vehículos V2,1'!F21</f>
        <v>7.7179683991247278E-2</v>
      </c>
      <c r="G9" s="4">
        <f>+'Saldo Vehículos V2,1'!G21</f>
        <v>7.7469374856085363E-2</v>
      </c>
      <c r="H9" s="4">
        <f>+'Saldo Vehículos V2,1'!H21</f>
        <v>7.8275688799259197E-2</v>
      </c>
      <c r="I9" s="4">
        <f>+'Saldo Vehículos V2,1'!I21</f>
        <v>7.7892113513930425E-2</v>
      </c>
      <c r="J9" s="4">
        <f>+'Saldo Vehículos V2,1'!J21</f>
        <v>7.709316872277662E-2</v>
      </c>
      <c r="K9" s="4">
        <f>+'Saldo Vehículos V2,1'!K21</f>
        <v>7.6439012009435467E-2</v>
      </c>
      <c r="L9" s="4">
        <f>+'Saldo Vehículos V2,1'!L21</f>
        <v>7.5593681162283863E-2</v>
      </c>
      <c r="M9" s="4">
        <f>+'Saldo Vehículos V2,1'!M21</f>
        <v>7.4341511507750604E-2</v>
      </c>
      <c r="N9" s="4">
        <f>+'Saldo Vehículos V2,1'!N21</f>
        <v>7.3485029415983755E-2</v>
      </c>
      <c r="O9" s="4">
        <f>+'Saldo Vehículos V2,1'!O21</f>
        <v>7.2566426625071886E-2</v>
      </c>
      <c r="P9" s="4">
        <f>+'Saldo Vehículos V2,1'!P21</f>
        <v>7.1737159751561391E-2</v>
      </c>
      <c r="Q9" s="4">
        <f>+'Saldo Vehículos V2,1'!Q21</f>
        <v>7.089840656251141E-2</v>
      </c>
      <c r="R9" s="4">
        <f>+'Saldo Vehículos V2,1'!R21</f>
        <v>7.1869959936394348E-2</v>
      </c>
      <c r="S9" s="4">
        <f>+'Saldo Vehículos V2,1'!S21</f>
        <v>7.1684661415604325E-2</v>
      </c>
      <c r="T9" s="4">
        <f>+'Saldo Vehículos V2,1'!T21</f>
        <v>7.1294345558528177E-2</v>
      </c>
      <c r="U9" s="4">
        <f>+'Saldo Vehículos V2,1'!U21</f>
        <v>7.0827664142333283E-2</v>
      </c>
      <c r="V9" s="4">
        <f>+'Saldo Vehículos V2,1'!V21</f>
        <v>7.0080961982927306E-2</v>
      </c>
      <c r="W9" s="4">
        <f>+'Saldo Vehículos V2,1'!W21</f>
        <v>6.9071796126671706E-2</v>
      </c>
      <c r="X9" s="4">
        <f>+'Saldo Vehículos V2,1'!X21</f>
        <v>6.8317940628710994E-2</v>
      </c>
      <c r="Y9" s="4">
        <f>+'Saldo Vehículos V2,1'!Y21</f>
        <v>6.7968971225219291E-2</v>
      </c>
      <c r="Z9" s="4">
        <f>+'Saldo Vehículos V2,1'!Z21</f>
        <v>6.8397042252452619E-2</v>
      </c>
      <c r="AA9" s="4">
        <f>+'Saldo Vehículos V2,1'!AA21</f>
        <v>6.7244625109174463E-2</v>
      </c>
      <c r="AB9" s="4">
        <f>+'Saldo Vehículos V2,1'!AB21</f>
        <v>0</v>
      </c>
    </row>
    <row r="10" spans="1:28" x14ac:dyDescent="0.35">
      <c r="A10" s="2" t="s">
        <v>15</v>
      </c>
      <c r="B10" s="4">
        <f>+'Saldo Vehículos V2,1'!B22</f>
        <v>8.173152310726034E-2</v>
      </c>
      <c r="C10" s="4">
        <f>+'Saldo Vehículos V2,1'!C22</f>
        <v>8.1342022477232115E-2</v>
      </c>
      <c r="D10" s="4">
        <f>+'Saldo Vehículos V2,1'!D22</f>
        <v>8.0686981144951042E-2</v>
      </c>
      <c r="E10" s="4">
        <f>+'Saldo Vehículos V2,1'!E22</f>
        <v>7.9924907809932874E-2</v>
      </c>
      <c r="F10" s="4">
        <f>+'Saldo Vehículos V2,1'!F22</f>
        <v>7.9090096778647714E-2</v>
      </c>
      <c r="G10" s="4">
        <f>+'Saldo Vehículos V2,1'!G22</f>
        <v>7.7656640155258097E-2</v>
      </c>
      <c r="H10" s="4">
        <f>+'Saldo Vehículos V2,1'!H22</f>
        <v>7.7156113288017122E-2</v>
      </c>
      <c r="I10" s="4">
        <f>+'Saldo Vehículos V2,1'!I22</f>
        <v>7.6999868002510116E-2</v>
      </c>
      <c r="J10" s="4">
        <f>+'Saldo Vehículos V2,1'!J22</f>
        <v>7.6975699235240627E-2</v>
      </c>
      <c r="K10" s="4">
        <f>+'Saldo Vehículos V2,1'!K22</f>
        <v>7.7665711026061665E-2</v>
      </c>
      <c r="L10" s="4">
        <f>+'Saldo Vehículos V2,1'!L22</f>
        <v>7.7665365826194099E-2</v>
      </c>
      <c r="M10" s="4">
        <f>+'Saldo Vehículos V2,1'!M22</f>
        <v>7.7689720980996219E-2</v>
      </c>
      <c r="N10" s="4">
        <f>+'Saldo Vehículos V2,1'!N22</f>
        <v>7.7118662000994806E-2</v>
      </c>
      <c r="O10" s="4">
        <f>+'Saldo Vehículos V2,1'!O22</f>
        <v>7.6984284962076127E-2</v>
      </c>
      <c r="P10" s="4">
        <f>+'Saldo Vehículos V2,1'!P22</f>
        <v>7.6861574648048506E-2</v>
      </c>
      <c r="Q10" s="4">
        <f>+'Saldo Vehículos V2,1'!Q22</f>
        <v>7.6560279157157976E-2</v>
      </c>
      <c r="R10" s="4">
        <f>+'Saldo Vehículos V2,1'!R22</f>
        <v>7.776823871022763E-2</v>
      </c>
      <c r="S10" s="4">
        <f>+'Saldo Vehículos V2,1'!S22</f>
        <v>7.8032598071302472E-2</v>
      </c>
      <c r="T10" s="4">
        <f>+'Saldo Vehículos V2,1'!T22</f>
        <v>7.8080014398167571E-2</v>
      </c>
      <c r="U10" s="4">
        <f>+'Saldo Vehículos V2,1'!U22</f>
        <v>7.9131749603560148E-2</v>
      </c>
      <c r="V10" s="4">
        <f>+'Saldo Vehículos V2,1'!V22</f>
        <v>7.974661355770106E-2</v>
      </c>
      <c r="W10" s="4">
        <f>+'Saldo Vehículos V2,1'!W22</f>
        <v>8.0489430074813559E-2</v>
      </c>
      <c r="X10" s="4">
        <f>+'Saldo Vehículos V2,1'!X22</f>
        <v>8.1254219469092781E-2</v>
      </c>
      <c r="Y10" s="4">
        <f>+'Saldo Vehículos V2,1'!Y22</f>
        <v>8.1980408064838556E-2</v>
      </c>
      <c r="Z10" s="4">
        <f>+'Saldo Vehículos V2,1'!Z22</f>
        <v>6.6531853158186063E-2</v>
      </c>
      <c r="AA10" s="4">
        <f>+'Saldo Vehículos V2,1'!AA22</f>
        <v>6.7404836494280307E-2</v>
      </c>
      <c r="AB10" s="4">
        <f>+'Saldo Vehículos V2,1'!AB22</f>
        <v>0</v>
      </c>
    </row>
    <row r="11" spans="1:28" x14ac:dyDescent="0.35">
      <c r="A11" s="2" t="s">
        <v>16</v>
      </c>
      <c r="B11" s="4">
        <f>+'Saldo Vehículos V2,1'!B23</f>
        <v>0.13550946147039575</v>
      </c>
      <c r="C11" s="4">
        <f>+'Saldo Vehículos V2,1'!C23</f>
        <v>0.13422713373117554</v>
      </c>
      <c r="D11" s="4">
        <f>+'Saldo Vehículos V2,1'!D23</f>
        <v>0.13212784258786628</v>
      </c>
      <c r="E11" s="4">
        <f>+'Saldo Vehículos V2,1'!E23</f>
        <v>0.12891434139358676</v>
      </c>
      <c r="F11" s="4">
        <f>+'Saldo Vehículos V2,1'!F23</f>
        <v>0.12615962485606916</v>
      </c>
      <c r="G11" s="4">
        <f>+'Saldo Vehículos V2,1'!G23</f>
        <v>0.12293003817658123</v>
      </c>
      <c r="H11" s="4">
        <f>+'Saldo Vehículos V2,1'!H23</f>
        <v>0.12155697041990107</v>
      </c>
      <c r="I11" s="4">
        <f>+'Saldo Vehículos V2,1'!I23</f>
        <v>0.11996514568050204</v>
      </c>
      <c r="J11" s="4">
        <f>+'Saldo Vehículos V2,1'!J23</f>
        <v>0.11768002222618952</v>
      </c>
      <c r="K11" s="4">
        <f>+'Saldo Vehículos V2,1'!K23</f>
        <v>0.11485367261391552</v>
      </c>
      <c r="L11" s="4">
        <f>+'Saldo Vehículos V2,1'!L23</f>
        <v>0.11154928820356511</v>
      </c>
      <c r="M11" s="4">
        <f>+'Saldo Vehículos V2,1'!M23</f>
        <v>0.10867637552053327</v>
      </c>
      <c r="N11" s="4">
        <f>+'Saldo Vehículos V2,1'!N23</f>
        <v>0.10550233288939935</v>
      </c>
      <c r="O11" s="4">
        <f>+'Saldo Vehículos V2,1'!O23</f>
        <v>0.10262848110812622</v>
      </c>
      <c r="P11" s="4">
        <f>+'Saldo Vehículos V2,1'!P23</f>
        <v>0.10027941739364521</v>
      </c>
      <c r="Q11" s="4">
        <f>+'Saldo Vehículos V2,1'!Q23</f>
        <v>9.7505542442566373E-2</v>
      </c>
      <c r="R11" s="4">
        <f>+'Saldo Vehículos V2,1'!R23</f>
        <v>9.5377663988235967E-2</v>
      </c>
      <c r="S11" s="4">
        <f>+'Saldo Vehículos V2,1'!S23</f>
        <v>9.2673181130411564E-2</v>
      </c>
      <c r="T11" s="4">
        <f>+'Saldo Vehículos V2,1'!T23</f>
        <v>9.0329295932531709E-2</v>
      </c>
      <c r="U11" s="4">
        <f>+'Saldo Vehículos V2,1'!U23</f>
        <v>8.765229312138427E-2</v>
      </c>
      <c r="V11" s="4">
        <f>+'Saldo Vehículos V2,1'!V23</f>
        <v>8.5341456895205545E-2</v>
      </c>
      <c r="W11" s="4">
        <f>+'Saldo Vehículos V2,1'!W23</f>
        <v>8.281333519315133E-2</v>
      </c>
      <c r="X11" s="4">
        <f>+'Saldo Vehículos V2,1'!X23</f>
        <v>8.0742662892546793E-2</v>
      </c>
      <c r="Y11" s="4">
        <f>+'Saldo Vehículos V2,1'!Y23</f>
        <v>7.8775069315326948E-2</v>
      </c>
      <c r="Z11" s="4">
        <f>+'Saldo Vehículos V2,1'!Z23</f>
        <v>7.8054897911475435E-2</v>
      </c>
      <c r="AA11" s="4">
        <f>+'Saldo Vehículos V2,1'!AA23</f>
        <v>7.6479359907862934E-2</v>
      </c>
      <c r="AB11" s="4">
        <f>+'Saldo Vehículos V2,1'!AB23</f>
        <v>0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A782C-6E72-46E9-BC29-6F23C28A0711}">
  <dimension ref="A2:AI164"/>
  <sheetViews>
    <sheetView showGridLines="0" zoomScale="90" zoomScaleNormal="90" workbookViewId="0">
      <pane xSplit="1" ySplit="2" topLeftCell="Z3" activePane="bottomRight" state="frozen"/>
      <selection pane="topRight" activeCell="B1" sqref="B1"/>
      <selection pane="bottomLeft" activeCell="A3" sqref="A3"/>
      <selection pane="bottomRight" activeCell="AI27" sqref="AI27"/>
    </sheetView>
  </sheetViews>
  <sheetFormatPr baseColWidth="10" defaultColWidth="11.453125" defaultRowHeight="14.5" x14ac:dyDescent="0.35"/>
  <cols>
    <col min="1" max="1" width="16.54296875" style="2" customWidth="1"/>
    <col min="2" max="7" width="0" hidden="1" customWidth="1"/>
    <col min="8" max="9" width="14" bestFit="1" customWidth="1"/>
    <col min="10" max="32" width="11.453125" bestFit="1" customWidth="1"/>
    <col min="33" max="34" width="11.54296875" bestFit="1" customWidth="1"/>
    <col min="35" max="35" width="12.90625" bestFit="1" customWidth="1"/>
  </cols>
  <sheetData>
    <row r="2" spans="1:35" x14ac:dyDescent="0.35">
      <c r="A2" s="9" t="s">
        <v>0</v>
      </c>
      <c r="B2" s="1">
        <v>44562</v>
      </c>
      <c r="C2" s="1">
        <v>44593</v>
      </c>
      <c r="D2" s="1">
        <v>44621</v>
      </c>
      <c r="E2" s="1">
        <v>44652</v>
      </c>
      <c r="F2" s="1">
        <v>44682</v>
      </c>
      <c r="G2" s="1">
        <v>44713</v>
      </c>
      <c r="H2" s="1">
        <v>44743</v>
      </c>
      <c r="I2" s="1">
        <v>44774</v>
      </c>
      <c r="J2" s="1">
        <v>44805</v>
      </c>
      <c r="K2" s="1">
        <v>44835</v>
      </c>
      <c r="L2" s="1">
        <v>44866</v>
      </c>
      <c r="M2" s="1">
        <v>44896</v>
      </c>
      <c r="N2" s="1">
        <v>44927</v>
      </c>
      <c r="O2" s="1">
        <v>44958</v>
      </c>
      <c r="P2" s="1">
        <v>44986</v>
      </c>
      <c r="Q2" s="1">
        <v>45017</v>
      </c>
      <c r="R2" s="1">
        <v>45047</v>
      </c>
      <c r="S2" s="1">
        <v>45078</v>
      </c>
      <c r="T2" s="1">
        <v>45108</v>
      </c>
      <c r="U2" s="1">
        <v>45139</v>
      </c>
      <c r="V2" s="1">
        <v>45170</v>
      </c>
      <c r="W2" s="1">
        <v>45200</v>
      </c>
      <c r="X2" s="1">
        <v>45231</v>
      </c>
      <c r="Y2" s="1">
        <v>45261</v>
      </c>
      <c r="Z2" s="1">
        <v>45292</v>
      </c>
      <c r="AA2" s="1">
        <v>45323</v>
      </c>
      <c r="AB2" s="1">
        <v>45352</v>
      </c>
      <c r="AC2" s="1">
        <v>45383</v>
      </c>
      <c r="AD2" s="1">
        <v>45413</v>
      </c>
      <c r="AE2" s="1">
        <v>45444</v>
      </c>
      <c r="AF2" s="1">
        <v>45474</v>
      </c>
      <c r="AG2" s="1">
        <v>45505</v>
      </c>
      <c r="AH2" s="1">
        <v>45536</v>
      </c>
      <c r="AI2" s="1">
        <v>45566</v>
      </c>
    </row>
    <row r="3" spans="1:35" x14ac:dyDescent="0.35">
      <c r="A3" s="2" t="s">
        <v>1</v>
      </c>
      <c r="B3" s="3">
        <v>3648262.553504</v>
      </c>
      <c r="C3" s="3">
        <v>3669575.1812488702</v>
      </c>
      <c r="D3" s="3">
        <v>3666538.4587299502</v>
      </c>
      <c r="E3" s="3">
        <v>3671623.93971969</v>
      </c>
      <c r="F3" s="3">
        <v>3703701.1581176301</v>
      </c>
      <c r="G3" s="3">
        <v>3719137.0351612298</v>
      </c>
      <c r="H3" s="3">
        <v>3740895.4465012401</v>
      </c>
      <c r="I3" s="3">
        <v>3780559.1073257499</v>
      </c>
      <c r="J3" s="3">
        <v>3822318.7386426497</v>
      </c>
      <c r="K3" s="3">
        <v>3858186.09808105</v>
      </c>
      <c r="L3" s="3">
        <v>3902606.2110663899</v>
      </c>
      <c r="M3" s="3">
        <v>3963669.8187164599</v>
      </c>
      <c r="N3" s="3">
        <v>3944051.2817464401</v>
      </c>
      <c r="O3" s="3">
        <v>3933997.7559148301</v>
      </c>
      <c r="P3" s="3">
        <v>3926524.94790773</v>
      </c>
      <c r="Q3" s="3">
        <v>3911103.47324955</v>
      </c>
      <c r="R3" s="3">
        <v>3930458.8478269102</v>
      </c>
      <c r="S3" s="3">
        <v>3989266.1796281002</v>
      </c>
      <c r="T3" s="3">
        <v>4034960.6396428901</v>
      </c>
      <c r="U3" s="3">
        <v>4065133.89954013</v>
      </c>
      <c r="V3" s="3">
        <v>4125016.8822048199</v>
      </c>
      <c r="W3" s="3">
        <v>4196928.8062947504</v>
      </c>
      <c r="X3" s="3">
        <v>4274461.7248172201</v>
      </c>
      <c r="Y3" s="3">
        <v>4331392.2404321702</v>
      </c>
      <c r="Z3" s="3">
        <v>4333019.68440999</v>
      </c>
      <c r="AA3" s="3">
        <v>4359946.2791555701</v>
      </c>
      <c r="AB3" s="3">
        <v>4371752.3062643697</v>
      </c>
      <c r="AC3" s="3">
        <v>4370273.8571905298</v>
      </c>
      <c r="AD3" s="3">
        <v>4385431.7770069996</v>
      </c>
      <c r="AE3" s="3">
        <v>4388269.0937916003</v>
      </c>
      <c r="AF3" s="3">
        <v>4350032.60008258</v>
      </c>
      <c r="AG3" s="3">
        <v>4330312.6757796295</v>
      </c>
      <c r="AH3" s="3">
        <v>4307510.1305336701</v>
      </c>
      <c r="AI3" s="3">
        <v>4288970.0684071695</v>
      </c>
    </row>
    <row r="4" spans="1:35" x14ac:dyDescent="0.35">
      <c r="A4" s="2" t="s">
        <v>2</v>
      </c>
      <c r="B4" s="4">
        <v>0.21403403505745466</v>
      </c>
      <c r="C4" s="4">
        <v>0.21390687112101711</v>
      </c>
      <c r="D4" s="4">
        <v>0.21293910109438519</v>
      </c>
      <c r="E4" s="4">
        <v>0.2112435249281753</v>
      </c>
      <c r="F4" s="4">
        <v>0.21071397857262175</v>
      </c>
      <c r="G4" s="4">
        <v>0.20808187088463242</v>
      </c>
      <c r="H4" s="4">
        <v>0.20672768499604499</v>
      </c>
      <c r="I4" s="4">
        <v>0.20473670738508601</v>
      </c>
      <c r="J4" s="4">
        <v>0.20267637583997405</v>
      </c>
      <c r="K4" s="4">
        <v>0.20149647634889362</v>
      </c>
      <c r="L4" s="4">
        <v>0.20003929495005254</v>
      </c>
      <c r="M4" s="4">
        <v>0.19877194225652478</v>
      </c>
      <c r="N4" s="4">
        <v>0.1990275266371557</v>
      </c>
      <c r="O4" s="4">
        <v>0.19768885658504326</v>
      </c>
      <c r="P4" s="4">
        <v>0.196382372271867</v>
      </c>
      <c r="Q4" s="4">
        <v>0.19547903420426205</v>
      </c>
      <c r="R4" s="4">
        <v>0.19624466673409416</v>
      </c>
      <c r="S4" s="4">
        <v>0.19812320298738947</v>
      </c>
      <c r="T4" s="4">
        <v>0.20006760410942043</v>
      </c>
      <c r="U4" s="4">
        <v>0.20072275685457966</v>
      </c>
      <c r="V4" s="4">
        <v>0.20210051282192526</v>
      </c>
      <c r="W4" s="4">
        <v>0.20443555737227012</v>
      </c>
      <c r="X4" s="4">
        <v>0.20827808337069809</v>
      </c>
      <c r="Y4" s="4">
        <v>0.20855145503702016</v>
      </c>
      <c r="Z4" s="4">
        <v>0.21046896677520527</v>
      </c>
      <c r="AA4" s="4">
        <v>0.21206397215974213</v>
      </c>
      <c r="AB4" s="4">
        <v>0.2129059531189374</v>
      </c>
      <c r="AC4" s="4">
        <v>0.21367202059523888</v>
      </c>
      <c r="AD4" s="4">
        <v>0.21512845747957013</v>
      </c>
      <c r="AE4" s="4">
        <v>0.21586084630096211</v>
      </c>
      <c r="AF4" s="4">
        <v>0.21829567417812798</v>
      </c>
      <c r="AG4" s="4">
        <v>0.21701739501848463</v>
      </c>
      <c r="AH4" s="4">
        <v>0.2138726419546178</v>
      </c>
      <c r="AI4" s="4">
        <v>0.21210402353509281</v>
      </c>
    </row>
    <row r="5" spans="1:35" x14ac:dyDescent="0.35">
      <c r="A5" s="2" t="s">
        <v>3</v>
      </c>
      <c r="B5" s="4">
        <v>4.8234803498337926E-2</v>
      </c>
      <c r="C5" s="4">
        <v>4.7982673925831894E-2</v>
      </c>
      <c r="D5" s="4">
        <v>4.4980553209502554E-2</v>
      </c>
      <c r="E5" s="4">
        <v>4.5120128522026043E-2</v>
      </c>
      <c r="F5" s="4">
        <v>4.4421127711139902E-2</v>
      </c>
      <c r="G5" s="4">
        <v>4.625271428091992E-2</v>
      </c>
      <c r="H5" s="4">
        <v>4.5930618475453572E-2</v>
      </c>
      <c r="I5" s="4">
        <v>4.1804309853125193E-2</v>
      </c>
      <c r="J5" s="4">
        <v>4.1938909544619977E-2</v>
      </c>
      <c r="K5" s="4">
        <v>4.2076966884211107E-2</v>
      </c>
      <c r="L5" s="4">
        <v>4.4422009850255642E-2</v>
      </c>
      <c r="M5" s="4">
        <v>4.5490829575635369E-2</v>
      </c>
      <c r="N5" s="4">
        <v>4.9006139348881317E-2</v>
      </c>
      <c r="O5" s="4">
        <v>5.4474161071066854E-2</v>
      </c>
      <c r="P5" s="4">
        <v>5.6059373904875184E-2</v>
      </c>
      <c r="Q5" s="4">
        <v>6.4991335549393528E-2</v>
      </c>
      <c r="R5" s="4">
        <v>6.6172980284016927E-2</v>
      </c>
      <c r="S5" s="4">
        <v>6.5715621569990001E-2</v>
      </c>
      <c r="T5" s="4">
        <v>6.8125005124451007E-2</v>
      </c>
      <c r="U5" s="4">
        <v>7.4180735277232443E-2</v>
      </c>
      <c r="V5" s="4">
        <v>7.9603881490532893E-2</v>
      </c>
      <c r="W5" s="4">
        <v>8.6534161301778351E-2</v>
      </c>
      <c r="X5" s="4">
        <v>8.6058321183289974E-2</v>
      </c>
      <c r="Y5" s="4">
        <v>7.5411298183631945E-2</v>
      </c>
      <c r="Z5" s="4">
        <v>8.1592061216837083E-2</v>
      </c>
      <c r="AA5" s="4">
        <v>8.2279393885238236E-2</v>
      </c>
      <c r="AB5" s="4">
        <v>8.0356661626267381E-2</v>
      </c>
      <c r="AC5" s="4">
        <v>8.1047012194931226E-2</v>
      </c>
      <c r="AD5" s="4">
        <v>7.9387767787815797E-2</v>
      </c>
      <c r="AE5" s="4">
        <v>8.5905678626907095E-2</v>
      </c>
      <c r="AF5" s="4">
        <v>8.490209737250215E-2</v>
      </c>
      <c r="AG5" s="4">
        <v>8.8320400779694927E-2</v>
      </c>
      <c r="AH5" s="4">
        <v>8.2984440149758559E-2</v>
      </c>
      <c r="AI5" s="4">
        <v>7.8393629956400646E-2</v>
      </c>
    </row>
    <row r="6" spans="1:35" x14ac:dyDescent="0.35">
      <c r="A6" s="2" t="s">
        <v>4</v>
      </c>
      <c r="B6" s="4">
        <v>0.12060417387293901</v>
      </c>
      <c r="C6" s="4">
        <v>0.10828157349896481</v>
      </c>
      <c r="D6" s="4">
        <v>9.1544818817546086E-2</v>
      </c>
      <c r="E6" s="4">
        <v>8.6804950322468183E-2</v>
      </c>
      <c r="F6" s="4">
        <v>8.437348030474956E-2</v>
      </c>
      <c r="G6" s="4">
        <v>6.6446028513238289E-2</v>
      </c>
      <c r="H6" s="4">
        <v>7.0470081863448386E-2</v>
      </c>
      <c r="I6" s="4">
        <v>7.8264896573016357E-2</v>
      </c>
      <c r="J6" s="4">
        <v>6.5000000000000002E-2</v>
      </c>
      <c r="K6" s="4">
        <v>7.0999999999999994E-2</v>
      </c>
      <c r="L6" s="4">
        <v>7.2999999999999995E-2</v>
      </c>
      <c r="M6" s="4">
        <v>7.8097200112370077E-2</v>
      </c>
      <c r="N6" s="4">
        <v>7.4909200968523007E-2</v>
      </c>
      <c r="O6" s="4">
        <v>6.2E-2</v>
      </c>
      <c r="P6" s="4">
        <v>5.4199999999999998E-2</v>
      </c>
      <c r="Q6" s="4">
        <v>6.0159422469544289E-2</v>
      </c>
      <c r="R6" s="4">
        <v>8.4000000000000005E-2</v>
      </c>
      <c r="S6" s="4">
        <v>0.104</v>
      </c>
      <c r="T6" s="4">
        <v>0.112</v>
      </c>
      <c r="U6" s="4">
        <v>0.10100000000000001</v>
      </c>
      <c r="V6" s="4">
        <v>0.10299999999999999</v>
      </c>
      <c r="W6" s="4">
        <v>0.11899999999999999</v>
      </c>
      <c r="X6" s="4">
        <v>0.14099999999999999</v>
      </c>
      <c r="Y6" s="4">
        <v>0.12</v>
      </c>
      <c r="Z6" s="4">
        <v>0.13502109704641349</v>
      </c>
      <c r="AA6" s="4">
        <v>0.13687261230404427</v>
      </c>
      <c r="AB6" s="4">
        <v>0.10778879813302217</v>
      </c>
      <c r="AC6" s="4">
        <v>0.11189542483660131</v>
      </c>
      <c r="AD6" s="4">
        <v>0.11079023365712785</v>
      </c>
      <c r="AE6" s="4">
        <v>0.10390506416448185</v>
      </c>
      <c r="AF6" s="4">
        <v>8.7796731480376949E-2</v>
      </c>
      <c r="AG6" s="4">
        <v>9.4900849858356937E-2</v>
      </c>
      <c r="AH6" s="4">
        <v>8.9609483960948394E-2</v>
      </c>
      <c r="AI6" s="4">
        <v>7.6209981675110491E-2</v>
      </c>
    </row>
    <row r="7" spans="1:35" x14ac:dyDescent="0.35">
      <c r="A7" s="2" t="s">
        <v>5</v>
      </c>
      <c r="B7" s="4">
        <v>0.24702522608281771</v>
      </c>
      <c r="C7" s="4">
        <v>0.22305986696230598</v>
      </c>
      <c r="D7" s="4">
        <v>0.20957022596366859</v>
      </c>
      <c r="E7" s="4">
        <v>0.20652719665271965</v>
      </c>
      <c r="F7" s="4">
        <v>0.19957746478873239</v>
      </c>
      <c r="G7" s="4">
        <v>0.2035988971121753</v>
      </c>
      <c r="H7" s="4">
        <v>0.21088739746457869</v>
      </c>
      <c r="I7" s="4">
        <v>0.20175334675986256</v>
      </c>
      <c r="J7" s="4">
        <v>0.1870975730559683</v>
      </c>
      <c r="K7" s="4">
        <v>0.18539245228870713</v>
      </c>
      <c r="L7" s="4">
        <v>0.18529999999999999</v>
      </c>
      <c r="M7" s="4">
        <v>0.21142064501213734</v>
      </c>
      <c r="N7" s="4">
        <v>0.18720000000000001</v>
      </c>
      <c r="O7" s="4">
        <v>0.17119999999999999</v>
      </c>
      <c r="P7" s="4">
        <v>0.15090000000000001</v>
      </c>
      <c r="Q7" s="4">
        <v>0.15</v>
      </c>
      <c r="R7" s="4">
        <v>0.16092782019881863</v>
      </c>
      <c r="S7" s="4">
        <v>0.19800000000000001</v>
      </c>
      <c r="T7" s="4">
        <v>0.188</v>
      </c>
      <c r="U7" s="4">
        <v>0.2</v>
      </c>
      <c r="V7" s="4">
        <v>0.16900000000000001</v>
      </c>
      <c r="W7" s="4">
        <v>0.19</v>
      </c>
      <c r="X7" s="4">
        <v>0.22500000000000001</v>
      </c>
      <c r="Y7" s="4">
        <v>0.22800000000000001</v>
      </c>
      <c r="Z7" s="4">
        <v>0.21450068399452804</v>
      </c>
      <c r="AA7" s="4">
        <v>0.18824919804153301</v>
      </c>
      <c r="AB7" s="4">
        <v>0.16881571116841895</v>
      </c>
      <c r="AC7" s="4">
        <v>0.1659329495428378</v>
      </c>
      <c r="AD7" s="4">
        <v>0.1733477789815818</v>
      </c>
      <c r="AE7" s="4">
        <v>0.16940473650522722</v>
      </c>
      <c r="AF7" s="4">
        <v>0.1438638707459608</v>
      </c>
      <c r="AG7" s="4">
        <v>0.13982358706305129</v>
      </c>
      <c r="AH7" s="4">
        <v>0.14300482425913164</v>
      </c>
      <c r="AI7" s="4">
        <v>0.14257028112449799</v>
      </c>
    </row>
    <row r="8" spans="1:35" x14ac:dyDescent="0.35">
      <c r="A8" s="2" t="s">
        <v>20</v>
      </c>
      <c r="H8" s="6">
        <f t="shared" ref="H8:AI8" si="0">+(1+H12)^12-1</f>
        <v>0.17998571428571375</v>
      </c>
      <c r="I8" s="6">
        <f t="shared" si="0"/>
        <v>0.18970625000000085</v>
      </c>
      <c r="J8" s="6">
        <f t="shared" si="0"/>
        <v>0.21129565217391422</v>
      </c>
      <c r="K8" s="6">
        <f t="shared" si="0"/>
        <v>0.22414117647058651</v>
      </c>
      <c r="L8" s="6">
        <f t="shared" si="0"/>
        <v>0.23518750000000122</v>
      </c>
      <c r="M8" s="6">
        <f t="shared" si="0"/>
        <v>0.22472916666666687</v>
      </c>
      <c r="N8" s="6">
        <f t="shared" si="0"/>
        <v>0.33202142859999872</v>
      </c>
      <c r="O8" s="6">
        <f t="shared" si="0"/>
        <v>0.27621538459999884</v>
      </c>
      <c r="P8" s="6">
        <f t="shared" si="0"/>
        <v>0.32464615380000161</v>
      </c>
      <c r="Q8" s="6">
        <f t="shared" si="0"/>
        <v>0.30248333330000077</v>
      </c>
      <c r="R8" s="6">
        <f t="shared" si="0"/>
        <v>0.32081428570000203</v>
      </c>
      <c r="S8" s="6">
        <f t="shared" si="0"/>
        <v>0.26206250000000053</v>
      </c>
      <c r="T8" s="6">
        <f t="shared" si="0"/>
        <v>0.26337999999999906</v>
      </c>
      <c r="U8" s="6">
        <f t="shared" si="0"/>
        <v>0.23887142860000066</v>
      </c>
      <c r="V8" s="6">
        <f t="shared" si="0"/>
        <v>0.22779999999999778</v>
      </c>
      <c r="W8" s="6">
        <f t="shared" si="0"/>
        <v>0.24140000000000095</v>
      </c>
      <c r="X8" s="6">
        <f t="shared" si="0"/>
        <v>0.22650000000000103</v>
      </c>
      <c r="Y8" s="6">
        <f t="shared" si="0"/>
        <v>0.20769999999999866</v>
      </c>
      <c r="Z8" s="6">
        <f t="shared" si="0"/>
        <v>0.2108999999999992</v>
      </c>
      <c r="AA8" s="6">
        <f t="shared" si="0"/>
        <v>0.19120000000000092</v>
      </c>
      <c r="AB8" s="6">
        <f t="shared" si="0"/>
        <v>0.18020000000000058</v>
      </c>
      <c r="AC8" s="6">
        <f t="shared" si="0"/>
        <v>0.17499999999999849</v>
      </c>
      <c r="AD8" s="6">
        <f t="shared" si="0"/>
        <v>0.17100000000000004</v>
      </c>
      <c r="AE8" s="6">
        <f t="shared" si="0"/>
        <v>0.16709999999999914</v>
      </c>
      <c r="AF8" s="6">
        <f t="shared" si="0"/>
        <v>0.17200000000000171</v>
      </c>
      <c r="AG8" s="6">
        <f t="shared" si="0"/>
        <v>0.17410000000000081</v>
      </c>
      <c r="AH8" s="6">
        <f t="shared" si="0"/>
        <v>0.17569999999999975</v>
      </c>
      <c r="AI8" s="6">
        <f t="shared" si="0"/>
        <v>0.17289999999999894</v>
      </c>
    </row>
    <row r="9" spans="1:35" x14ac:dyDescent="0.35">
      <c r="A9" s="2" t="s">
        <v>7</v>
      </c>
      <c r="H9" s="7">
        <v>0.03</v>
      </c>
      <c r="I9" s="7">
        <v>0.03</v>
      </c>
      <c r="J9" s="7">
        <v>0.03</v>
      </c>
      <c r="K9" s="7">
        <v>0.03</v>
      </c>
      <c r="L9" s="7">
        <v>0.03</v>
      </c>
      <c r="M9" s="7">
        <v>0.03</v>
      </c>
      <c r="N9" s="7">
        <v>3.3000000000000002E-2</v>
      </c>
      <c r="O9" s="7">
        <v>3.3000000000000002E-2</v>
      </c>
      <c r="P9" s="7">
        <v>3.3000000000000002E-2</v>
      </c>
      <c r="Q9" s="7">
        <v>3.3000000000000002E-2</v>
      </c>
      <c r="R9" s="7">
        <v>3.3000000000000002E-2</v>
      </c>
      <c r="S9" s="7">
        <v>3.3000000000000002E-2</v>
      </c>
      <c r="T9" s="7">
        <v>3.3000000000000002E-2</v>
      </c>
      <c r="U9" s="7">
        <v>3.3000000000000002E-2</v>
      </c>
      <c r="V9" s="7">
        <v>3.3000000000000002E-2</v>
      </c>
      <c r="W9" s="7">
        <v>3.3000000000000002E-2</v>
      </c>
      <c r="X9" s="7">
        <v>3.3000000000000002E-2</v>
      </c>
      <c r="Y9" s="7">
        <v>3.3000000000000002E-2</v>
      </c>
      <c r="Z9" s="7">
        <v>3.5999999999999997E-2</v>
      </c>
      <c r="AA9" s="7">
        <v>3.5999999999999997E-2</v>
      </c>
      <c r="AB9" s="7">
        <v>3.5999999999999997E-2</v>
      </c>
      <c r="AC9" s="7">
        <v>3.5999999999999997E-2</v>
      </c>
      <c r="AD9" s="7">
        <v>3.5999999999999997E-2</v>
      </c>
      <c r="AE9" s="7">
        <v>3.5999999999999997E-2</v>
      </c>
      <c r="AF9" s="7">
        <v>3.5999999999999997E-2</v>
      </c>
      <c r="AG9" s="7">
        <v>3.5999999999999997E-2</v>
      </c>
      <c r="AH9" s="7">
        <v>3.5999999999999997E-2</v>
      </c>
      <c r="AI9" s="7">
        <v>3.5999999999999997E-2</v>
      </c>
    </row>
    <row r="10" spans="1:35" x14ac:dyDescent="0.35">
      <c r="A10" s="2" t="s">
        <v>21</v>
      </c>
      <c r="H10" s="13">
        <f>Desembolso!B15</f>
        <v>0.17676300058429592</v>
      </c>
      <c r="I10" s="13">
        <f>Desembolso!C15</f>
        <v>0.20531870753591619</v>
      </c>
      <c r="J10" s="13">
        <f>Desembolso!D15</f>
        <v>0.14706351230710368</v>
      </c>
      <c r="K10" s="13">
        <f>Desembolso!E15</f>
        <v>0.19349394708516604</v>
      </c>
      <c r="L10" s="13">
        <f>Desembolso!F15</f>
        <v>0.18083745417866018</v>
      </c>
      <c r="M10" s="13">
        <f>Desembolso!G15</f>
        <v>0.18703985783193705</v>
      </c>
      <c r="N10" s="13">
        <f>Desembolso!H15</f>
        <v>0.21030643813653094</v>
      </c>
      <c r="O10" s="13">
        <f>Desembolso!I15</f>
        <v>0.169595347983797</v>
      </c>
      <c r="P10" s="13">
        <f>Desembolso!J15</f>
        <v>0.16259850718458521</v>
      </c>
      <c r="Q10" s="13">
        <f>Desembolso!K15</f>
        <v>0.16936915327416646</v>
      </c>
      <c r="R10" s="13">
        <f>Desembolso!L15</f>
        <v>0.22958035608542893</v>
      </c>
      <c r="S10" s="13">
        <f>Desembolso!M15</f>
        <v>0.28471820809248555</v>
      </c>
      <c r="T10" s="13">
        <f>Desembolso!N15</f>
        <v>0.28541184842554707</v>
      </c>
      <c r="U10" s="13">
        <f>Desembolso!O15</f>
        <v>0.25859482027529518</v>
      </c>
      <c r="V10" s="13">
        <f>Desembolso!P15</f>
        <v>0.19487578394671592</v>
      </c>
      <c r="W10" s="13">
        <f>Desembolso!Q15</f>
        <v>0.28700234392376262</v>
      </c>
      <c r="X10" s="13">
        <f>Desembolso!R15</f>
        <v>0.29603680220328982</v>
      </c>
      <c r="Y10" s="13">
        <f>Desembolso!S15</f>
        <v>0.26449337202025375</v>
      </c>
      <c r="Z10" s="13">
        <f>Desembolso!T15</f>
        <v>0.30582644970577672</v>
      </c>
      <c r="AA10" s="13">
        <f>Desembolso!U15</f>
        <v>0.26791811609304117</v>
      </c>
      <c r="AB10" s="13">
        <f>Desembolso!V15</f>
        <v>0.22501428435387105</v>
      </c>
      <c r="AC10" s="13">
        <f>Desembolso!W15</f>
        <v>0.25507079223671653</v>
      </c>
      <c r="AD10" s="13">
        <f>Desembolso!X15</f>
        <v>0.22010850336124543</v>
      </c>
      <c r="AE10" s="13">
        <f>Desembolso!Y15</f>
        <v>0.22175562617549777</v>
      </c>
      <c r="AF10" s="13">
        <f>Desembolso!Z15</f>
        <v>0.20722502179413579</v>
      </c>
      <c r="AG10" s="13">
        <f>Desembolso!AA15</f>
        <v>0.17559274896464164</v>
      </c>
      <c r="AH10" s="13">
        <f>Desembolso!AB15</f>
        <v>0.22089032495689007</v>
      </c>
      <c r="AI10" s="13">
        <f>Desembolso!AC15</f>
        <v>0.18103015446410112</v>
      </c>
    </row>
    <row r="11" spans="1:35" x14ac:dyDescent="0.35">
      <c r="A11" s="2" t="s">
        <v>8</v>
      </c>
      <c r="H11" s="4">
        <f>(30%-H5)+H6+H7+(35%-H8)+(H9*5)+H10</f>
        <v>1.0322041471511556</v>
      </c>
      <c r="I11" s="4">
        <f t="shared" ref="I11:AI11" si="1">(30%-I5)+I6+I7+(35%-I8)+(I9*5)+I10</f>
        <v>1.0538263910156691</v>
      </c>
      <c r="J11" s="4">
        <f t="shared" si="1"/>
        <v>0.94592652364453778</v>
      </c>
      <c r="K11" s="4">
        <f t="shared" si="1"/>
        <v>0.98366825601907548</v>
      </c>
      <c r="L11" s="4">
        <f t="shared" si="1"/>
        <v>0.95952794432840327</v>
      </c>
      <c r="M11" s="4">
        <f t="shared" si="1"/>
        <v>1.0063377067141421</v>
      </c>
      <c r="N11" s="4">
        <f t="shared" si="1"/>
        <v>0.90638807115617392</v>
      </c>
      <c r="O11" s="4">
        <f t="shared" si="1"/>
        <v>0.8871058023127314</v>
      </c>
      <c r="P11" s="4">
        <f t="shared" si="1"/>
        <v>0.80199297947970849</v>
      </c>
      <c r="Q11" s="4">
        <f t="shared" si="1"/>
        <v>0.82705390689431646</v>
      </c>
      <c r="R11" s="4">
        <f t="shared" si="1"/>
        <v>0.90252091030022863</v>
      </c>
      <c r="S11" s="4">
        <f t="shared" si="1"/>
        <v>1.0739400865224951</v>
      </c>
      <c r="T11" s="4">
        <f t="shared" si="1"/>
        <v>1.0689068433010971</v>
      </c>
      <c r="U11" s="4">
        <f t="shared" si="1"/>
        <v>1.0615426563980621</v>
      </c>
      <c r="V11" s="4">
        <f t="shared" si="1"/>
        <v>0.9744719024561852</v>
      </c>
      <c r="W11" s="4">
        <f t="shared" si="1"/>
        <v>1.0830681826219835</v>
      </c>
      <c r="X11" s="4">
        <f t="shared" si="1"/>
        <v>1.1644784810199988</v>
      </c>
      <c r="Y11" s="4">
        <f t="shared" si="1"/>
        <v>1.144382073836623</v>
      </c>
      <c r="Z11" s="4">
        <f t="shared" si="1"/>
        <v>1.192856169529882</v>
      </c>
      <c r="AA11" s="4">
        <f t="shared" si="1"/>
        <v>1.1495605325533793</v>
      </c>
      <c r="AB11" s="4">
        <f t="shared" si="1"/>
        <v>1.0710621320290441</v>
      </c>
      <c r="AC11" s="4">
        <f t="shared" si="1"/>
        <v>1.106852154421226</v>
      </c>
      <c r="AD11" s="4">
        <f t="shared" si="1"/>
        <v>1.0838587482121391</v>
      </c>
      <c r="AE11" s="4">
        <f t="shared" si="1"/>
        <v>1.0720597482183005</v>
      </c>
      <c r="AF11" s="4">
        <f t="shared" si="1"/>
        <v>1.0119835266479695</v>
      </c>
      <c r="AG11" s="4">
        <f t="shared" si="1"/>
        <v>0.97789678510635403</v>
      </c>
      <c r="AH11" s="4">
        <f t="shared" si="1"/>
        <v>1.0248201930272118</v>
      </c>
      <c r="AI11" s="4">
        <f t="shared" si="1"/>
        <v>0.97851678730730995</v>
      </c>
    </row>
    <row r="12" spans="1:35" x14ac:dyDescent="0.35">
      <c r="A12" s="2" t="s">
        <v>22</v>
      </c>
      <c r="H12" s="6">
        <v>1.3887407452873E-2</v>
      </c>
      <c r="I12" s="6">
        <v>1.4580813597104392E-2</v>
      </c>
      <c r="J12" s="6">
        <v>1.6102484327694233E-2</v>
      </c>
      <c r="K12" s="6">
        <v>1.699611107534027E-2</v>
      </c>
      <c r="L12" s="6">
        <v>1.7757724718492574E-2</v>
      </c>
      <c r="M12" s="6">
        <v>1.7036809821810772E-2</v>
      </c>
      <c r="N12" s="6">
        <v>2.4179159361176428E-2</v>
      </c>
      <c r="O12" s="6">
        <v>2.053287152947969E-2</v>
      </c>
      <c r="P12" s="6">
        <v>2.370539070869393E-2</v>
      </c>
      <c r="Q12" s="6">
        <v>2.2267015107912735E-2</v>
      </c>
      <c r="R12" s="6">
        <v>2.3458286067369549E-2</v>
      </c>
      <c r="S12" s="6">
        <v>1.9584924069568244E-2</v>
      </c>
      <c r="T12" s="6">
        <v>1.9673579269603891E-2</v>
      </c>
      <c r="U12" s="6">
        <v>1.8010333551907287E-2</v>
      </c>
      <c r="V12" s="6">
        <v>1.7249072201904303E-2</v>
      </c>
      <c r="W12" s="6">
        <v>1.8183320761798738E-2</v>
      </c>
      <c r="X12" s="6">
        <v>1.7159272968778172E-2</v>
      </c>
      <c r="Y12" s="6">
        <v>1.5850788872287191E-2</v>
      </c>
      <c r="Z12" s="6">
        <v>1.6074822256730181E-2</v>
      </c>
      <c r="AA12" s="6">
        <v>1.468690831959929E-2</v>
      </c>
      <c r="AB12" s="6">
        <v>1.3902749694121308E-2</v>
      </c>
      <c r="AC12" s="6">
        <v>1.3529721718319232E-2</v>
      </c>
      <c r="AD12" s="6">
        <v>1.3241745955593354E-2</v>
      </c>
      <c r="AE12" s="6">
        <v>1.2960100086532256E-2</v>
      </c>
      <c r="AF12" s="6">
        <v>1.3313824334185265E-2</v>
      </c>
      <c r="AG12" s="6">
        <v>1.3465005609198277E-2</v>
      </c>
      <c r="AH12" s="6">
        <v>1.3580025062869039E-2</v>
      </c>
      <c r="AI12" s="6">
        <v>1.3378646690251017E-2</v>
      </c>
    </row>
    <row r="13" spans="1:35" x14ac:dyDescent="0.35"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5" spans="1:35" x14ac:dyDescent="0.35">
      <c r="A15" s="9" t="s">
        <v>9</v>
      </c>
      <c r="B15" s="1">
        <v>44562</v>
      </c>
      <c r="C15" s="1">
        <v>44593</v>
      </c>
      <c r="D15" s="1">
        <v>44621</v>
      </c>
      <c r="E15" s="1">
        <v>44652</v>
      </c>
      <c r="F15" s="1">
        <v>44682</v>
      </c>
      <c r="G15" s="1">
        <v>44713</v>
      </c>
      <c r="H15" s="1">
        <v>44743</v>
      </c>
      <c r="I15" s="1">
        <v>44774</v>
      </c>
      <c r="J15" s="1">
        <v>44805</v>
      </c>
      <c r="K15" s="1">
        <v>44835</v>
      </c>
      <c r="L15" s="1">
        <v>44866</v>
      </c>
      <c r="M15" s="1">
        <v>44896</v>
      </c>
      <c r="N15" s="1">
        <v>44927</v>
      </c>
      <c r="O15" s="1">
        <v>44958</v>
      </c>
      <c r="P15" s="1">
        <v>44986</v>
      </c>
      <c r="Q15" s="1">
        <v>45017</v>
      </c>
      <c r="R15" s="1">
        <v>45047</v>
      </c>
      <c r="S15" s="1">
        <v>45078</v>
      </c>
      <c r="T15" s="1">
        <v>45108</v>
      </c>
      <c r="U15" s="1">
        <v>45139</v>
      </c>
      <c r="V15" s="1">
        <v>45170</v>
      </c>
      <c r="W15" s="1">
        <v>45200</v>
      </c>
      <c r="X15" s="1">
        <v>45231</v>
      </c>
      <c r="Y15" s="1">
        <v>45261</v>
      </c>
      <c r="Z15" s="1">
        <v>45292</v>
      </c>
      <c r="AA15" s="1">
        <v>45323</v>
      </c>
      <c r="AB15" s="1">
        <v>45352</v>
      </c>
      <c r="AC15" s="1">
        <v>45383</v>
      </c>
      <c r="AD15" s="1">
        <v>45413</v>
      </c>
      <c r="AE15" s="1">
        <v>45444</v>
      </c>
      <c r="AF15" s="1">
        <v>45474</v>
      </c>
      <c r="AG15" s="1">
        <v>45505</v>
      </c>
      <c r="AH15" s="1">
        <v>45536</v>
      </c>
      <c r="AI15" s="1">
        <v>45566</v>
      </c>
    </row>
    <row r="16" spans="1:35" x14ac:dyDescent="0.35">
      <c r="A16" s="2" t="s">
        <v>1</v>
      </c>
      <c r="B16" s="3">
        <v>3648262.553504</v>
      </c>
      <c r="C16" s="3">
        <v>3669575.1812488702</v>
      </c>
      <c r="D16" s="3">
        <v>3666538.4587299502</v>
      </c>
      <c r="E16" s="3">
        <v>3671623.93971969</v>
      </c>
      <c r="F16" s="3">
        <v>3703701.1581176301</v>
      </c>
      <c r="G16" s="3">
        <v>3719137.0351612298</v>
      </c>
      <c r="H16" s="8">
        <v>839718.05330718006</v>
      </c>
      <c r="I16" s="8">
        <v>886483.58982464997</v>
      </c>
      <c r="J16" s="8">
        <v>938771.20267363999</v>
      </c>
      <c r="K16" s="8">
        <v>991661.43487392005</v>
      </c>
      <c r="L16" s="8">
        <v>1036568.5958772399</v>
      </c>
      <c r="M16" s="8">
        <v>1072529.3119496</v>
      </c>
      <c r="N16" s="8">
        <v>1084625.7577251999</v>
      </c>
      <c r="O16" s="8">
        <v>1102947.4192947301</v>
      </c>
      <c r="P16" s="8">
        <v>1133732.8335377299</v>
      </c>
      <c r="Q16" s="8">
        <v>1162074.30186673</v>
      </c>
      <c r="R16" s="8">
        <v>1192044.80609095</v>
      </c>
      <c r="S16" s="8">
        <v>1234252.83231297</v>
      </c>
      <c r="T16" s="8">
        <v>1272811.30726977</v>
      </c>
      <c r="U16" s="8">
        <v>1324282.3595970001</v>
      </c>
      <c r="V16" s="8">
        <v>1373776.37438124</v>
      </c>
      <c r="W16" s="8">
        <v>1424426.16449902</v>
      </c>
      <c r="X16" s="8">
        <v>1502215.2112048001</v>
      </c>
      <c r="Y16" s="8">
        <v>1565895.12692561</v>
      </c>
      <c r="Z16" s="8">
        <v>1575902.1226437299</v>
      </c>
      <c r="AA16" s="8">
        <v>1607963.30835249</v>
      </c>
      <c r="AB16" s="8">
        <v>1636175.58598356</v>
      </c>
      <c r="AC16" s="8">
        <v>1662267.26221292</v>
      </c>
      <c r="AD16" s="8">
        <v>1688180.67227124</v>
      </c>
      <c r="AE16" s="8">
        <v>1711246.3668543799</v>
      </c>
      <c r="AF16" s="8">
        <v>1759046.3137910401</v>
      </c>
      <c r="AG16" s="8">
        <v>1815138.7070695199</v>
      </c>
      <c r="AH16" s="8">
        <v>1868418.3003475401</v>
      </c>
      <c r="AI16" s="3">
        <v>1920741.7072661598</v>
      </c>
    </row>
    <row r="17" spans="1:35" x14ac:dyDescent="0.35">
      <c r="A17" s="2" t="s">
        <v>2</v>
      </c>
      <c r="B17" s="4">
        <v>0.21403403505745466</v>
      </c>
      <c r="C17" s="4">
        <v>0.21390687112101711</v>
      </c>
      <c r="D17" s="4">
        <v>0.21293910109438519</v>
      </c>
      <c r="E17" s="4">
        <v>0.2112435249281753</v>
      </c>
      <c r="F17" s="4">
        <v>0.21071397857262175</v>
      </c>
      <c r="G17" s="4">
        <v>0.20808187088463242</v>
      </c>
      <c r="H17" s="4">
        <v>4.6404122139242339E-2</v>
      </c>
      <c r="I17" s="4">
        <v>4.8007642832489511E-2</v>
      </c>
      <c r="J17" s="4">
        <v>4.9777833328570886E-2</v>
      </c>
      <c r="K17" s="4">
        <v>5.1790214307590184E-2</v>
      </c>
      <c r="L17" s="4">
        <v>5.3132301818888686E-2</v>
      </c>
      <c r="M17" s="4">
        <v>5.3785694624864655E-2</v>
      </c>
      <c r="N17" s="4">
        <v>5.4733157980493913E-2</v>
      </c>
      <c r="O17" s="4">
        <v>5.5424641223033783E-2</v>
      </c>
      <c r="P17" s="4">
        <v>5.6702847002483139E-2</v>
      </c>
      <c r="Q17" s="4">
        <v>5.8081092396607713E-2</v>
      </c>
      <c r="R17" s="4">
        <v>5.9517843783751613E-2</v>
      </c>
      <c r="S17" s="4">
        <v>6.1298021596768872E-2</v>
      </c>
      <c r="T17" s="4">
        <v>6.3110481482015049E-2</v>
      </c>
      <c r="U17" s="4">
        <v>6.538864712482606E-2</v>
      </c>
      <c r="V17" s="4">
        <v>6.7306611752991144E-2</v>
      </c>
      <c r="W17" s="4">
        <v>6.9384869344993799E-2</v>
      </c>
      <c r="X17" s="4">
        <v>7.319717081182267E-2</v>
      </c>
      <c r="Y17" s="4">
        <v>7.5396013343536725E-2</v>
      </c>
      <c r="Z17" s="4">
        <v>7.6546730836474827E-2</v>
      </c>
      <c r="AA17" s="4">
        <v>7.8209928385262598E-2</v>
      </c>
      <c r="AB17" s="4">
        <v>7.9682355769471663E-2</v>
      </c>
      <c r="AC17" s="4">
        <v>8.1271795839970781E-2</v>
      </c>
      <c r="AD17" s="4">
        <v>8.2814126963890039E-2</v>
      </c>
      <c r="AE17" s="4">
        <v>8.4176945643838763E-2</v>
      </c>
      <c r="AF17" s="4">
        <v>8.8273407645790128E-2</v>
      </c>
      <c r="AG17" s="4">
        <v>9.0967258786809585E-2</v>
      </c>
      <c r="AH17" s="4">
        <v>9.2769035025386443E-2</v>
      </c>
      <c r="AI17" s="4">
        <v>9.4987150244700669E-2</v>
      </c>
    </row>
    <row r="18" spans="1:35" x14ac:dyDescent="0.35">
      <c r="A18" s="2" t="s">
        <v>3</v>
      </c>
      <c r="B18" s="4">
        <v>4.8234803498337926E-2</v>
      </c>
      <c r="C18" s="4">
        <v>4.7982673925831894E-2</v>
      </c>
      <c r="D18" s="4">
        <v>4.4980553209502554E-2</v>
      </c>
      <c r="E18" s="4">
        <v>4.5120128522026043E-2</v>
      </c>
      <c r="F18" s="4">
        <v>4.4421127711139902E-2</v>
      </c>
      <c r="G18" s="4">
        <v>4.625271428091992E-2</v>
      </c>
      <c r="H18" s="4">
        <v>4.3670484652049389E-2</v>
      </c>
      <c r="I18" s="4">
        <v>4.2528332487753492E-2</v>
      </c>
      <c r="J18" s="4">
        <v>4.3083858305207147E-2</v>
      </c>
      <c r="K18" s="4">
        <v>4.5548954671956979E-2</v>
      </c>
      <c r="L18" s="4">
        <v>4.8664332036366297E-2</v>
      </c>
      <c r="M18" s="4">
        <v>4.6829900142403035E-2</v>
      </c>
      <c r="N18" s="4">
        <v>5.7929996991938647E-2</v>
      </c>
      <c r="O18" s="4">
        <v>6.3444438691506663E-2</v>
      </c>
      <c r="P18" s="4">
        <v>6.4710255615048728E-2</v>
      </c>
      <c r="Q18" s="4">
        <v>8.2226332898770446E-2</v>
      </c>
      <c r="R18" s="4">
        <v>8.607383985767024E-2</v>
      </c>
      <c r="S18" s="4">
        <v>8.1258469759304994E-2</v>
      </c>
      <c r="T18" s="4">
        <v>8.897899030436264E-2</v>
      </c>
      <c r="U18" s="4">
        <v>8.9512623400853572E-2</v>
      </c>
      <c r="V18" s="4">
        <v>9.3788929525034842E-2</v>
      </c>
      <c r="W18" s="4">
        <v>9.5563402521376295E-2</v>
      </c>
      <c r="X18" s="4">
        <v>9.8018578764028891E-2</v>
      </c>
      <c r="Y18" s="4">
        <v>9.9463718390254072E-2</v>
      </c>
      <c r="Z18" s="4">
        <v>9.8966720527261368E-2</v>
      </c>
      <c r="AA18" s="4">
        <v>0.1046864275469519</v>
      </c>
      <c r="AB18" s="4">
        <v>0.10759181136490129</v>
      </c>
      <c r="AC18" s="4">
        <v>0.10777846812473157</v>
      </c>
      <c r="AD18" s="4">
        <v>0.10973534859036427</v>
      </c>
      <c r="AE18" s="4">
        <v>0.11159275777761236</v>
      </c>
      <c r="AF18" s="4">
        <v>0.10888674087972477</v>
      </c>
      <c r="AG18" s="4">
        <v>0.1018184456617351</v>
      </c>
      <c r="AH18" s="4">
        <v>9.6279370414397603E-2</v>
      </c>
      <c r="AI18" s="4">
        <v>9.1078506376681995E-2</v>
      </c>
    </row>
    <row r="19" spans="1:35" x14ac:dyDescent="0.35">
      <c r="A19" s="2" t="s">
        <v>4</v>
      </c>
      <c r="B19" s="4">
        <v>0.12060417387293901</v>
      </c>
      <c r="C19" s="4">
        <v>0.10828157349896481</v>
      </c>
      <c r="D19" s="4">
        <v>9.1544818817546086E-2</v>
      </c>
      <c r="E19" s="4">
        <v>8.6804950322468183E-2</v>
      </c>
      <c r="F19" s="4">
        <v>8.437348030474956E-2</v>
      </c>
      <c r="G19" s="4">
        <v>6.6446028513238289E-2</v>
      </c>
      <c r="H19" s="4">
        <v>5.11E-2</v>
      </c>
      <c r="I19" s="4">
        <v>4.993825254708243E-2</v>
      </c>
      <c r="J19" s="4">
        <v>6.1558938524249228E-2</v>
      </c>
      <c r="K19" s="4">
        <v>6.399122406070025E-2</v>
      </c>
      <c r="L19" s="4">
        <v>5.7763401109057304E-2</v>
      </c>
      <c r="M19" s="4">
        <v>5.0191965539844556E-2</v>
      </c>
      <c r="N19" s="4">
        <v>4.1313559322033899E-2</v>
      </c>
      <c r="O19" s="4">
        <v>4.9714209756745981E-2</v>
      </c>
      <c r="P19" s="4">
        <v>4.832942917026261E-2</v>
      </c>
      <c r="Q19" s="4">
        <v>5.8805835463979543E-2</v>
      </c>
      <c r="R19" s="4">
        <v>5.4411581180581557E-2</v>
      </c>
      <c r="S19" s="4">
        <v>7.4151985274783061E-2</v>
      </c>
      <c r="T19" s="4">
        <v>7.3062625107234769E-2</v>
      </c>
      <c r="U19" s="4">
        <v>8.4815835630167882E-2</v>
      </c>
      <c r="V19" s="4">
        <v>8.5773046213404314E-2</v>
      </c>
      <c r="W19" s="4">
        <v>9.8719316969050161E-2</v>
      </c>
      <c r="X19" s="4">
        <v>9.719329564613706E-2</v>
      </c>
      <c r="Y19" s="4">
        <v>9.3514174994901084E-2</v>
      </c>
      <c r="Z19" s="4">
        <v>8.6322081575246137E-2</v>
      </c>
      <c r="AA19" s="4">
        <v>8.3388222895534186E-2</v>
      </c>
      <c r="AB19" s="4">
        <v>0.10166277712952158</v>
      </c>
      <c r="AC19" s="4">
        <v>9.9738562091503266E-2</v>
      </c>
      <c r="AD19" s="4">
        <v>0.11590968758204254</v>
      </c>
      <c r="AE19" s="4">
        <v>0.13026079757140885</v>
      </c>
      <c r="AF19" s="4">
        <v>0.11821543600143147</v>
      </c>
      <c r="AG19" s="4">
        <v>0.15309254013220019</v>
      </c>
      <c r="AH19" s="4">
        <v>0.14760576476057646</v>
      </c>
      <c r="AI19" s="4">
        <v>0.12601056375983616</v>
      </c>
    </row>
    <row r="20" spans="1:35" x14ac:dyDescent="0.35">
      <c r="A20" s="2" t="s">
        <v>5</v>
      </c>
      <c r="B20" s="4">
        <v>0.24702522608281771</v>
      </c>
      <c r="C20" s="4">
        <v>0.22305986696230598</v>
      </c>
      <c r="D20" s="4">
        <v>0.20957022596366859</v>
      </c>
      <c r="E20" s="4">
        <v>0.20652719665271965</v>
      </c>
      <c r="F20" s="4">
        <v>0.19957746478873239</v>
      </c>
      <c r="G20" s="4">
        <v>0.2035988971121753</v>
      </c>
      <c r="H20" s="4">
        <v>2.8038777032065622E-2</v>
      </c>
      <c r="I20" s="4">
        <v>3.8028669588911268E-2</v>
      </c>
      <c r="J20" s="4">
        <v>3.3432392273402674E-2</v>
      </c>
      <c r="K20" s="4">
        <v>3.2142344669249534E-2</v>
      </c>
      <c r="L20" s="4">
        <v>3.8037634408602153E-2</v>
      </c>
      <c r="M20" s="4">
        <v>3.8030285516125306E-2</v>
      </c>
      <c r="N20" s="4">
        <v>3.3828182039425649E-2</v>
      </c>
      <c r="O20" s="4">
        <v>3.7079130558317942E-2</v>
      </c>
      <c r="P20" s="4">
        <v>4.6779661016949151E-2</v>
      </c>
      <c r="Q20" s="4">
        <v>4.6837193225025928E-2</v>
      </c>
      <c r="R20" s="4">
        <v>5.6764155020890363E-2</v>
      </c>
      <c r="S20" s="4">
        <v>6.0317460317460318E-2</v>
      </c>
      <c r="T20" s="4">
        <v>6.1538461538461542E-2</v>
      </c>
      <c r="U20" s="4">
        <v>5.8168137751410796E-2</v>
      </c>
      <c r="V20" s="4">
        <v>6.7973669147109325E-2</v>
      </c>
      <c r="W20" s="4">
        <v>6.3248900348854845E-2</v>
      </c>
      <c r="X20" s="4">
        <v>5.7861836832825773E-2</v>
      </c>
      <c r="Y20" s="4">
        <v>6.502690238278247E-2</v>
      </c>
      <c r="Z20" s="4">
        <v>5.7455540355677154E-2</v>
      </c>
      <c r="AA20" s="4">
        <v>6.7533344588890765E-2</v>
      </c>
      <c r="AB20" s="4">
        <v>7.3001388613370369E-2</v>
      </c>
      <c r="AC20" s="4">
        <v>6.5526583135794111E-2</v>
      </c>
      <c r="AD20" s="4">
        <v>5.6879739978331526E-2</v>
      </c>
      <c r="AE20" s="4">
        <v>6.8487305312566679E-2</v>
      </c>
      <c r="AF20" s="4">
        <v>7.2533516672396006E-2</v>
      </c>
      <c r="AG20" s="4">
        <v>7.3995426331264297E-2</v>
      </c>
      <c r="AH20" s="4">
        <v>7.2363886974500344E-2</v>
      </c>
      <c r="AI20" s="4">
        <v>7.2958500669344048E-2</v>
      </c>
    </row>
    <row r="21" spans="1:35" x14ac:dyDescent="0.35">
      <c r="A21" s="2" t="s">
        <v>20</v>
      </c>
      <c r="H21" s="6">
        <f t="shared" ref="H21:AI21" si="2">+(1+H25)^12-1</f>
        <v>0.17763999999999891</v>
      </c>
      <c r="I21" s="6">
        <f t="shared" si="2"/>
        <v>0.19063749999999957</v>
      </c>
      <c r="J21" s="6">
        <f t="shared" si="2"/>
        <v>0.19606999999999797</v>
      </c>
      <c r="K21" s="6">
        <f t="shared" si="2"/>
        <v>0.21497500000000014</v>
      </c>
      <c r="L21" s="6">
        <f t="shared" si="2"/>
        <v>0.2319999999999991</v>
      </c>
      <c r="M21" s="6">
        <f t="shared" si="2"/>
        <v>0.26697999999999888</v>
      </c>
      <c r="N21" s="6">
        <f t="shared" si="2"/>
        <v>0.28147499999999859</v>
      </c>
      <c r="O21" s="6">
        <f t="shared" si="2"/>
        <v>0.28613333330000068</v>
      </c>
      <c r="P21" s="6">
        <f t="shared" si="2"/>
        <v>0.27652857139999854</v>
      </c>
      <c r="Q21" s="6">
        <f t="shared" si="2"/>
        <v>0.28072499999999923</v>
      </c>
      <c r="R21" s="6">
        <f t="shared" si="2"/>
        <v>0.25465000000000004</v>
      </c>
      <c r="S21" s="6">
        <f t="shared" si="2"/>
        <v>0.2456272726999984</v>
      </c>
      <c r="T21" s="6">
        <f t="shared" si="2"/>
        <v>0.24926666670000008</v>
      </c>
      <c r="U21" s="6">
        <f t="shared" si="2"/>
        <v>0.23636666670000017</v>
      </c>
      <c r="V21" s="6">
        <f t="shared" si="2"/>
        <v>0.25122448979591772</v>
      </c>
      <c r="W21" s="6">
        <f t="shared" si="2"/>
        <v>0.24630540540540347</v>
      </c>
      <c r="X21" s="6">
        <f t="shared" si="2"/>
        <v>0.23785251396648111</v>
      </c>
      <c r="Y21" s="6">
        <f t="shared" si="2"/>
        <v>0.24593715170278707</v>
      </c>
      <c r="Z21" s="6">
        <f t="shared" si="2"/>
        <v>0.25990000000000069</v>
      </c>
      <c r="AA21" s="6">
        <f t="shared" si="2"/>
        <v>0.24669999999999925</v>
      </c>
      <c r="AB21" s="6">
        <f t="shared" si="2"/>
        <v>0.21740000000000048</v>
      </c>
      <c r="AC21" s="6">
        <f t="shared" si="2"/>
        <v>0.21859999999999924</v>
      </c>
      <c r="AD21" s="6">
        <f t="shared" si="2"/>
        <v>0.21180000000000065</v>
      </c>
      <c r="AE21" s="6">
        <f t="shared" si="2"/>
        <v>0.20800000000000174</v>
      </c>
      <c r="AF21" s="6">
        <f t="shared" si="2"/>
        <v>0.19070000000000031</v>
      </c>
      <c r="AG21" s="6">
        <f t="shared" si="2"/>
        <v>0.19150000000000111</v>
      </c>
      <c r="AH21" s="6">
        <f t="shared" si="2"/>
        <v>0.18210000000000037</v>
      </c>
      <c r="AI21" s="6">
        <f t="shared" si="2"/>
        <v>0.19090000000000051</v>
      </c>
    </row>
    <row r="22" spans="1:35" x14ac:dyDescent="0.35">
      <c r="A22" s="2" t="s">
        <v>7</v>
      </c>
      <c r="H22" s="7">
        <v>4.4999999999999998E-2</v>
      </c>
      <c r="I22" s="7">
        <v>4.4999999999999998E-2</v>
      </c>
      <c r="J22" s="7">
        <v>4.4999999999999998E-2</v>
      </c>
      <c r="K22" s="7">
        <v>4.4999999999999998E-2</v>
      </c>
      <c r="L22" s="7">
        <v>4.4999999999999998E-2</v>
      </c>
      <c r="M22" s="7">
        <v>4.4999999999999998E-2</v>
      </c>
      <c r="N22" s="7">
        <v>0.05</v>
      </c>
      <c r="O22" s="7">
        <v>0.05</v>
      </c>
      <c r="P22" s="7">
        <v>0.05</v>
      </c>
      <c r="Q22" s="7">
        <v>0.05</v>
      </c>
      <c r="R22" s="7">
        <v>0.05</v>
      </c>
      <c r="S22" s="7">
        <v>0.05</v>
      </c>
      <c r="T22" s="7">
        <v>0.05</v>
      </c>
      <c r="U22" s="7">
        <v>0.05</v>
      </c>
      <c r="V22" s="7">
        <v>0.05</v>
      </c>
      <c r="W22" s="7">
        <v>0.05</v>
      </c>
      <c r="X22" s="7">
        <v>0.05</v>
      </c>
      <c r="Y22" s="7">
        <v>0.05</v>
      </c>
      <c r="Z22" s="7">
        <v>5.5E-2</v>
      </c>
      <c r="AA22" s="7">
        <v>5.5E-2</v>
      </c>
      <c r="AB22" s="7">
        <v>5.5E-2</v>
      </c>
      <c r="AC22" s="7">
        <v>5.5E-2</v>
      </c>
      <c r="AD22" s="7">
        <v>5.5E-2</v>
      </c>
      <c r="AE22" s="7">
        <v>5.5E-2</v>
      </c>
      <c r="AF22" s="7">
        <v>5.5E-2</v>
      </c>
      <c r="AG22" s="7">
        <v>5.5E-2</v>
      </c>
      <c r="AH22" s="7">
        <v>5.5E-2</v>
      </c>
      <c r="AI22" s="7">
        <v>5.5E-2</v>
      </c>
    </row>
    <row r="23" spans="1:35" x14ac:dyDescent="0.35">
      <c r="A23" s="2" t="s">
        <v>21</v>
      </c>
      <c r="H23" s="13">
        <f>Desembolso!B16</f>
        <v>6.6160276866376017E-2</v>
      </c>
      <c r="I23" s="13">
        <f>Desembolso!C16</f>
        <v>6.4636170323116027E-2</v>
      </c>
      <c r="J23" s="13">
        <f>Desembolso!D16</f>
        <v>8.3702652722866977E-2</v>
      </c>
      <c r="K23" s="13">
        <f>Desembolso!E16</f>
        <v>7.4707985063718396E-2</v>
      </c>
      <c r="L23" s="13">
        <f>Desembolso!F16</f>
        <v>8.5147735380224868E-2</v>
      </c>
      <c r="M23" s="13">
        <f>Desembolso!G16</f>
        <v>7.8343170855547095E-2</v>
      </c>
      <c r="N23" s="13">
        <f>Desembolso!H16</f>
        <v>5.8464873653546509E-2</v>
      </c>
      <c r="O23" s="13">
        <f>Desembolso!I16</f>
        <v>7.1826791435547835E-2</v>
      </c>
      <c r="P23" s="13">
        <f>Desembolso!J16</f>
        <v>8.5524513081315701E-2</v>
      </c>
      <c r="Q23" s="13">
        <f>Desembolso!K16</f>
        <v>0.1017510194291197</v>
      </c>
      <c r="R23" s="13">
        <f>Desembolso!L16</f>
        <v>7.4572658007974413E-2</v>
      </c>
      <c r="S23" s="13">
        <f>Desembolso!M16</f>
        <v>0.12752890173410406</v>
      </c>
      <c r="T23" s="13">
        <f>Desembolso!N16</f>
        <v>8.957480875289095E-2</v>
      </c>
      <c r="U23" s="13">
        <f>Desembolso!O16</f>
        <v>0.10744340791962946</v>
      </c>
      <c r="V23" s="13">
        <f>Desembolso!P16</f>
        <v>0.12557732510087996</v>
      </c>
      <c r="W23" s="13">
        <f>Desembolso!Q16</f>
        <v>0.10337217061027562</v>
      </c>
      <c r="X23" s="13">
        <f>Desembolso!R16</f>
        <v>0.12882284399921312</v>
      </c>
      <c r="Y23" s="13">
        <f>Desembolso!S16</f>
        <v>0.13331545282390136</v>
      </c>
      <c r="Z23" s="13">
        <f>Desembolso!T16</f>
        <v>9.4565847998452912E-2</v>
      </c>
      <c r="AA23" s="13">
        <f>Desembolso!U16</f>
        <v>9.9164809797855122E-2</v>
      </c>
      <c r="AB23" s="13">
        <f>Desembolso!V16</f>
        <v>0.14047471669364822</v>
      </c>
      <c r="AC23" s="13">
        <f>Desembolso!W16</f>
        <v>0.12018771874005726</v>
      </c>
      <c r="AD23" s="13">
        <f>Desembolso!X16</f>
        <v>0.14313008609505837</v>
      </c>
      <c r="AE23" s="13">
        <f>Desembolso!Y16</f>
        <v>0.13775212400285361</v>
      </c>
      <c r="AF23" s="13">
        <f>Desembolso!Z16</f>
        <v>0.15547192277434033</v>
      </c>
      <c r="AG23" s="13">
        <f>Desembolso!AA16</f>
        <v>0.1772049858425449</v>
      </c>
      <c r="AH23" s="13">
        <f>Desembolso!AB16</f>
        <v>0.13443605497982622</v>
      </c>
      <c r="AI23" s="13">
        <f>Desembolso!AC16</f>
        <v>0.15825925160223278</v>
      </c>
    </row>
    <row r="24" spans="1:35" x14ac:dyDescent="0.35">
      <c r="A24" s="2" t="s">
        <v>8</v>
      </c>
      <c r="H24" s="4">
        <f>(30%-H18)+H19+H20+(35%-H21)+(H22*5)+H23</f>
        <v>0.79898856924639328</v>
      </c>
      <c r="I24" s="4">
        <f t="shared" ref="I24" si="3">(30%-I18)+I19+I20+(35%-I21)+(I22*5)+I23</f>
        <v>0.79443725997135672</v>
      </c>
      <c r="J24" s="4">
        <f t="shared" ref="J24" si="4">(30%-J18)+J19+J20+(35%-J21)+(J22*5)+J23</f>
        <v>0.81454012521531372</v>
      </c>
      <c r="K24" s="4">
        <f t="shared" ref="K24" si="5">(30%-K18)+K19+K20+(35%-K21)+(K22*5)+K23</f>
        <v>0.78531759912171095</v>
      </c>
      <c r="L24" s="4">
        <f t="shared" ref="L24" si="6">(30%-L18)+L19+L20+(35%-L21)+(L22*5)+L23</f>
        <v>0.77528443886151888</v>
      </c>
      <c r="M24" s="4">
        <f t="shared" ref="M24" si="7">(30%-M18)+M19+M20+(35%-M21)+(M22*5)+M23</f>
        <v>0.72775552176911495</v>
      </c>
      <c r="N24" s="4">
        <f t="shared" ref="N24" si="8">(30%-N18)+N19+N20+(35%-N21)+(N22*5)+N23</f>
        <v>0.69420161802306879</v>
      </c>
      <c r="O24" s="4">
        <f t="shared" ref="O24" si="9">(30%-O18)+O19+O20+(35%-O21)+(O22*5)+O23</f>
        <v>0.70904235975910435</v>
      </c>
      <c r="P24" s="4">
        <f t="shared" ref="P24" si="10">(30%-P18)+P19+P20+(35%-P21)+(P22*5)+P23</f>
        <v>0.73939477625348016</v>
      </c>
      <c r="Q24" s="4">
        <f t="shared" ref="Q24" si="11">(30%-Q18)+Q19+Q20+(35%-Q21)+(Q22*5)+Q23</f>
        <v>0.74444271521935546</v>
      </c>
      <c r="R24" s="4">
        <f t="shared" ref="R24" si="12">(30%-R18)+R19+R20+(35%-R21)+(R22*5)+R23</f>
        <v>0.74502455435177595</v>
      </c>
      <c r="S24" s="4">
        <f t="shared" ref="S24" si="13">(30%-S18)+S19+S20+(35%-S21)+(S22*5)+S23</f>
        <v>0.83511260486704397</v>
      </c>
      <c r="T24" s="4">
        <f t="shared" ref="T24" si="14">(30%-T18)+T19+T20+(35%-T21)+(T22*5)+T23</f>
        <v>0.78593023839422449</v>
      </c>
      <c r="U24" s="4">
        <f t="shared" ref="U24" si="15">(30%-U18)+U19+U20+(35%-U21)+(U22*5)+U23</f>
        <v>0.82454809120035433</v>
      </c>
      <c r="V24" s="4">
        <f t="shared" ref="V24" si="16">(30%-V18)+V19+V20+(35%-V21)+(V22*5)+V23</f>
        <v>0.83431062114044097</v>
      </c>
      <c r="W24" s="4">
        <f t="shared" ref="W24" si="17">(30%-W18)+W19+W20+(35%-W21)+(W22*5)+W23</f>
        <v>0.82347158000140086</v>
      </c>
      <c r="X24" s="4">
        <f t="shared" ref="X24" si="18">(30%-X18)+X19+X20+(35%-X21)+(X22*5)+X23</f>
        <v>0.84800688374766597</v>
      </c>
      <c r="Y24" s="4">
        <f t="shared" ref="Y24" si="19">(30%-Y18)+Y19+Y20+(35%-Y21)+(Y22*5)+Y23</f>
        <v>0.84645566010854378</v>
      </c>
      <c r="Z24" s="4">
        <f t="shared" ref="Z24" si="20">(30%-Z18)+Z19+Z20+(35%-Z21)+(Z22*5)+Z23</f>
        <v>0.80447674940211411</v>
      </c>
      <c r="AA24" s="4">
        <f t="shared" ref="AA24" si="21">(30%-AA18)+AA19+AA20+(35%-AA21)+(AA22*5)+AA23</f>
        <v>0.8236999497353289</v>
      </c>
      <c r="AB24" s="4">
        <f t="shared" ref="AB24" si="22">(30%-AB18)+AB19+AB20+(35%-AB21)+(AB22*5)+AB23</f>
        <v>0.91514707107163829</v>
      </c>
      <c r="AC24" s="4">
        <f t="shared" ref="AC24" si="23">(30%-AC18)+AC19+AC20+(35%-AC21)+(AC22*5)+AC23</f>
        <v>0.88407439584262382</v>
      </c>
      <c r="AD24" s="4">
        <f t="shared" ref="AD24" si="24">(30%-AD18)+AD19+AD20+(35%-AD21)+(AD22*5)+AD23</f>
        <v>0.91938416506506748</v>
      </c>
      <c r="AE24" s="4">
        <f t="shared" ref="AE24" si="25">(30%-AE18)+AE19+AE20+(35%-AE21)+(AE22*5)+AE23</f>
        <v>0.94190746910921508</v>
      </c>
      <c r="AF24" s="4">
        <f t="shared" ref="AF24" si="26">(30%-AF18)+AF19+AF20+(35%-AF21)+(AF22*5)+AF23</f>
        <v>0.97163413456844272</v>
      </c>
      <c r="AG24" s="4">
        <f t="shared" ref="AG24" si="27">(30%-AG18)+AG19+AG20+(35%-AG21)+(AG22*5)+AG23</f>
        <v>1.0359745066442732</v>
      </c>
      <c r="AH24" s="4">
        <f t="shared" ref="AH24:AI24" si="28">(30%-AH18)+AH19+AH20+(35%-AH21)+(AH22*5)+AH23</f>
        <v>1.001026336300505</v>
      </c>
      <c r="AI24" s="4">
        <f t="shared" si="28"/>
        <v>1.0002498096547305</v>
      </c>
    </row>
    <row r="25" spans="1:35" x14ac:dyDescent="0.35">
      <c r="A25" s="2" t="s">
        <v>22</v>
      </c>
      <c r="H25" s="6">
        <v>1.371929384551418E-2</v>
      </c>
      <c r="I25" s="6">
        <v>1.4646970654946134E-2</v>
      </c>
      <c r="J25" s="6">
        <v>1.5031958820090896E-2</v>
      </c>
      <c r="K25" s="6">
        <v>1.6359330489444268E-2</v>
      </c>
      <c r="L25" s="6">
        <v>1.753859833084781E-2</v>
      </c>
      <c r="M25" s="6">
        <v>1.9915393518094682E-2</v>
      </c>
      <c r="N25" s="6">
        <v>2.0882701330328546E-2</v>
      </c>
      <c r="O25" s="6">
        <v>2.1191441057098581E-2</v>
      </c>
      <c r="P25" s="6">
        <v>2.0553739315881892E-2</v>
      </c>
      <c r="Q25" s="6">
        <v>2.0832897556794183E-2</v>
      </c>
      <c r="R25" s="6">
        <v>1.9084546399502189E-2</v>
      </c>
      <c r="S25" s="6">
        <v>1.8471801207393668E-2</v>
      </c>
      <c r="T25" s="6">
        <v>1.8719445228929654E-2</v>
      </c>
      <c r="U25" s="6">
        <v>1.783865583462263E-2</v>
      </c>
      <c r="V25" s="6">
        <v>1.8852392643512239E-2</v>
      </c>
      <c r="W25" s="6">
        <v>1.8517995253469977E-2</v>
      </c>
      <c r="X25" s="6">
        <v>1.7940535023103221E-2</v>
      </c>
      <c r="Y25" s="6">
        <v>1.8492912862898114E-2</v>
      </c>
      <c r="Z25" s="6">
        <v>1.9439224348480666E-2</v>
      </c>
      <c r="AA25" s="6">
        <v>1.8544864228500657E-2</v>
      </c>
      <c r="AB25" s="6">
        <v>1.6528224195598185E-2</v>
      </c>
      <c r="AC25" s="6">
        <v>1.6611686431802664E-2</v>
      </c>
      <c r="AD25" s="6">
        <v>1.6137733863066828E-2</v>
      </c>
      <c r="AE25" s="6">
        <v>1.5871815102928011E-2</v>
      </c>
      <c r="AF25" s="6">
        <v>1.4651409027246043E-2</v>
      </c>
      <c r="AG25" s="6">
        <v>1.4708201339286076E-2</v>
      </c>
      <c r="AH25" s="6">
        <v>1.4038672648005734E-2</v>
      </c>
      <c r="AI25" s="6">
        <v>1.4665610383646221E-2</v>
      </c>
    </row>
    <row r="26" spans="1:35" x14ac:dyDescent="0.35"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8" spans="1:35" x14ac:dyDescent="0.35">
      <c r="A28" s="9" t="s">
        <v>10</v>
      </c>
      <c r="B28" s="1">
        <v>44562</v>
      </c>
      <c r="C28" s="1">
        <v>44593</v>
      </c>
      <c r="D28" s="1">
        <v>44621</v>
      </c>
      <c r="E28" s="1">
        <v>44652</v>
      </c>
      <c r="F28" s="1">
        <v>44682</v>
      </c>
      <c r="G28" s="1">
        <v>44713</v>
      </c>
      <c r="H28" s="1">
        <v>44743</v>
      </c>
      <c r="I28" s="1">
        <v>44774</v>
      </c>
      <c r="J28" s="1">
        <v>44805</v>
      </c>
      <c r="K28" s="1">
        <v>44835</v>
      </c>
      <c r="L28" s="1">
        <v>44866</v>
      </c>
      <c r="M28" s="1">
        <v>44896</v>
      </c>
      <c r="N28" s="1">
        <v>44927</v>
      </c>
      <c r="O28" s="1">
        <v>44958</v>
      </c>
      <c r="P28" s="1">
        <v>44986</v>
      </c>
      <c r="Q28" s="1">
        <v>45017</v>
      </c>
      <c r="R28" s="1">
        <v>45047</v>
      </c>
      <c r="S28" s="1">
        <v>45078</v>
      </c>
      <c r="T28" s="1">
        <v>45108</v>
      </c>
      <c r="U28" s="1">
        <v>45139</v>
      </c>
      <c r="V28" s="1">
        <v>45170</v>
      </c>
      <c r="W28" s="1">
        <v>45200</v>
      </c>
      <c r="X28" s="1">
        <v>45231</v>
      </c>
      <c r="Y28" s="1">
        <v>45261</v>
      </c>
      <c r="Z28" s="1">
        <v>45292</v>
      </c>
      <c r="AA28" s="1">
        <v>45323</v>
      </c>
      <c r="AB28" s="1">
        <v>45352</v>
      </c>
      <c r="AC28" s="1">
        <v>45383</v>
      </c>
      <c r="AD28" s="1">
        <v>45413</v>
      </c>
      <c r="AE28" s="1">
        <v>45444</v>
      </c>
      <c r="AF28" s="1">
        <v>45474</v>
      </c>
      <c r="AG28" s="1">
        <v>45505</v>
      </c>
      <c r="AH28" s="1">
        <v>45536</v>
      </c>
      <c r="AI28" s="1">
        <v>45566</v>
      </c>
    </row>
    <row r="29" spans="1:35" x14ac:dyDescent="0.35">
      <c r="A29" s="2" t="s">
        <v>1</v>
      </c>
      <c r="B29" s="3">
        <v>3648262.553504</v>
      </c>
      <c r="C29" s="3">
        <v>3669575.1812488702</v>
      </c>
      <c r="D29" s="3">
        <v>3666538.4587299502</v>
      </c>
      <c r="E29" s="3">
        <v>3671623.93971969</v>
      </c>
      <c r="F29" s="3">
        <v>3703701.1581176301</v>
      </c>
      <c r="G29" s="3">
        <v>3719137.0351612298</v>
      </c>
      <c r="H29" s="8">
        <v>1604470.8605142599</v>
      </c>
      <c r="I29" s="8">
        <v>1652994.4659615201</v>
      </c>
      <c r="J29" s="8">
        <v>1708487.1307916299</v>
      </c>
      <c r="K29" s="8">
        <v>1747888.4805549299</v>
      </c>
      <c r="L29" s="8">
        <v>1806031.2504928701</v>
      </c>
      <c r="M29" s="8">
        <v>1945797.5892711298</v>
      </c>
      <c r="N29" s="8">
        <v>1879515.48450634</v>
      </c>
      <c r="O29" s="8">
        <v>1915579.91396592</v>
      </c>
      <c r="P29" s="8">
        <v>1944360.15037343</v>
      </c>
      <c r="Q29" s="8">
        <v>1974521.56450923</v>
      </c>
      <c r="R29" s="8">
        <v>1993157.1163918602</v>
      </c>
      <c r="S29" s="8">
        <v>2013606.3697641699</v>
      </c>
      <c r="T29" s="8">
        <v>2033940.81658803</v>
      </c>
      <c r="U29" s="8">
        <v>2063270.9103105702</v>
      </c>
      <c r="V29" s="8">
        <v>2118495.7431463301</v>
      </c>
      <c r="W29" s="8">
        <v>2150558.7540029301</v>
      </c>
      <c r="X29" s="8">
        <v>2027507.7378819499</v>
      </c>
      <c r="Y29" s="8">
        <v>2076067.99956166</v>
      </c>
      <c r="Z29" s="8">
        <v>2064981.23134243</v>
      </c>
      <c r="AA29" s="8">
        <v>2084474.5574407</v>
      </c>
      <c r="AB29" s="8">
        <v>2096368.10743549</v>
      </c>
      <c r="AC29" s="8">
        <v>2103936.7453061598</v>
      </c>
      <c r="AD29" s="8">
        <v>2103511.8318896899</v>
      </c>
      <c r="AE29" s="8">
        <v>2102169.5804582098</v>
      </c>
      <c r="AF29" s="8">
        <v>2096914.34394748</v>
      </c>
      <c r="AG29" s="8">
        <v>2105646.60086308</v>
      </c>
      <c r="AH29" s="8">
        <v>1974456.5323194701</v>
      </c>
      <c r="AI29" s="8">
        <v>2021712.0964900299</v>
      </c>
    </row>
    <row r="30" spans="1:35" x14ac:dyDescent="0.35">
      <c r="A30" s="2" t="s">
        <v>2</v>
      </c>
      <c r="B30" s="4">
        <v>0.21403403505745466</v>
      </c>
      <c r="C30" s="4">
        <v>0.21390687112101711</v>
      </c>
      <c r="D30" s="4">
        <v>0.21293910109438519</v>
      </c>
      <c r="E30" s="4">
        <v>0.2112435249281753</v>
      </c>
      <c r="F30" s="4">
        <v>0.21071397857262175</v>
      </c>
      <c r="G30" s="4">
        <v>0.20808187088463242</v>
      </c>
      <c r="H30" s="4">
        <v>8.8665548498006022E-2</v>
      </c>
      <c r="I30" s="4">
        <v>8.9518146570157497E-2</v>
      </c>
      <c r="J30" s="4">
        <v>9.0591602510116109E-2</v>
      </c>
      <c r="K30" s="4">
        <v>9.1284702429934847E-2</v>
      </c>
      <c r="L30" s="4">
        <v>9.2573321126252245E-2</v>
      </c>
      <c r="M30" s="4">
        <v>9.7578754978822221E-2</v>
      </c>
      <c r="N30" s="4">
        <v>9.4845449877591428E-2</v>
      </c>
      <c r="O30" s="4">
        <v>9.6260553865297319E-2</v>
      </c>
      <c r="P30" s="4">
        <v>9.7245799771292094E-2</v>
      </c>
      <c r="Q30" s="4">
        <v>9.8687639200980379E-2</v>
      </c>
      <c r="R30" s="4">
        <v>9.9516740716231525E-2</v>
      </c>
      <c r="S30" s="4">
        <v>0.10000389183623704</v>
      </c>
      <c r="T30" s="4">
        <v>0.10084997163965888</v>
      </c>
      <c r="U30" s="4">
        <v>0.10187743761706008</v>
      </c>
      <c r="V30" s="4">
        <v>0.1037932906282055</v>
      </c>
      <c r="W30" s="4">
        <v>0.10475533368042725</v>
      </c>
      <c r="X30" s="4">
        <v>9.8792655742722682E-2</v>
      </c>
      <c r="Y30" s="4">
        <v>9.9960238655546027E-2</v>
      </c>
      <c r="Z30" s="4">
        <v>0.10030290601599519</v>
      </c>
      <c r="AA30" s="4">
        <v>0.10138701860391032</v>
      </c>
      <c r="AB30" s="4">
        <v>0.10209390165177977</v>
      </c>
      <c r="AC30" s="4">
        <v>0.10286595995225262</v>
      </c>
      <c r="AD30" s="4">
        <v>0.10318830133376204</v>
      </c>
      <c r="AE30" s="4">
        <v>0.10340662685153865</v>
      </c>
      <c r="AF30" s="4">
        <v>0.10522848274679879</v>
      </c>
      <c r="AG30" s="4">
        <v>0.10552631515611306</v>
      </c>
      <c r="AH30" s="4">
        <v>9.8033950517813523E-2</v>
      </c>
      <c r="AI30" s="4">
        <v>9.9980476257871181E-2</v>
      </c>
    </row>
    <row r="31" spans="1:35" x14ac:dyDescent="0.35">
      <c r="A31" s="2" t="s">
        <v>3</v>
      </c>
      <c r="B31" s="4">
        <v>4.8234803498337926E-2</v>
      </c>
      <c r="C31" s="4">
        <v>4.7982673925831894E-2</v>
      </c>
      <c r="D31" s="4">
        <v>4.4980553209502554E-2</v>
      </c>
      <c r="E31" s="4">
        <v>4.5120128522026043E-2</v>
      </c>
      <c r="F31" s="4">
        <v>4.4421127711139902E-2</v>
      </c>
      <c r="G31" s="4">
        <v>4.625271428091992E-2</v>
      </c>
      <c r="H31" s="4">
        <v>4.5340487473635525E-2</v>
      </c>
      <c r="I31" s="4">
        <v>4.4205504244011797E-2</v>
      </c>
      <c r="J31" s="4">
        <v>4.5288723290808811E-2</v>
      </c>
      <c r="K31" s="4">
        <v>4.336107226481499E-2</v>
      </c>
      <c r="L31" s="4">
        <v>4.2179706353741603E-2</v>
      </c>
      <c r="M31" s="4">
        <v>3.9789473150309208E-2</v>
      </c>
      <c r="N31" s="4">
        <v>4.3596883922348763E-2</v>
      </c>
      <c r="O31" s="4">
        <v>3.999456464636067E-2</v>
      </c>
      <c r="P31" s="4">
        <v>2.5244562987357524E-2</v>
      </c>
      <c r="Q31" s="4">
        <v>3.3577588031842479E-2</v>
      </c>
      <c r="R31" s="4">
        <v>4.7390182531520844E-2</v>
      </c>
      <c r="S31" s="4">
        <v>4.3794700685322187E-2</v>
      </c>
      <c r="T31" s="4">
        <v>4.205018194514331E-2</v>
      </c>
      <c r="U31" s="4">
        <v>4.6545218772436649E-2</v>
      </c>
      <c r="V31" s="4">
        <v>5.4098678880528543E-2</v>
      </c>
      <c r="W31" s="4">
        <v>5.8610274877678718E-2</v>
      </c>
      <c r="X31" s="4">
        <v>6.2082623729709713E-2</v>
      </c>
      <c r="Y31" s="4">
        <v>6.0378844252532413E-2</v>
      </c>
      <c r="Z31" s="4">
        <v>5.8596218607347185E-2</v>
      </c>
      <c r="AA31" s="4">
        <v>6.433460055714546E-2</v>
      </c>
      <c r="AB31" s="4">
        <v>6.0953469351928753E-2</v>
      </c>
      <c r="AC31" s="4">
        <v>6.4379835388154449E-2</v>
      </c>
      <c r="AD31" s="4">
        <v>6.680137312844879E-2</v>
      </c>
      <c r="AE31" s="4">
        <v>7.3888042557448561E-2</v>
      </c>
      <c r="AF31" s="4">
        <v>7.1999217020812842E-2</v>
      </c>
      <c r="AG31" s="4">
        <v>6.9144076211432204E-2</v>
      </c>
      <c r="AH31" s="4">
        <v>7.2517687945379772E-2</v>
      </c>
      <c r="AI31" s="4">
        <v>6.9172118062869631E-2</v>
      </c>
    </row>
    <row r="32" spans="1:35" x14ac:dyDescent="0.35">
      <c r="A32" s="2" t="s">
        <v>4</v>
      </c>
      <c r="B32" s="4">
        <v>0.12060417387293901</v>
      </c>
      <c r="C32" s="4">
        <v>0.10828157349896481</v>
      </c>
      <c r="D32" s="4">
        <v>9.1544818817546086E-2</v>
      </c>
      <c r="E32" s="4">
        <v>8.6804950322468183E-2</v>
      </c>
      <c r="F32" s="4">
        <v>8.437348030474956E-2</v>
      </c>
      <c r="G32" s="4">
        <v>6.6446028513238289E-2</v>
      </c>
      <c r="H32" s="4">
        <v>7.3499999999999996E-2</v>
      </c>
      <c r="I32" s="4">
        <v>8.1969743748070395E-2</v>
      </c>
      <c r="J32" s="4">
        <v>7.1957407869561604E-2</v>
      </c>
      <c r="K32" s="4">
        <v>7.560106042599872E-2</v>
      </c>
      <c r="L32" s="4">
        <v>7.0794824399260631E-2</v>
      </c>
      <c r="M32" s="4">
        <v>7.9501826013671686E-2</v>
      </c>
      <c r="N32" s="4">
        <v>7.1731234866828086E-2</v>
      </c>
      <c r="O32" s="4">
        <v>7.5103017413265985E-2</v>
      </c>
      <c r="P32" s="4">
        <v>6.8302305511034403E-2</v>
      </c>
      <c r="Q32" s="4">
        <v>7.0085727177019094E-2</v>
      </c>
      <c r="R32" s="4">
        <v>5.8155497316860101E-2</v>
      </c>
      <c r="S32" s="4">
        <v>6.3896923481462004E-2</v>
      </c>
      <c r="T32" s="4">
        <v>6.7057477838146987E-2</v>
      </c>
      <c r="U32" s="4">
        <v>7.3916311701327994E-2</v>
      </c>
      <c r="V32" s="4">
        <v>9.7144931042826038E-2</v>
      </c>
      <c r="W32" s="4">
        <v>7.7241195304162222E-2</v>
      </c>
      <c r="X32" s="4">
        <v>7.904393533670534E-2</v>
      </c>
      <c r="Y32" s="4">
        <v>9.3106261472567814E-2</v>
      </c>
      <c r="Z32" s="4">
        <v>8.5794655414908577E-2</v>
      </c>
      <c r="AA32" s="4">
        <v>8.5627717033328943E-2</v>
      </c>
      <c r="AB32" s="4">
        <v>7.4533255542590438E-2</v>
      </c>
      <c r="AC32" s="4">
        <v>7.6732026143790849E-2</v>
      </c>
      <c r="AD32" s="4">
        <v>7.2985035442373322E-2</v>
      </c>
      <c r="AE32" s="4">
        <v>8.4034773009521183E-2</v>
      </c>
      <c r="AF32" s="4">
        <v>7.8969342717404273E-2</v>
      </c>
      <c r="AG32" s="4">
        <v>7.2946175637393765E-2</v>
      </c>
      <c r="AH32" s="4">
        <v>7.96141329614133E-2</v>
      </c>
      <c r="AI32" s="4">
        <v>9.8846609895440335E-2</v>
      </c>
    </row>
    <row r="33" spans="1:35" x14ac:dyDescent="0.35">
      <c r="A33" s="2" t="s">
        <v>5</v>
      </c>
      <c r="B33" s="4">
        <v>0.24702522608281771</v>
      </c>
      <c r="C33" s="4">
        <v>0.22305986696230598</v>
      </c>
      <c r="D33" s="4">
        <v>0.20957022596366859</v>
      </c>
      <c r="E33" s="4">
        <v>0.20652719665271965</v>
      </c>
      <c r="F33" s="4">
        <v>0.19957746478873239</v>
      </c>
      <c r="G33" s="4">
        <v>0.2035988971121753</v>
      </c>
      <c r="H33" s="4">
        <v>0.14451901565995526</v>
      </c>
      <c r="I33" s="4">
        <v>0.14334794455633218</v>
      </c>
      <c r="J33" s="4">
        <v>0.14784546805349183</v>
      </c>
      <c r="K33" s="4">
        <v>0.13990529487731382</v>
      </c>
      <c r="L33" s="4">
        <v>0.14811827956989249</v>
      </c>
      <c r="M33" s="4">
        <v>0.15004045775054908</v>
      </c>
      <c r="N33" s="4">
        <v>0.16549038695546361</v>
      </c>
      <c r="O33" s="4">
        <v>0.15144196618837902</v>
      </c>
      <c r="P33" s="4">
        <v>0.13884745762711864</v>
      </c>
      <c r="Q33" s="4">
        <v>0.15295540960940202</v>
      </c>
      <c r="R33" s="4">
        <v>0.16193632041492581</v>
      </c>
      <c r="S33" s="4">
        <v>0.13590325018896449</v>
      </c>
      <c r="T33" s="4">
        <v>0.13635627530364372</v>
      </c>
      <c r="U33" s="4">
        <v>0.13963246997540155</v>
      </c>
      <c r="V33" s="4">
        <v>0.16056096164854036</v>
      </c>
      <c r="W33" s="4">
        <v>0.13757015015925983</v>
      </c>
      <c r="X33" s="4">
        <v>0.1190895976919378</v>
      </c>
      <c r="Y33" s="4">
        <v>0.13066871637202152</v>
      </c>
      <c r="Z33" s="4">
        <v>0.14473324213406294</v>
      </c>
      <c r="AA33" s="4">
        <v>0.13557318926219822</v>
      </c>
      <c r="AB33" s="4">
        <v>0.12933941678238445</v>
      </c>
      <c r="AC33" s="4">
        <v>0.13714866237724349</v>
      </c>
      <c r="AD33" s="4">
        <v>0.12892741061755147</v>
      </c>
      <c r="AE33" s="4">
        <v>0.11798591849797312</v>
      </c>
      <c r="AF33" s="4">
        <v>0.12667583361980062</v>
      </c>
      <c r="AG33" s="4">
        <v>0.1195687683763476</v>
      </c>
      <c r="AH33" s="4">
        <v>0.11578221915920055</v>
      </c>
      <c r="AI33" s="4">
        <v>0.12299196787148595</v>
      </c>
    </row>
    <row r="34" spans="1:35" x14ac:dyDescent="0.35">
      <c r="A34" s="2" t="s">
        <v>20</v>
      </c>
      <c r="H34" s="6">
        <f t="shared" ref="H34:AI34" si="29">+(1+H38)^12-1</f>
        <v>0.21100000000000119</v>
      </c>
      <c r="I34" s="6">
        <f t="shared" si="29"/>
        <v>0.21979999999999955</v>
      </c>
      <c r="J34" s="6">
        <f t="shared" si="29"/>
        <v>0.24559999999999915</v>
      </c>
      <c r="K34" s="6">
        <f t="shared" si="29"/>
        <v>0.27626250000000119</v>
      </c>
      <c r="L34" s="6">
        <f t="shared" si="29"/>
        <v>0.2933250000000005</v>
      </c>
      <c r="M34" s="6">
        <f t="shared" si="29"/>
        <v>0.30474999999999963</v>
      </c>
      <c r="N34" s="6">
        <f t="shared" si="29"/>
        <v>0.28489999999999971</v>
      </c>
      <c r="O34" s="6">
        <f t="shared" si="29"/>
        <v>0.29073076919999896</v>
      </c>
      <c r="P34" s="6">
        <f t="shared" si="29"/>
        <v>0.28349999999999942</v>
      </c>
      <c r="Q34" s="6">
        <f t="shared" si="29"/>
        <v>0.28349999999999942</v>
      </c>
      <c r="R34" s="6">
        <f t="shared" si="29"/>
        <v>0.28143333330000009</v>
      </c>
      <c r="S34" s="6">
        <f t="shared" si="29"/>
        <v>0.27137999999999907</v>
      </c>
      <c r="T34" s="6">
        <f t="shared" si="29"/>
        <v>0.29555000000000131</v>
      </c>
      <c r="U34" s="6">
        <f t="shared" si="29"/>
        <v>0.23379999999999912</v>
      </c>
      <c r="V34" s="6">
        <f t="shared" si="29"/>
        <v>0.26528186528497333</v>
      </c>
      <c r="W34" s="6">
        <f t="shared" si="29"/>
        <v>0.26192400000000049</v>
      </c>
      <c r="X34" s="6">
        <f t="shared" si="29"/>
        <v>0.26871323529411595</v>
      </c>
      <c r="Y34" s="6">
        <f t="shared" si="29"/>
        <v>0.27083752808988737</v>
      </c>
      <c r="Z34" s="6">
        <f t="shared" si="29"/>
        <v>0.27809999999999979</v>
      </c>
      <c r="AA34" s="6">
        <f t="shared" si="29"/>
        <v>0.26829999999999909</v>
      </c>
      <c r="AB34" s="6">
        <f t="shared" si="29"/>
        <v>0.26179999999999981</v>
      </c>
      <c r="AC34" s="6">
        <f t="shared" si="29"/>
        <v>0.26199999999999846</v>
      </c>
      <c r="AD34" s="6">
        <f t="shared" si="29"/>
        <v>0.25869999999999882</v>
      </c>
      <c r="AE34" s="6">
        <f t="shared" si="29"/>
        <v>0.23940000000000028</v>
      </c>
      <c r="AF34" s="6">
        <f t="shared" si="29"/>
        <v>0.23399999999999976</v>
      </c>
      <c r="AG34" s="6">
        <f t="shared" si="29"/>
        <v>0.23740000000000072</v>
      </c>
      <c r="AH34" s="6">
        <f t="shared" si="29"/>
        <v>0.21989999999999998</v>
      </c>
      <c r="AI34" s="6">
        <f t="shared" si="29"/>
        <v>0.20330000000000092</v>
      </c>
    </row>
    <row r="35" spans="1:35" x14ac:dyDescent="0.35">
      <c r="A35" s="2" t="s">
        <v>7</v>
      </c>
      <c r="H35" s="7">
        <v>0.05</v>
      </c>
      <c r="I35" s="7">
        <v>0.05</v>
      </c>
      <c r="J35" s="7">
        <v>0.05</v>
      </c>
      <c r="K35" s="7">
        <v>0.05</v>
      </c>
      <c r="L35" s="7">
        <v>0.05</v>
      </c>
      <c r="M35" s="7">
        <v>0.05</v>
      </c>
      <c r="N35" s="7">
        <v>5.5E-2</v>
      </c>
      <c r="O35" s="7">
        <v>5.5E-2</v>
      </c>
      <c r="P35" s="7">
        <v>5.5E-2</v>
      </c>
      <c r="Q35" s="7">
        <v>5.5E-2</v>
      </c>
      <c r="R35" s="7">
        <v>5.5E-2</v>
      </c>
      <c r="S35" s="7">
        <v>5.5E-2</v>
      </c>
      <c r="T35" s="7">
        <v>5.5E-2</v>
      </c>
      <c r="U35" s="7">
        <v>5.5E-2</v>
      </c>
      <c r="V35" s="7">
        <v>5.5E-2</v>
      </c>
      <c r="W35" s="7">
        <v>5.5E-2</v>
      </c>
      <c r="X35" s="7">
        <v>5.5E-2</v>
      </c>
      <c r="Y35" s="7">
        <v>5.5E-2</v>
      </c>
      <c r="Z35" s="7">
        <v>0.06</v>
      </c>
      <c r="AA35" s="7">
        <v>0.06</v>
      </c>
      <c r="AB35" s="7">
        <v>0.06</v>
      </c>
      <c r="AC35" s="7">
        <v>0.06</v>
      </c>
      <c r="AD35" s="7">
        <v>0.06</v>
      </c>
      <c r="AE35" s="7">
        <v>0.06</v>
      </c>
      <c r="AF35" s="7">
        <v>0.06</v>
      </c>
      <c r="AG35" s="7">
        <v>0.06</v>
      </c>
      <c r="AH35" s="7">
        <v>0.06</v>
      </c>
      <c r="AI35" s="7">
        <v>0.06</v>
      </c>
    </row>
    <row r="36" spans="1:35" x14ac:dyDescent="0.35">
      <c r="A36" s="2" t="s">
        <v>21</v>
      </c>
      <c r="H36" s="13">
        <f>Desembolso!B17</f>
        <v>0.13852307968897479</v>
      </c>
      <c r="I36" s="13">
        <f>Desembolso!C17</f>
        <v>0.12372283595249209</v>
      </c>
      <c r="J36" s="13">
        <f>Desembolso!D17</f>
        <v>0.13699623772478001</v>
      </c>
      <c r="K36" s="13">
        <f>Desembolso!E17</f>
        <v>0.12948320997169549</v>
      </c>
      <c r="L36" s="13">
        <f>Desembolso!F17</f>
        <v>0.1252982999975398</v>
      </c>
      <c r="M36" s="13">
        <f>Desembolso!G17</f>
        <v>0.1396531480071084</v>
      </c>
      <c r="N36" s="13">
        <f>Desembolso!H17</f>
        <v>0.14755097893096675</v>
      </c>
      <c r="O36" s="13">
        <f>Desembolso!I17</f>
        <v>0.14934157598340178</v>
      </c>
      <c r="P36" s="13">
        <f>Desembolso!J17</f>
        <v>0.14699080416936111</v>
      </c>
      <c r="Q36" s="13">
        <f>Desembolso!K17</f>
        <v>0.15070760374190453</v>
      </c>
      <c r="R36" s="13">
        <f>Desembolso!L17</f>
        <v>0.14006553235166397</v>
      </c>
      <c r="S36" s="13">
        <f>Desembolso!M17</f>
        <v>0.15126445086705204</v>
      </c>
      <c r="T36" s="13">
        <f>Desembolso!N17</f>
        <v>0.12150862835794343</v>
      </c>
      <c r="U36" s="13">
        <f>Desembolso!O17</f>
        <v>0.12888968621566965</v>
      </c>
      <c r="V36" s="13">
        <f>Desembolso!P17</f>
        <v>0.17286207399484663</v>
      </c>
      <c r="W36" s="13">
        <f>Desembolso!Q17</f>
        <v>0.13144792896371196</v>
      </c>
      <c r="X36" s="13">
        <f>Desembolso!R17</f>
        <v>0.12519104762193001</v>
      </c>
      <c r="Y36" s="13">
        <f>Desembolso!S17</f>
        <v>0.14487276392038298</v>
      </c>
      <c r="Z36" s="13">
        <f>Desembolso!T17</f>
        <v>0.12415393540901179</v>
      </c>
      <c r="AA36" s="13">
        <f>Desembolso!U17</f>
        <v>0.13952966448117216</v>
      </c>
      <c r="AB36" s="13">
        <f>Desembolso!V17</f>
        <v>0.1407723073992953</v>
      </c>
      <c r="AC36" s="13">
        <f>Desembolso!W17</f>
        <v>0.1331729239580019</v>
      </c>
      <c r="AD36" s="13">
        <f>Desembolso!X17</f>
        <v>0.13240948225026536</v>
      </c>
      <c r="AE36" s="13">
        <f>Desembolso!Y17</f>
        <v>0.13009922822491732</v>
      </c>
      <c r="AF36" s="13">
        <f>Desembolso!Z17</f>
        <v>0.12219599838404456</v>
      </c>
      <c r="AG36" s="13">
        <f>Desembolso!AA17</f>
        <v>0.13124615834181438</v>
      </c>
      <c r="AH36" s="13">
        <f>Desembolso!AB17</f>
        <v>0.11282248748556026</v>
      </c>
      <c r="AI36" s="13">
        <f>Desembolso!AC17</f>
        <v>0.14337399214389085</v>
      </c>
    </row>
    <row r="37" spans="1:35" x14ac:dyDescent="0.35">
      <c r="A37" s="2" t="s">
        <v>8</v>
      </c>
      <c r="H37" s="4">
        <f>(30%-H31)+H32+H33+(35%-H34)+(H35*5)+H36</f>
        <v>1.0002016078752933</v>
      </c>
      <c r="I37" s="4">
        <f t="shared" ref="I37" si="30">(30%-I31)+I32+I33+(35%-I34)+(I35*5)+I36</f>
        <v>0.98503502001288323</v>
      </c>
      <c r="J37" s="4">
        <f t="shared" ref="J37" si="31">(30%-J31)+J32+J33+(35%-J34)+(J35*5)+J36</f>
        <v>0.96591039035702542</v>
      </c>
      <c r="K37" s="4">
        <f t="shared" ref="K37" si="32">(30%-K31)+K32+K33+(35%-K34)+(K35*5)+K36</f>
        <v>0.92536599301019185</v>
      </c>
      <c r="L37" s="4">
        <f t="shared" ref="L37" si="33">(30%-L31)+L32+L33+(35%-L34)+(L35*5)+L36</f>
        <v>0.90870669761295075</v>
      </c>
      <c r="M37" s="4">
        <f t="shared" ref="M37" si="34">(30%-M31)+M32+M33+(35%-M34)+(M35*5)+M36</f>
        <v>0.92465595862102024</v>
      </c>
      <c r="N37" s="4">
        <f t="shared" ref="N37" si="35">(30%-N31)+N32+N33+(35%-N34)+(N35*5)+N36</f>
        <v>0.98127571683090986</v>
      </c>
      <c r="O37" s="4">
        <f t="shared" ref="O37" si="36">(30%-O31)+O32+O33+(35%-O34)+(O35*5)+O36</f>
        <v>0.97016122573868713</v>
      </c>
      <c r="P37" s="4">
        <f t="shared" ref="P37" si="37">(30%-P31)+P32+P33+(35%-P34)+(P35*5)+P36</f>
        <v>0.97039600432015716</v>
      </c>
      <c r="Q37" s="4">
        <f t="shared" ref="Q37" si="38">(30%-Q31)+Q32+Q33+(35%-Q34)+(Q35*5)+Q36</f>
        <v>0.98167115249648373</v>
      </c>
      <c r="R37" s="4">
        <f t="shared" ref="R37" si="39">(30%-R31)+R32+R33+(35%-R34)+(R35*5)+R36</f>
        <v>0.95633383425192897</v>
      </c>
      <c r="S37" s="4">
        <f t="shared" ref="S37" si="40">(30%-S31)+S32+S33+(35%-S34)+(S35*5)+S36</f>
        <v>0.96088992385215732</v>
      </c>
      <c r="T37" s="4">
        <f t="shared" ref="T37" si="41">(30%-T31)+T32+T33+(35%-T34)+(T35*5)+T36</f>
        <v>0.91232219955458949</v>
      </c>
      <c r="U37" s="4">
        <f t="shared" ref="U37" si="42">(30%-U31)+U32+U33+(35%-U34)+(U35*5)+U36</f>
        <v>0.98709324911996343</v>
      </c>
      <c r="V37" s="4">
        <f t="shared" ref="V37" si="43">(30%-V31)+V32+V33+(35%-V34)+(V35*5)+V36</f>
        <v>1.0361874225207111</v>
      </c>
      <c r="W37" s="4">
        <f t="shared" ref="W37" si="44">(30%-W31)+W32+W33+(35%-W34)+(W35*5)+W36</f>
        <v>0.95072499954945477</v>
      </c>
      <c r="X37" s="4">
        <f t="shared" ref="X37" si="45">(30%-X31)+X32+X33+(35%-X34)+(X35*5)+X36</f>
        <v>0.91752872162674748</v>
      </c>
      <c r="Y37" s="4">
        <f t="shared" ref="Y37" si="46">(30%-Y31)+Y32+Y33+(35%-Y34)+(Y35*5)+Y36</f>
        <v>0.96243136942255247</v>
      </c>
      <c r="Z37" s="4">
        <f t="shared" ref="Z37" si="47">(30%-Z31)+Z32+Z33+(35%-Z34)+(Z35*5)+Z36</f>
        <v>0.96798561435063624</v>
      </c>
      <c r="AA37" s="4">
        <f t="shared" ref="AA37" si="48">(30%-AA31)+AA32+AA33+(35%-AA34)+(AA35*5)+AA36</f>
        <v>0.97809597021955463</v>
      </c>
      <c r="AB37" s="4">
        <f t="shared" ref="AB37" si="49">(30%-AB31)+AB32+AB33+(35%-AB34)+(AB35*5)+AB36</f>
        <v>0.97189151037234156</v>
      </c>
      <c r="AC37" s="4">
        <f t="shared" ref="AC37" si="50">(30%-AC31)+AC32+AC33+(35%-AC34)+(AC35*5)+AC36</f>
        <v>0.97067377709088332</v>
      </c>
      <c r="AD37" s="4">
        <f t="shared" ref="AD37" si="51">(30%-AD31)+AD32+AD33+(35%-AD34)+(AD35*5)+AD36</f>
        <v>0.95882055518174247</v>
      </c>
      <c r="AE37" s="4">
        <f t="shared" ref="AE37" si="52">(30%-AE31)+AE32+AE33+(35%-AE34)+(AE35*5)+AE36</f>
        <v>0.96883187717496289</v>
      </c>
      <c r="AF37" s="4">
        <f t="shared" ref="AF37" si="53">(30%-AF31)+AF32+AF33+(35%-AF34)+(AF35*5)+AF36</f>
        <v>0.97184195770043691</v>
      </c>
      <c r="AG37" s="4">
        <f t="shared" ref="AG37" si="54">(30%-AG31)+AG32+AG33+(35%-AG34)+(AG35*5)+AG36</f>
        <v>0.96721702614412275</v>
      </c>
      <c r="AH37" s="4">
        <f t="shared" ref="AH37:AI37" si="55">(30%-AH31)+AH32+AH33+(35%-AH34)+(AH35*5)+AH36</f>
        <v>0.96580115166079439</v>
      </c>
      <c r="AI37" s="4">
        <f t="shared" si="55"/>
        <v>1.0427404518479464</v>
      </c>
    </row>
    <row r="38" spans="1:35" x14ac:dyDescent="0.35">
      <c r="A38" s="2" t="s">
        <v>22</v>
      </c>
      <c r="H38" s="6">
        <v>1.6081814551478057E-2</v>
      </c>
      <c r="I38" s="6">
        <v>1.6695073362691826E-2</v>
      </c>
      <c r="J38" s="6">
        <v>1.8469942923134974E-2</v>
      </c>
      <c r="K38" s="6">
        <v>2.053601115109438E-2</v>
      </c>
      <c r="L38" s="6">
        <v>2.1666075207535718E-2</v>
      </c>
      <c r="M38" s="6">
        <v>2.241514831845226E-2</v>
      </c>
      <c r="N38" s="6">
        <v>2.1109799488841396E-2</v>
      </c>
      <c r="O38" s="6">
        <v>2.1495141283019548E-2</v>
      </c>
      <c r="P38" s="6">
        <v>2.101703817654843E-2</v>
      </c>
      <c r="Q38" s="6">
        <v>2.101703817654843E-2</v>
      </c>
      <c r="R38" s="6">
        <v>2.0879935152865681E-2</v>
      </c>
      <c r="S38" s="6">
        <v>2.0210090391185709E-2</v>
      </c>
      <c r="T38" s="6">
        <v>2.1812430309864128E-2</v>
      </c>
      <c r="U38" s="6">
        <v>1.7662404075113436E-2</v>
      </c>
      <c r="V38" s="6">
        <v>1.9801407333403409E-2</v>
      </c>
      <c r="W38" s="6">
        <v>1.9575599411506328E-2</v>
      </c>
      <c r="X38" s="6">
        <v>2.0031591480915489E-2</v>
      </c>
      <c r="Y38" s="6">
        <v>2.0173808059087639E-2</v>
      </c>
      <c r="Z38" s="6">
        <v>2.0658373558034571E-2</v>
      </c>
      <c r="AA38" s="6">
        <v>2.0003900958112109E-2</v>
      </c>
      <c r="AB38" s="6">
        <v>1.9567250185205776E-2</v>
      </c>
      <c r="AC38" s="6">
        <v>1.9580716307526114E-2</v>
      </c>
      <c r="AD38" s="6">
        <v>1.9358274707717449E-2</v>
      </c>
      <c r="AE38" s="6">
        <v>1.804652145779051E-2</v>
      </c>
      <c r="AF38" s="6">
        <v>1.7676150046954442E-2</v>
      </c>
      <c r="AG38" s="6">
        <v>1.7909519648968253E-2</v>
      </c>
      <c r="AH38" s="6">
        <v>1.670201887885292E-2</v>
      </c>
      <c r="AI38" s="6">
        <v>1.5541852833387049E-2</v>
      </c>
    </row>
    <row r="39" spans="1:35" x14ac:dyDescent="0.35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</row>
    <row r="41" spans="1:35" x14ac:dyDescent="0.35">
      <c r="A41" s="9" t="s">
        <v>11</v>
      </c>
      <c r="H41" s="1">
        <v>44743</v>
      </c>
      <c r="I41" s="1">
        <v>44774</v>
      </c>
      <c r="J41" s="1">
        <v>44805</v>
      </c>
      <c r="K41" s="1">
        <v>44835</v>
      </c>
      <c r="L41" s="1">
        <v>44866</v>
      </c>
      <c r="M41" s="1">
        <v>44896</v>
      </c>
      <c r="N41" s="1">
        <v>44927</v>
      </c>
      <c r="O41" s="1">
        <v>44958</v>
      </c>
      <c r="P41" s="1">
        <v>44986</v>
      </c>
      <c r="Q41" s="1">
        <v>45017</v>
      </c>
      <c r="R41" s="1">
        <v>45047</v>
      </c>
      <c r="S41" s="1">
        <v>45078</v>
      </c>
      <c r="T41" s="1">
        <v>45108</v>
      </c>
      <c r="U41" s="1">
        <v>45139</v>
      </c>
      <c r="V41" s="1">
        <v>45170</v>
      </c>
      <c r="W41" s="1">
        <v>45200</v>
      </c>
      <c r="X41" s="1">
        <v>45231</v>
      </c>
      <c r="Y41" s="1">
        <v>45261</v>
      </c>
      <c r="Z41" s="1">
        <v>45292</v>
      </c>
      <c r="AA41" s="1">
        <v>45323</v>
      </c>
      <c r="AB41" s="1">
        <v>45352</v>
      </c>
      <c r="AC41" s="1">
        <v>45383</v>
      </c>
      <c r="AD41" s="1">
        <v>45413</v>
      </c>
      <c r="AE41" s="1">
        <v>45444</v>
      </c>
      <c r="AF41" s="1">
        <v>45474</v>
      </c>
      <c r="AG41" s="1">
        <v>45505</v>
      </c>
      <c r="AH41" s="1">
        <v>45536</v>
      </c>
      <c r="AI41" s="1">
        <v>45566</v>
      </c>
    </row>
    <row r="42" spans="1:35" x14ac:dyDescent="0.35">
      <c r="A42" s="2" t="s">
        <v>1</v>
      </c>
      <c r="H42" s="8">
        <v>2001301.0035590001</v>
      </c>
      <c r="I42" s="8">
        <v>2051026.5676180001</v>
      </c>
      <c r="J42" s="8">
        <v>2120091.8037899998</v>
      </c>
      <c r="K42" s="8">
        <v>2178666.8071619999</v>
      </c>
      <c r="L42" s="8">
        <v>2232872.1390519999</v>
      </c>
      <c r="M42" s="8">
        <v>2280381.7880259999</v>
      </c>
      <c r="N42" s="8">
        <v>2289241.2183630001</v>
      </c>
      <c r="O42" s="8">
        <v>2304921.3138549998</v>
      </c>
      <c r="P42" s="8">
        <v>2320955.1447410001</v>
      </c>
      <c r="Q42" s="8">
        <v>2310877.2547309999</v>
      </c>
      <c r="R42" s="8">
        <v>2304051.2069600001</v>
      </c>
      <c r="S42" s="8">
        <v>2295776.822011</v>
      </c>
      <c r="T42" s="8">
        <v>2283083.6593630002</v>
      </c>
      <c r="U42" s="8">
        <v>2281826.1706829998</v>
      </c>
      <c r="V42" s="8">
        <v>2283080.8282189998</v>
      </c>
      <c r="W42" s="8">
        <v>2284501.4644260001</v>
      </c>
      <c r="X42" s="8">
        <v>2301100.2569550001</v>
      </c>
      <c r="Y42" s="8">
        <v>2293748.9003610001</v>
      </c>
      <c r="Z42" s="8">
        <v>2279436.0086619998</v>
      </c>
      <c r="AA42" s="8">
        <v>2283835.3238019999</v>
      </c>
      <c r="AB42" s="8">
        <v>2292864.3618470002</v>
      </c>
      <c r="AC42" s="8">
        <v>2302677.2707039998</v>
      </c>
      <c r="AD42" s="8">
        <v>2303980.347755</v>
      </c>
      <c r="AE42" s="8">
        <v>2300357.3388390001</v>
      </c>
      <c r="AF42" s="8">
        <v>2315747.3899400001</v>
      </c>
      <c r="AG42" s="8">
        <v>2341306.007274</v>
      </c>
      <c r="AH42" s="8">
        <v>2367573.7359369998</v>
      </c>
      <c r="AI42" s="8">
        <v>2394920.5185150001</v>
      </c>
    </row>
    <row r="43" spans="1:35" x14ac:dyDescent="0.35">
      <c r="A43" s="2" t="s">
        <v>2</v>
      </c>
      <c r="H43" s="4">
        <v>0.110594997738565</v>
      </c>
      <c r="I43" s="4">
        <v>0.11107363072296535</v>
      </c>
      <c r="J43" s="4">
        <v>0.11241671682063317</v>
      </c>
      <c r="K43" s="4">
        <v>0.1137824028239022</v>
      </c>
      <c r="L43" s="4">
        <v>0.11445227733789902</v>
      </c>
      <c r="M43" s="4">
        <v>0.1143576377002859</v>
      </c>
      <c r="N43" s="4">
        <v>0.11552132186396566</v>
      </c>
      <c r="O43" s="4">
        <v>0.11582550050248565</v>
      </c>
      <c r="P43" s="4">
        <v>0.11608093245497006</v>
      </c>
      <c r="Q43" s="4">
        <v>0.11549887570325337</v>
      </c>
      <c r="R43" s="4">
        <v>0.11503943400861293</v>
      </c>
      <c r="S43" s="4">
        <v>0.11401762550811598</v>
      </c>
      <c r="T43" s="4">
        <v>0.11320335401104424</v>
      </c>
      <c r="U43" s="4">
        <v>0.11266896760626591</v>
      </c>
      <c r="V43" s="4">
        <v>0.11185694977091616</v>
      </c>
      <c r="W43" s="4">
        <v>0.11127978380219798</v>
      </c>
      <c r="X43" s="4">
        <v>0.11212376715875313</v>
      </c>
      <c r="Y43" s="4">
        <v>0.11044131865834485</v>
      </c>
      <c r="Z43" s="4">
        <v>0.11071967738789874</v>
      </c>
      <c r="AA43" s="4">
        <v>0.11108375184337944</v>
      </c>
      <c r="AB43" s="4">
        <v>0.11166334186682518</v>
      </c>
      <c r="AC43" s="4">
        <v>0.11258280860374996</v>
      </c>
      <c r="AD43" s="4">
        <v>0.11302233473896442</v>
      </c>
      <c r="AE43" s="4">
        <v>0.1131555680254273</v>
      </c>
      <c r="AF43" s="4">
        <v>0.11621008028850081</v>
      </c>
      <c r="AG43" s="4">
        <v>0.11733659176199178</v>
      </c>
      <c r="AH43" s="4">
        <v>0.1175526544529511</v>
      </c>
      <c r="AI43" s="4">
        <v>0.11843689042400618</v>
      </c>
    </row>
    <row r="44" spans="1:35" x14ac:dyDescent="0.35">
      <c r="A44" s="2" t="s">
        <v>3</v>
      </c>
      <c r="H44" s="4">
        <v>3.6342519081166189E-2</v>
      </c>
      <c r="I44" s="4">
        <v>3.3924711148821764E-2</v>
      </c>
      <c r="J44" s="4">
        <v>3.2601046189812175E-2</v>
      </c>
      <c r="K44" s="4">
        <v>3.516636722794806E-2</v>
      </c>
      <c r="L44" s="4">
        <v>3.6090634468310359E-2</v>
      </c>
      <c r="M44" s="4">
        <v>3.7941592450576753E-2</v>
      </c>
      <c r="N44" s="4">
        <v>4.0985649288235997E-2</v>
      </c>
      <c r="O44" s="4">
        <v>4.3655663536603523E-2</v>
      </c>
      <c r="P44" s="4">
        <v>4.7876002238466303E-2</v>
      </c>
      <c r="Q44" s="4">
        <v>4.9665719419770778E-2</v>
      </c>
      <c r="R44" s="4">
        <v>4.8242291081566954E-2</v>
      </c>
      <c r="S44" s="4">
        <v>5.056231325409026E-2</v>
      </c>
      <c r="T44" s="4">
        <v>4.6441695773681527E-2</v>
      </c>
      <c r="U44" s="4">
        <v>5.2038025932298795E-2</v>
      </c>
      <c r="V44" s="4">
        <v>5.256414147484071E-2</v>
      </c>
      <c r="W44" s="4">
        <v>5.8856882694003375E-2</v>
      </c>
      <c r="X44" s="4">
        <v>6.2140273796334772E-2</v>
      </c>
      <c r="Y44" s="4">
        <v>6.1961890453062128E-2</v>
      </c>
      <c r="Z44" s="4">
        <v>6.2343423771047436E-2</v>
      </c>
      <c r="AA44" s="4">
        <v>5.8524512256203226E-2</v>
      </c>
      <c r="AB44" s="4">
        <v>5.544083010283294E-2</v>
      </c>
      <c r="AC44" s="4">
        <v>4.7290545106960416E-2</v>
      </c>
      <c r="AD44" s="4">
        <v>4.5978959015958089E-2</v>
      </c>
      <c r="AE44" s="4">
        <v>4.7338641206048512E-2</v>
      </c>
      <c r="AF44" s="4">
        <v>3.9852426920101658E-2</v>
      </c>
      <c r="AG44" s="4">
        <v>3.7883675995548698E-2</v>
      </c>
      <c r="AH44" s="4">
        <v>3.8901386660529676E-2</v>
      </c>
      <c r="AI44" s="4">
        <v>3.7117805481544724E-2</v>
      </c>
    </row>
    <row r="45" spans="1:35" x14ac:dyDescent="0.35">
      <c r="A45" s="2" t="s">
        <v>4</v>
      </c>
      <c r="H45" s="13">
        <v>6.1400000000000003E-2</v>
      </c>
      <c r="I45" s="4">
        <v>6.8153751157764744E-2</v>
      </c>
      <c r="J45" s="4">
        <v>7.3870726229099071E-2</v>
      </c>
      <c r="K45" s="4">
        <v>7.0938842673004848E-2</v>
      </c>
      <c r="L45" s="4">
        <v>7.4491682070240289E-2</v>
      </c>
      <c r="M45" s="4">
        <v>6.5174641820395174E-2</v>
      </c>
      <c r="N45" s="12">
        <v>6.5000000000000002E-2</v>
      </c>
      <c r="O45" s="12">
        <v>6.5000000000000002E-2</v>
      </c>
      <c r="P45" s="12">
        <v>5.8999999999999997E-2</v>
      </c>
      <c r="Q45" s="12">
        <v>5.0999999999999997E-2</v>
      </c>
      <c r="R45" s="12">
        <v>4.8000000000000001E-2</v>
      </c>
      <c r="S45" s="12">
        <v>4.7E-2</v>
      </c>
      <c r="T45" s="12">
        <v>4.7E-2</v>
      </c>
      <c r="U45" s="12">
        <v>5.0999999999999997E-2</v>
      </c>
      <c r="V45" s="12">
        <v>0.06</v>
      </c>
      <c r="W45" s="12">
        <v>5.2999999999999999E-2</v>
      </c>
      <c r="X45" s="12">
        <v>5.2999999999999999E-2</v>
      </c>
      <c r="Y45" s="12">
        <v>5.2999999999999999E-2</v>
      </c>
      <c r="Z45" s="4">
        <v>7.4542897327707455E-2</v>
      </c>
      <c r="AA45" s="4">
        <v>7.1795547358714268E-2</v>
      </c>
      <c r="AB45" s="4">
        <v>7.5554259043173866E-2</v>
      </c>
      <c r="AC45" s="4">
        <v>7.5163398692810454E-2</v>
      </c>
      <c r="AD45" s="4">
        <v>7.574166447886585E-2</v>
      </c>
      <c r="AE45" s="4">
        <v>6.7614185180074518E-2</v>
      </c>
      <c r="AF45" s="4">
        <v>6.6682571871645002E-2</v>
      </c>
      <c r="AG45" s="4">
        <v>7.8021718602455145E-2</v>
      </c>
      <c r="AH45" s="4">
        <v>7.4732682473268253E-2</v>
      </c>
      <c r="AI45" s="4">
        <v>7.3083971111350648E-2</v>
      </c>
    </row>
    <row r="46" spans="1:35" x14ac:dyDescent="0.35">
      <c r="A46" s="2" t="s">
        <v>5</v>
      </c>
      <c r="H46" s="4">
        <v>8.5607755406413119E-2</v>
      </c>
      <c r="I46" s="6">
        <v>8.3165501717805942E-2</v>
      </c>
      <c r="J46" s="6">
        <v>9.4353640416047546E-2</v>
      </c>
      <c r="K46" s="6">
        <v>9.2409240924092403E-2</v>
      </c>
      <c r="L46" s="6">
        <v>8.3064516129032262E-2</v>
      </c>
      <c r="M46" s="6">
        <v>8.1493468963125648E-2</v>
      </c>
      <c r="N46" s="12">
        <v>8.1284984181065958E-2</v>
      </c>
      <c r="O46" s="12">
        <v>8.6660036937064922E-2</v>
      </c>
      <c r="P46" s="12">
        <v>8.1220338983050852E-2</v>
      </c>
      <c r="Q46" s="12">
        <v>7.5527134462495676E-2</v>
      </c>
      <c r="R46" s="12">
        <v>7.0595015127503241E-2</v>
      </c>
      <c r="S46" s="12">
        <v>5.9863945578231291E-2</v>
      </c>
      <c r="T46" s="12">
        <v>6.4615384615384616E-2</v>
      </c>
      <c r="U46" s="12">
        <v>5.7010562870785701E-2</v>
      </c>
      <c r="V46" s="12">
        <v>5.9673726388093873E-2</v>
      </c>
      <c r="W46" s="12">
        <v>5.3693311087517064E-2</v>
      </c>
      <c r="X46" s="12">
        <v>5.5457605385478441E-2</v>
      </c>
      <c r="Y46" s="12">
        <v>5.288239815526518E-2</v>
      </c>
      <c r="Z46" s="4">
        <v>6.8399452804377564E-2</v>
      </c>
      <c r="AA46" s="4">
        <v>8.3910180651696781E-2</v>
      </c>
      <c r="AB46" s="4">
        <v>7.4786748660979965E-2</v>
      </c>
      <c r="AC46" s="4">
        <v>7.4331188621740596E-2</v>
      </c>
      <c r="AD46" s="4">
        <v>7.3131094257854815E-2</v>
      </c>
      <c r="AE46" s="4">
        <v>7.8088329421804992E-2</v>
      </c>
      <c r="AF46" s="4">
        <v>7.6486765211412858E-2</v>
      </c>
      <c r="AG46" s="4">
        <v>8.2489382554720686E-2</v>
      </c>
      <c r="AH46" s="4">
        <v>8.0289455547898E-2</v>
      </c>
      <c r="AI46" s="4">
        <v>6.9277108433734941E-2</v>
      </c>
    </row>
    <row r="47" spans="1:35" x14ac:dyDescent="0.35">
      <c r="A47" s="2" t="s">
        <v>20</v>
      </c>
      <c r="H47" s="6">
        <f t="shared" ref="H47:AI47" si="56">+(1+H51)^12-1</f>
        <v>0.15807000000000015</v>
      </c>
      <c r="I47" s="6">
        <f t="shared" si="56"/>
        <v>0.16462499999999958</v>
      </c>
      <c r="J47" s="6">
        <f t="shared" si="56"/>
        <v>0.17479999999999962</v>
      </c>
      <c r="K47" s="6">
        <f t="shared" si="56"/>
        <v>0.18168750000000133</v>
      </c>
      <c r="L47" s="6">
        <f t="shared" si="56"/>
        <v>0.18711250000000024</v>
      </c>
      <c r="M47" s="6">
        <f t="shared" si="56"/>
        <v>0.20093000000000094</v>
      </c>
      <c r="N47" s="6">
        <f t="shared" si="56"/>
        <v>0.20950000000000069</v>
      </c>
      <c r="O47" s="6">
        <f t="shared" si="56"/>
        <v>0.214766666700001</v>
      </c>
      <c r="P47" s="6">
        <f t="shared" si="56"/>
        <v>0.22790000000000199</v>
      </c>
      <c r="Q47" s="6">
        <f t="shared" si="56"/>
        <v>0.23461666669999937</v>
      </c>
      <c r="R47" s="6">
        <f t="shared" si="56"/>
        <v>0.22647500000000109</v>
      </c>
      <c r="S47" s="6">
        <f t="shared" si="56"/>
        <v>0.22040000000000037</v>
      </c>
      <c r="T47" s="6">
        <f t="shared" si="56"/>
        <v>0.20492500000000091</v>
      </c>
      <c r="U47" s="6">
        <f t="shared" si="56"/>
        <v>0.19547142860000077</v>
      </c>
      <c r="V47" s="6">
        <f t="shared" si="56"/>
        <v>0.21186492146596869</v>
      </c>
      <c r="W47" s="6">
        <f t="shared" si="56"/>
        <v>0.21159334862385393</v>
      </c>
      <c r="X47" s="6">
        <f t="shared" si="56"/>
        <v>0.20891303317535459</v>
      </c>
      <c r="Y47" s="6">
        <f t="shared" si="56"/>
        <v>0.21240405797101491</v>
      </c>
      <c r="Z47" s="6">
        <f t="shared" si="56"/>
        <v>0.21780000000000221</v>
      </c>
      <c r="AA47" s="6">
        <f t="shared" si="56"/>
        <v>0.21049999999999947</v>
      </c>
      <c r="AB47" s="6">
        <f t="shared" si="56"/>
        <v>0.20579999999999932</v>
      </c>
      <c r="AC47" s="6">
        <f t="shared" si="56"/>
        <v>0.19140000000000024</v>
      </c>
      <c r="AD47" s="6">
        <f t="shared" si="56"/>
        <v>0.19510000000000027</v>
      </c>
      <c r="AE47" s="6">
        <f t="shared" si="56"/>
        <v>0.18800000000000039</v>
      </c>
      <c r="AF47" s="6">
        <f t="shared" si="56"/>
        <v>0.18049999999999966</v>
      </c>
      <c r="AG47" s="6">
        <f t="shared" si="56"/>
        <v>0.18749999999999933</v>
      </c>
      <c r="AH47" s="6">
        <f t="shared" si="56"/>
        <v>0.18389999999999973</v>
      </c>
      <c r="AI47" s="6">
        <f t="shared" si="56"/>
        <v>0.17780000000000107</v>
      </c>
    </row>
    <row r="48" spans="1:35" x14ac:dyDescent="0.35">
      <c r="A48" s="2" t="s">
        <v>7</v>
      </c>
      <c r="B48" s="10"/>
      <c r="C48" s="10"/>
      <c r="D48" s="10"/>
      <c r="E48" s="10"/>
      <c r="F48" s="10"/>
      <c r="G48" s="10"/>
      <c r="H48" s="7">
        <v>0.05</v>
      </c>
      <c r="I48" s="7">
        <v>0.05</v>
      </c>
      <c r="J48" s="7">
        <v>0.05</v>
      </c>
      <c r="K48" s="7">
        <v>0.05</v>
      </c>
      <c r="L48" s="7">
        <v>0.05</v>
      </c>
      <c r="M48" s="7">
        <v>0.05</v>
      </c>
      <c r="N48" s="7">
        <v>5.5E-2</v>
      </c>
      <c r="O48" s="7">
        <v>5.5E-2</v>
      </c>
      <c r="P48" s="7">
        <v>5.5E-2</v>
      </c>
      <c r="Q48" s="7">
        <v>5.5E-2</v>
      </c>
      <c r="R48" s="7">
        <v>5.5E-2</v>
      </c>
      <c r="S48" s="7">
        <v>5.5E-2</v>
      </c>
      <c r="T48" s="7">
        <v>5.5E-2</v>
      </c>
      <c r="U48" s="7">
        <v>5.5E-2</v>
      </c>
      <c r="V48" s="7">
        <v>5.5E-2</v>
      </c>
      <c r="W48" s="7">
        <v>5.5E-2</v>
      </c>
      <c r="X48" s="7">
        <v>5.5E-2</v>
      </c>
      <c r="Y48" s="7">
        <v>5.5E-2</v>
      </c>
      <c r="Z48" s="7">
        <v>0.06</v>
      </c>
      <c r="AA48" s="7">
        <v>0.06</v>
      </c>
      <c r="AB48" s="7">
        <v>0.06</v>
      </c>
      <c r="AC48" s="7">
        <v>0.06</v>
      </c>
      <c r="AD48" s="7">
        <v>0.06</v>
      </c>
      <c r="AE48" s="7">
        <v>0.06</v>
      </c>
      <c r="AF48" s="7">
        <v>0.06</v>
      </c>
      <c r="AG48" s="7">
        <v>0.06</v>
      </c>
      <c r="AH48" s="7">
        <v>0.06</v>
      </c>
      <c r="AI48" s="7">
        <v>0.06</v>
      </c>
    </row>
    <row r="49" spans="1:35" x14ac:dyDescent="0.35">
      <c r="A49" s="2" t="s">
        <v>21</v>
      </c>
      <c r="H49" s="13">
        <f>Desembolso!B18</f>
        <v>0.13226661872443704</v>
      </c>
      <c r="I49" s="13">
        <f>Desembolso!C18</f>
        <v>0.12172605155334267</v>
      </c>
      <c r="J49" s="13">
        <f>Desembolso!D18</f>
        <v>0.14741423287845937</v>
      </c>
      <c r="K49" s="13">
        <f>Desembolso!E18</f>
        <v>0.15386761989555234</v>
      </c>
      <c r="L49" s="13">
        <f>Desembolso!F18</f>
        <v>0.13973971018771372</v>
      </c>
      <c r="M49" s="13">
        <f>Desembolso!G18</f>
        <v>0.13145785732419396</v>
      </c>
      <c r="N49" s="13">
        <f>Desembolso!H18</f>
        <v>0.12537542623580156</v>
      </c>
      <c r="O49" s="13">
        <f>Desembolso!I18</f>
        <v>0.14447220222720922</v>
      </c>
      <c r="P49" s="13">
        <f>Desembolso!J18</f>
        <v>0.13735655490645243</v>
      </c>
      <c r="Q49" s="13">
        <f>Desembolso!K18</f>
        <v>0.13262173183017512</v>
      </c>
      <c r="R49" s="13">
        <f>Desembolso!L18</f>
        <v>0.10400300027634124</v>
      </c>
      <c r="S49" s="13">
        <f>Desembolso!M18</f>
        <v>0.12308526011560694</v>
      </c>
      <c r="T49" s="13">
        <f>Desembolso!N18</f>
        <v>0.10224159402241594</v>
      </c>
      <c r="U49" s="13">
        <f>Desembolso!O18</f>
        <v>0.11328201448235371</v>
      </c>
      <c r="V49" s="13">
        <f>Desembolso!P18</f>
        <v>0.12500364626379504</v>
      </c>
      <c r="W49" s="13">
        <f>Desembolso!Q18</f>
        <v>0.11527998768156855</v>
      </c>
      <c r="X49" s="13">
        <f>Desembolso!R18</f>
        <v>0.10843938683171163</v>
      </c>
      <c r="Y49" s="13">
        <f>Desembolso!S18</f>
        <v>0.10403205487690895</v>
      </c>
      <c r="Z49" s="13">
        <f>Desembolso!T18</f>
        <v>0.11578307594552034</v>
      </c>
      <c r="AA49" s="13">
        <f>Desembolso!U18</f>
        <v>0.14805790224587614</v>
      </c>
      <c r="AB49" s="13">
        <f>Desembolso!V18</f>
        <v>0.15849680982763548</v>
      </c>
      <c r="AC49" s="13">
        <f>Desembolso!W18</f>
        <v>0.14488545975182945</v>
      </c>
      <c r="AD49" s="13">
        <f>Desembolso!X18</f>
        <v>0.1606085623304635</v>
      </c>
      <c r="AE49" s="13">
        <f>Desembolso!Y18</f>
        <v>0.14754523639665348</v>
      </c>
      <c r="AF49" s="13">
        <f>Desembolso!Z18</f>
        <v>0.14979481618506943</v>
      </c>
      <c r="AG49" s="13">
        <f>Desembolso!AA18</f>
        <v>0.15799921403452202</v>
      </c>
      <c r="AH49" s="13">
        <f>Desembolso!AB18</f>
        <v>0.15534647000719895</v>
      </c>
      <c r="AI49" s="13">
        <f>Desembolso!AC18</f>
        <v>0.15094952597536843</v>
      </c>
    </row>
    <row r="50" spans="1:35" x14ac:dyDescent="0.35">
      <c r="A50" s="2" t="s">
        <v>8</v>
      </c>
      <c r="H50" s="4">
        <f>(30%-H44)+H45+H46+(35%-H47)+(H48*5)+H49</f>
        <v>0.98486185504968371</v>
      </c>
      <c r="I50" s="4">
        <f t="shared" ref="I50" si="57">(30%-I44)+I45+I46+(35%-I47)+(I48*5)+I49</f>
        <v>0.97449559328009205</v>
      </c>
      <c r="J50" s="4">
        <f t="shared" ref="J50" si="58">(30%-J44)+J45+J46+(35%-J47)+(J48*5)+J49</f>
        <v>1.0082375533337942</v>
      </c>
      <c r="K50" s="4">
        <f t="shared" ref="K50" si="59">(30%-K44)+K45+K46+(35%-K47)+(K48*5)+K49</f>
        <v>1.0003618362647002</v>
      </c>
      <c r="L50" s="4">
        <f t="shared" ref="L50" si="60">(30%-L44)+L45+L46+(35%-L47)+(L48*5)+L49</f>
        <v>0.97409277391867566</v>
      </c>
      <c r="M50" s="4">
        <f t="shared" ref="M50" si="61">(30%-M44)+M45+M46+(35%-M47)+(M48*5)+M49</f>
        <v>0.93925437565713699</v>
      </c>
      <c r="N50" s="4">
        <f t="shared" ref="N50" si="62">(30%-N44)+N45+N46+(35%-N47)+(N48*5)+N49</f>
        <v>0.94617476112863075</v>
      </c>
      <c r="O50" s="4">
        <f t="shared" ref="O50" si="63">(30%-O44)+O45+O46+(35%-O47)+(O48*5)+O49</f>
        <v>0.96270990892766961</v>
      </c>
      <c r="P50" s="4">
        <f t="shared" ref="P50" si="64">(30%-P44)+P45+P46+(35%-P47)+(P48*5)+P49</f>
        <v>0.92680089165103507</v>
      </c>
      <c r="Q50" s="4">
        <f t="shared" ref="Q50" si="65">(30%-Q44)+Q45+Q46+(35%-Q47)+(Q48*5)+Q49</f>
        <v>0.89986648017290061</v>
      </c>
      <c r="R50" s="4">
        <f t="shared" ref="R50" si="66">(30%-R44)+R45+R46+(35%-R47)+(R48*5)+R49</f>
        <v>0.87288072432227637</v>
      </c>
      <c r="S50" s="4">
        <f t="shared" ref="S50" si="67">(30%-S44)+S45+S46+(35%-S47)+(S48*5)+S49</f>
        <v>0.8839868924397476</v>
      </c>
      <c r="T50" s="4">
        <f t="shared" ref="T50" si="68">(30%-T44)+T45+T46+(35%-T47)+(T48*5)+T49</f>
        <v>0.88749028286411813</v>
      </c>
      <c r="U50" s="4">
        <f t="shared" ref="U50" si="69">(30%-U44)+U45+U46+(35%-U47)+(U48*5)+U49</f>
        <v>0.89878312282083983</v>
      </c>
      <c r="V50" s="4">
        <f t="shared" ref="V50" si="70">(30%-V44)+V45+V46+(35%-V47)+(V48*5)+V49</f>
        <v>0.9052483097110795</v>
      </c>
      <c r="W50" s="4">
        <f t="shared" ref="W50" si="71">(30%-W44)+W45+W46+(35%-W47)+(W48*5)+W49</f>
        <v>0.87652306745122832</v>
      </c>
      <c r="X50" s="4">
        <f t="shared" ref="X50" si="72">(30%-X44)+X45+X46+(35%-X47)+(X48*5)+X49</f>
        <v>0.87084368524550071</v>
      </c>
      <c r="Y50" s="4">
        <f t="shared" ref="Y50" si="73">(30%-Y44)+Y45+Y46+(35%-Y47)+(Y48*5)+Y49</f>
        <v>0.86054850460809706</v>
      </c>
      <c r="Z50" s="4">
        <f t="shared" ref="Z50" si="74">(30%-Z44)+Z45+Z46+(35%-Z47)+(Z48*5)+Z49</f>
        <v>0.92858200230655563</v>
      </c>
      <c r="AA50" s="4">
        <f t="shared" ref="AA50" si="75">(30%-AA44)+AA45+AA46+(35%-AA47)+(AA48*5)+AA49</f>
        <v>0.9847391180000844</v>
      </c>
      <c r="AB50" s="4">
        <f t="shared" ref="AB50" si="76">(30%-AB44)+AB45+AB46+(35%-AB47)+(AB48*5)+AB49</f>
        <v>0.99759698742895708</v>
      </c>
      <c r="AC50" s="4">
        <f t="shared" ref="AC50" si="77">(30%-AC44)+AC45+AC46+(35%-AC47)+(AC48*5)+AC49</f>
        <v>1.0056895019594199</v>
      </c>
      <c r="AD50" s="4">
        <f t="shared" ref="AD50" si="78">(30%-AD44)+AD45+AD46+(35%-AD47)+(AD48*5)+AD49</f>
        <v>1.0184023620512259</v>
      </c>
      <c r="AE50" s="4">
        <f t="shared" ref="AE50" si="79">(30%-AE44)+AE45+AE46+(35%-AE47)+(AE48*5)+AE49</f>
        <v>1.0079091097924839</v>
      </c>
      <c r="AF50" s="4">
        <f t="shared" ref="AF50" si="80">(30%-AF44)+AF45+AF46+(35%-AF47)+(AF48*5)+AF49</f>
        <v>1.0226117263480261</v>
      </c>
      <c r="AG50" s="4">
        <f t="shared" ref="AG50" si="81">(30%-AG44)+AG45+AG46+(35%-AG47)+(AG48*5)+AG49</f>
        <v>1.0431266391961498</v>
      </c>
      <c r="AH50" s="4">
        <f t="shared" ref="AH50:AI50" si="82">(30%-AH44)+AH45+AH46+(35%-AH47)+(AH48*5)+AH49</f>
        <v>1.0375672213678357</v>
      </c>
      <c r="AI50" s="4">
        <f t="shared" si="82"/>
        <v>1.0283928000389082</v>
      </c>
    </row>
    <row r="51" spans="1:35" x14ac:dyDescent="0.35">
      <c r="A51" s="2" t="s">
        <v>22</v>
      </c>
      <c r="H51" s="6">
        <v>1.2304655823306643E-2</v>
      </c>
      <c r="I51" s="6">
        <v>1.2780915474161381E-2</v>
      </c>
      <c r="J51" s="6">
        <v>1.351534428853185E-2</v>
      </c>
      <c r="K51" s="6">
        <v>1.4009180087595663E-2</v>
      </c>
      <c r="L51" s="6">
        <v>1.4396300107409665E-2</v>
      </c>
      <c r="M51" s="6">
        <v>1.5375019289481484E-2</v>
      </c>
      <c r="N51" s="6">
        <v>1.5976874510815753E-2</v>
      </c>
      <c r="O51" s="6">
        <v>1.6344806312945215E-2</v>
      </c>
      <c r="P51" s="6">
        <v>1.7255976224686664E-2</v>
      </c>
      <c r="Q51" s="6">
        <v>1.7718520610112698E-2</v>
      </c>
      <c r="R51" s="6">
        <v>1.7157545205536362E-2</v>
      </c>
      <c r="S51" s="6">
        <v>1.6736738633011727E-2</v>
      </c>
      <c r="T51" s="6">
        <v>1.5656068944158941E-2</v>
      </c>
      <c r="U51" s="6">
        <v>1.4989618174986674E-2</v>
      </c>
      <c r="V51" s="6">
        <v>1.6142270333021624E-2</v>
      </c>
      <c r="W51" s="6">
        <v>1.6123292352123508E-2</v>
      </c>
      <c r="X51" s="6">
        <v>1.5935777817640329E-2</v>
      </c>
      <c r="Y51" s="6">
        <v>1.617993457730571E-2</v>
      </c>
      <c r="Z51" s="6">
        <v>1.6556053317034802E-2</v>
      </c>
      <c r="AA51" s="6">
        <v>1.6046847783444784E-2</v>
      </c>
      <c r="AB51" s="6">
        <v>1.5717511454895972E-2</v>
      </c>
      <c r="AC51" s="6">
        <v>1.470110421216253E-2</v>
      </c>
      <c r="AD51" s="6">
        <v>1.4963334968509434E-2</v>
      </c>
      <c r="AE51" s="6">
        <v>1.4459476398528182E-2</v>
      </c>
      <c r="AF51" s="6">
        <v>1.3924224542525065E-2</v>
      </c>
      <c r="AG51" s="6">
        <v>1.4423889444981519E-2</v>
      </c>
      <c r="AH51" s="6">
        <v>1.4167257156779023E-2</v>
      </c>
      <c r="AI51" s="6">
        <v>1.3730770540979487E-2</v>
      </c>
    </row>
    <row r="52" spans="1:35" x14ac:dyDescent="0.35"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4" spans="1:35" x14ac:dyDescent="0.35">
      <c r="A54" s="9" t="s">
        <v>12</v>
      </c>
      <c r="H54" s="1">
        <v>44743</v>
      </c>
      <c r="I54" s="1">
        <v>44774</v>
      </c>
      <c r="J54" s="1">
        <v>44805</v>
      </c>
      <c r="K54" s="1">
        <v>44835</v>
      </c>
      <c r="L54" s="1">
        <v>44866</v>
      </c>
      <c r="M54" s="1">
        <v>44896</v>
      </c>
      <c r="N54" s="1">
        <v>44927</v>
      </c>
      <c r="O54" s="1">
        <v>44958</v>
      </c>
      <c r="P54" s="1">
        <v>44986</v>
      </c>
      <c r="Q54" s="1">
        <v>45017</v>
      </c>
      <c r="R54" s="1">
        <v>45047</v>
      </c>
      <c r="S54" s="1">
        <v>45078</v>
      </c>
      <c r="T54" s="1">
        <v>45108</v>
      </c>
      <c r="U54" s="1">
        <v>45139</v>
      </c>
      <c r="V54" s="1">
        <v>45170</v>
      </c>
      <c r="W54" s="1">
        <v>45200</v>
      </c>
      <c r="X54" s="1">
        <v>45231</v>
      </c>
      <c r="Y54" s="1">
        <v>45261</v>
      </c>
      <c r="Z54" s="1">
        <v>45292</v>
      </c>
      <c r="AA54" s="1">
        <v>45323</v>
      </c>
      <c r="AB54" s="1">
        <v>45352</v>
      </c>
      <c r="AC54" s="1">
        <v>45383</v>
      </c>
      <c r="AD54" s="1">
        <v>45413</v>
      </c>
      <c r="AE54" s="1">
        <v>45444</v>
      </c>
      <c r="AF54" s="1">
        <v>45474</v>
      </c>
      <c r="AG54" s="1">
        <v>45505</v>
      </c>
      <c r="AH54" s="1">
        <v>45536</v>
      </c>
      <c r="AI54" s="1">
        <v>45566</v>
      </c>
    </row>
    <row r="55" spans="1:35" x14ac:dyDescent="0.35">
      <c r="A55" s="2" t="s">
        <v>1</v>
      </c>
      <c r="H55" s="14">
        <v>1451524.342405</v>
      </c>
      <c r="I55" s="14">
        <v>1481605.3977640001</v>
      </c>
      <c r="J55" s="14">
        <v>1518923.9108219999</v>
      </c>
      <c r="K55" s="14">
        <v>1545393.747733</v>
      </c>
      <c r="L55" s="14">
        <v>1568290.261833</v>
      </c>
      <c r="M55" s="14">
        <v>1585842.519168</v>
      </c>
      <c r="N55" s="14">
        <v>1579528.5538290001</v>
      </c>
      <c r="O55" s="14">
        <v>1592400.8926899999</v>
      </c>
      <c r="P55" s="14">
        <v>1609160.7252130001</v>
      </c>
      <c r="Q55" s="14">
        <v>1610137.8497570001</v>
      </c>
      <c r="R55" s="14">
        <v>1606116.8582840001</v>
      </c>
      <c r="S55" s="14">
        <v>1607785.1504019999</v>
      </c>
      <c r="T55" s="14">
        <v>1618002.304674</v>
      </c>
      <c r="U55" s="14">
        <v>1638404.527792</v>
      </c>
      <c r="V55" s="14">
        <v>1655885.443342</v>
      </c>
      <c r="W55" s="14">
        <v>1672520.9970229999</v>
      </c>
      <c r="X55" s="14">
        <v>1680174.5844469999</v>
      </c>
      <c r="Y55" s="14">
        <v>1699846.6335710001</v>
      </c>
      <c r="Z55" s="14">
        <v>1690783.662058</v>
      </c>
      <c r="AA55" s="14">
        <v>1687393.643107</v>
      </c>
      <c r="AB55" s="14">
        <v>1682223.6869699999</v>
      </c>
      <c r="AC55" s="14">
        <v>1676231.406245</v>
      </c>
      <c r="AD55" s="14">
        <v>1670142.324207</v>
      </c>
      <c r="AE55" s="14">
        <v>1666413.7788780001</v>
      </c>
      <c r="AF55" s="14">
        <v>1659478.245594</v>
      </c>
      <c r="AG55" s="14">
        <v>1670025.2080550001</v>
      </c>
      <c r="AH55" s="14">
        <v>1670908.8509800001</v>
      </c>
      <c r="AI55" s="14">
        <v>1677999.5493709999</v>
      </c>
    </row>
    <row r="56" spans="1:35" x14ac:dyDescent="0.35">
      <c r="A56" s="2" t="s">
        <v>2</v>
      </c>
      <c r="H56" s="4">
        <v>8.0213486667059977E-2</v>
      </c>
      <c r="I56" s="4">
        <v>8.023654760333708E-2</v>
      </c>
      <c r="J56" s="4">
        <v>8.0540115692027306E-2</v>
      </c>
      <c r="K56" s="4">
        <v>8.0709272913167041E-2</v>
      </c>
      <c r="L56" s="4">
        <v>8.0387223636479196E-2</v>
      </c>
      <c r="M56" s="4">
        <v>7.9527562099024771E-2</v>
      </c>
      <c r="N56" s="4">
        <v>7.9707295586213908E-2</v>
      </c>
      <c r="O56" s="4">
        <v>8.0020358737516173E-2</v>
      </c>
      <c r="P56" s="4">
        <v>8.0481037247053508E-2</v>
      </c>
      <c r="Q56" s="4">
        <v>8.047554710811991E-2</v>
      </c>
      <c r="R56" s="4">
        <v>8.0156091440436728E-2</v>
      </c>
      <c r="S56" s="4">
        <v>7.9849157556817082E-2</v>
      </c>
      <c r="T56" s="4">
        <v>8.0226270699953417E-2</v>
      </c>
      <c r="U56" s="4">
        <v>8.0898952356437515E-2</v>
      </c>
      <c r="V56" s="4">
        <v>8.1128224884962449E-2</v>
      </c>
      <c r="W56" s="4">
        <v>8.1469755152956166E-2</v>
      </c>
      <c r="X56" s="4">
        <v>8.1868446767234579E-2</v>
      </c>
      <c r="Y56" s="4">
        <v>8.1845621244323347E-2</v>
      </c>
      <c r="Z56" s="4">
        <v>8.2126903709693347E-2</v>
      </c>
      <c r="AA56" s="4">
        <v>8.207335036790267E-2</v>
      </c>
      <c r="AB56" s="4">
        <v>8.1924915306933757E-2</v>
      </c>
      <c r="AC56" s="4">
        <v>8.1954532658925106E-2</v>
      </c>
      <c r="AD56" s="4">
        <v>8.1929251268209283E-2</v>
      </c>
      <c r="AE56" s="4">
        <v>8.1971611336483896E-2</v>
      </c>
      <c r="AF56" s="4">
        <v>8.3276829327440502E-2</v>
      </c>
      <c r="AG56" s="4">
        <v>8.3694769270223193E-2</v>
      </c>
      <c r="AH56" s="4">
        <v>8.2962472424916348E-2</v>
      </c>
      <c r="AI56" s="4">
        <v>8.2982732505717652E-2</v>
      </c>
    </row>
    <row r="57" spans="1:35" x14ac:dyDescent="0.35">
      <c r="A57" s="2" t="s">
        <v>3</v>
      </c>
      <c r="H57" s="4">
        <v>5.2858040952917407E-2</v>
      </c>
      <c r="I57" s="4">
        <v>5.2888564366233293E-2</v>
      </c>
      <c r="J57" s="4">
        <v>5.321447807234643E-2</v>
      </c>
      <c r="K57" s="4">
        <v>5.4209029744614841E-2</v>
      </c>
      <c r="L57" s="4">
        <v>5.5645566696308935E-2</v>
      </c>
      <c r="M57" s="4">
        <v>5.2572801745623877E-2</v>
      </c>
      <c r="N57" s="4">
        <v>5.7121689270688426E-2</v>
      </c>
      <c r="O57" s="4">
        <v>6.0129406050038005E-2</v>
      </c>
      <c r="P57" s="4">
        <v>5.8553167730046464E-2</v>
      </c>
      <c r="Q57" s="4">
        <v>6.1093242208948545E-2</v>
      </c>
      <c r="R57" s="4">
        <v>6.6772031943915219E-2</v>
      </c>
      <c r="S57" s="4">
        <v>7.0200463850396563E-2</v>
      </c>
      <c r="T57" s="4">
        <v>6.912876268463411E-2</v>
      </c>
      <c r="U57" s="4">
        <v>6.9876936180277946E-2</v>
      </c>
      <c r="V57" s="4">
        <v>7.2743378069615505E-2</v>
      </c>
      <c r="W57" s="4">
        <v>8.1788931220884917E-2</v>
      </c>
      <c r="X57" s="4">
        <v>7.330131114948131E-2</v>
      </c>
      <c r="Y57" s="4">
        <v>7.3187054647188388E-2</v>
      </c>
      <c r="Z57" s="4">
        <v>7.9674711356052169E-2</v>
      </c>
      <c r="AA57" s="4">
        <v>8.6846991571668114E-2</v>
      </c>
      <c r="AB57" s="4">
        <v>9.5086768480898587E-2</v>
      </c>
      <c r="AC57" s="4">
        <v>9.773670774788866E-2</v>
      </c>
      <c r="AD57" s="4">
        <v>9.8195092867830125E-2</v>
      </c>
      <c r="AE57" s="4">
        <v>0.10409337925409665</v>
      </c>
      <c r="AF57" s="4">
        <v>9.9855636491749097E-2</v>
      </c>
      <c r="AG57" s="4">
        <v>0.10065518374586353</v>
      </c>
      <c r="AH57" s="4">
        <v>9.9940345489257801E-2</v>
      </c>
      <c r="AI57" s="4">
        <v>9.8414093349966911E-2</v>
      </c>
    </row>
    <row r="58" spans="1:35" x14ac:dyDescent="0.35">
      <c r="A58" s="2" t="s">
        <v>4</v>
      </c>
      <c r="H58" s="4">
        <v>5.1499999999999997E-2</v>
      </c>
      <c r="I58" s="4">
        <v>5.5572707625810437E-2</v>
      </c>
      <c r="J58" s="4">
        <v>5.764911405041178E-2</v>
      </c>
      <c r="K58" s="4">
        <v>6.0060334582685802E-2</v>
      </c>
      <c r="L58" s="4">
        <v>5.4713493530499077E-2</v>
      </c>
      <c r="M58" s="4">
        <v>5.3469425976214999E-2</v>
      </c>
      <c r="N58" s="4">
        <v>5.8000000000000003E-2</v>
      </c>
      <c r="O58" s="4">
        <v>0.06</v>
      </c>
      <c r="P58" s="4">
        <v>5.3999999999999999E-2</v>
      </c>
      <c r="Q58" s="4">
        <v>4.3999999999999997E-2</v>
      </c>
      <c r="R58" s="4">
        <v>4.2000000000000003E-2</v>
      </c>
      <c r="S58" s="4">
        <v>4.3999999999999997E-2</v>
      </c>
      <c r="T58" s="4">
        <v>6.4000000000000001E-2</v>
      </c>
      <c r="U58" s="4">
        <v>5.8999999999999997E-2</v>
      </c>
      <c r="V58" s="4">
        <v>0.06</v>
      </c>
      <c r="W58" s="4">
        <v>5.8999999999999997E-2</v>
      </c>
      <c r="X58" s="4">
        <v>4.5999999999999999E-2</v>
      </c>
      <c r="Y58" s="4">
        <v>5.2999999999999999E-2</v>
      </c>
      <c r="Z58" s="4">
        <v>7.0323488045007029E-2</v>
      </c>
      <c r="AA58" s="4">
        <v>6.5472269793176135E-2</v>
      </c>
      <c r="AB58" s="4">
        <v>5.3821470245040838E-2</v>
      </c>
      <c r="AC58" s="4">
        <v>5.3333333333333337E-2</v>
      </c>
      <c r="AD58" s="4">
        <v>4.9881858755578892E-2</v>
      </c>
      <c r="AE58" s="4">
        <v>4.6088036428867114E-2</v>
      </c>
      <c r="AF58" s="4">
        <v>5.3918644876535846E-2</v>
      </c>
      <c r="AG58" s="4">
        <v>4.9457034938621344E-2</v>
      </c>
      <c r="AH58" s="4">
        <v>5.4160855416085542E-2</v>
      </c>
      <c r="AI58" s="4">
        <v>5.8208472566562468E-2</v>
      </c>
    </row>
    <row r="59" spans="1:35" x14ac:dyDescent="0.35">
      <c r="A59" s="2" t="s">
        <v>5</v>
      </c>
      <c r="H59" s="4">
        <v>7.3378076062639824E-2</v>
      </c>
      <c r="I59" s="4">
        <v>8.0203767326146189E-2</v>
      </c>
      <c r="J59" s="4">
        <v>8.1352154531946511E-2</v>
      </c>
      <c r="K59" s="4">
        <v>7.9207920792079209E-2</v>
      </c>
      <c r="L59" s="4">
        <v>8.1048387096774199E-2</v>
      </c>
      <c r="M59" s="4">
        <v>6.8084614495434057E-2</v>
      </c>
      <c r="N59" s="4">
        <v>8.7125821367729381E-2</v>
      </c>
      <c r="O59" s="4">
        <v>7.7283705071743147E-2</v>
      </c>
      <c r="P59" s="4">
        <v>8.5423728813559321E-2</v>
      </c>
      <c r="Q59" s="4">
        <v>7.656412029035603E-2</v>
      </c>
      <c r="R59" s="4">
        <v>6.2815156317533496E-2</v>
      </c>
      <c r="S59" s="4">
        <v>7.2411186696900984E-2</v>
      </c>
      <c r="T59" s="4">
        <v>8.9716599190283394E-2</v>
      </c>
      <c r="U59" s="4">
        <v>0.10418173925625814</v>
      </c>
      <c r="V59" s="4">
        <v>0.10675443617630223</v>
      </c>
      <c r="W59" s="4">
        <v>0.10344304565448202</v>
      </c>
      <c r="X59" s="4">
        <v>0.10626702997275204</v>
      </c>
      <c r="Y59" s="4">
        <v>9.51575710991545E-2</v>
      </c>
      <c r="Z59" s="4">
        <v>0.10725034199726402</v>
      </c>
      <c r="AA59" s="4">
        <v>0.10315718385953064</v>
      </c>
      <c r="AB59" s="4">
        <v>9.7798055941281492E-2</v>
      </c>
      <c r="AC59" s="4">
        <v>9.7697257026752457E-2</v>
      </c>
      <c r="AD59" s="4">
        <v>0.10689779703864211</v>
      </c>
      <c r="AE59" s="4">
        <v>0.1053979091103051</v>
      </c>
      <c r="AF59" s="4">
        <v>0.10433138535579237</v>
      </c>
      <c r="AG59" s="4">
        <v>0.11679189807252532</v>
      </c>
      <c r="AH59" s="4">
        <v>0.11836664369400414</v>
      </c>
      <c r="AI59" s="4">
        <v>0.1214859437751004</v>
      </c>
    </row>
    <row r="60" spans="1:35" x14ac:dyDescent="0.35">
      <c r="A60" s="2" t="s">
        <v>20</v>
      </c>
      <c r="H60" s="6">
        <f t="shared" ref="H60:AI60" si="83">+(1+H64)^12-1</f>
        <v>0.15850000000000031</v>
      </c>
      <c r="I60" s="6">
        <f t="shared" si="83"/>
        <v>0.17112857142857085</v>
      </c>
      <c r="J60" s="6">
        <f t="shared" si="83"/>
        <v>0.18818333333333337</v>
      </c>
      <c r="K60" s="6">
        <f t="shared" si="83"/>
        <v>0.20451250000000054</v>
      </c>
      <c r="L60" s="6">
        <f t="shared" si="83"/>
        <v>0.20685999999999849</v>
      </c>
      <c r="M60" s="6">
        <f t="shared" si="83"/>
        <v>0.22032105263157731</v>
      </c>
      <c r="N60" s="6">
        <f t="shared" si="83"/>
        <v>0.24660000000000015</v>
      </c>
      <c r="O60" s="6">
        <f t="shared" si="83"/>
        <v>0.23288888889999937</v>
      </c>
      <c r="P60" s="6">
        <f t="shared" si="83"/>
        <v>0.23620833330000091</v>
      </c>
      <c r="Q60" s="6">
        <f t="shared" si="83"/>
        <v>0.24427500000000024</v>
      </c>
      <c r="R60" s="6">
        <f t="shared" si="83"/>
        <v>0.24249230770000096</v>
      </c>
      <c r="S60" s="6">
        <f t="shared" si="83"/>
        <v>0.23753333329999848</v>
      </c>
      <c r="T60" s="6">
        <f t="shared" si="83"/>
        <v>0.21733333329999938</v>
      </c>
      <c r="U60" s="6">
        <f t="shared" si="83"/>
        <v>0.21386666669999888</v>
      </c>
      <c r="V60" s="6">
        <f t="shared" si="83"/>
        <v>0.21957410714285741</v>
      </c>
      <c r="W60" s="6">
        <f t="shared" si="83"/>
        <v>0.21861428571428365</v>
      </c>
      <c r="X60" s="6">
        <f t="shared" si="83"/>
        <v>0.21781305418719232</v>
      </c>
      <c r="Y60" s="6">
        <f t="shared" si="83"/>
        <v>0.21564290375203843</v>
      </c>
      <c r="Z60" s="6">
        <f t="shared" si="83"/>
        <v>0.21359999999999957</v>
      </c>
      <c r="AA60" s="6">
        <f t="shared" si="83"/>
        <v>0.21059999999999923</v>
      </c>
      <c r="AB60" s="6">
        <f t="shared" si="83"/>
        <v>0.20780000000000021</v>
      </c>
      <c r="AC60" s="6">
        <f t="shared" si="83"/>
        <v>0.20600000000000085</v>
      </c>
      <c r="AD60" s="6">
        <f t="shared" si="83"/>
        <v>0.20479999999999898</v>
      </c>
      <c r="AE60" s="6">
        <f t="shared" si="83"/>
        <v>0.20279999999999898</v>
      </c>
      <c r="AF60" s="6">
        <f t="shared" si="83"/>
        <v>0.20009999999999795</v>
      </c>
      <c r="AG60" s="6">
        <f t="shared" si="83"/>
        <v>0.19380000000000153</v>
      </c>
      <c r="AH60" s="6">
        <f t="shared" si="83"/>
        <v>0.18989999999999951</v>
      </c>
      <c r="AI60" s="6">
        <f t="shared" si="83"/>
        <v>0.18719999999999981</v>
      </c>
    </row>
    <row r="61" spans="1:35" x14ac:dyDescent="0.35">
      <c r="A61" s="2" t="s">
        <v>7</v>
      </c>
      <c r="H61" s="7">
        <v>0.05</v>
      </c>
      <c r="I61" s="7">
        <v>0.05</v>
      </c>
      <c r="J61" s="7">
        <v>0.05</v>
      </c>
      <c r="K61" s="7">
        <v>0.05</v>
      </c>
      <c r="L61" s="7">
        <v>0.05</v>
      </c>
      <c r="M61" s="7">
        <v>0.05</v>
      </c>
      <c r="N61" s="7">
        <v>5.5E-2</v>
      </c>
      <c r="O61" s="7">
        <v>5.5E-2</v>
      </c>
      <c r="P61" s="7">
        <v>5.5E-2</v>
      </c>
      <c r="Q61" s="7">
        <v>5.5E-2</v>
      </c>
      <c r="R61" s="7">
        <v>5.5E-2</v>
      </c>
      <c r="S61" s="7">
        <v>5.5E-2</v>
      </c>
      <c r="T61" s="7">
        <v>5.5E-2</v>
      </c>
      <c r="U61" s="7">
        <v>5.5E-2</v>
      </c>
      <c r="V61" s="7">
        <v>5.5E-2</v>
      </c>
      <c r="W61" s="7">
        <v>5.5E-2</v>
      </c>
      <c r="X61" s="7">
        <v>5.5E-2</v>
      </c>
      <c r="Y61" s="7">
        <v>5.5E-2</v>
      </c>
      <c r="Z61" s="7">
        <v>0.06</v>
      </c>
      <c r="AA61" s="7">
        <v>0.06</v>
      </c>
      <c r="AB61" s="7">
        <v>0.06</v>
      </c>
      <c r="AC61" s="7">
        <v>0.06</v>
      </c>
      <c r="AD61" s="7">
        <v>0.06</v>
      </c>
      <c r="AE61" s="7">
        <v>0.06</v>
      </c>
      <c r="AF61" s="7">
        <v>0.06</v>
      </c>
      <c r="AG61" s="7">
        <v>0.06</v>
      </c>
      <c r="AH61" s="7">
        <v>0.06</v>
      </c>
      <c r="AI61" s="7">
        <v>0.06</v>
      </c>
    </row>
    <row r="62" spans="1:35" x14ac:dyDescent="0.35">
      <c r="A62" s="2" t="s">
        <v>21</v>
      </c>
      <c r="H62" s="13">
        <f>Desembolso!B19</f>
        <v>6.0937570227875409E-2</v>
      </c>
      <c r="I62" s="13">
        <f>Desembolso!C19</f>
        <v>6.9705928115761637E-2</v>
      </c>
      <c r="J62" s="13">
        <f>Desembolso!D19</f>
        <v>7.4145517153424309E-2</v>
      </c>
      <c r="K62" s="13">
        <f>Desembolso!E19</f>
        <v>7.0203181268520862E-2</v>
      </c>
      <c r="L62" s="13">
        <f>Desembolso!F19</f>
        <v>8.7177405466578095E-2</v>
      </c>
      <c r="M62" s="13">
        <f>Desembolso!G19</f>
        <v>7.1528306676821529E-2</v>
      </c>
      <c r="N62" s="13">
        <f>Desembolso!H19</f>
        <v>0.10062552220942574</v>
      </c>
      <c r="O62" s="13">
        <f>Desembolso!I19</f>
        <v>8.7973352528545823E-2</v>
      </c>
      <c r="P62" s="13">
        <f>Desembolso!J19</f>
        <v>9.8720913664412463E-2</v>
      </c>
      <c r="Q62" s="13">
        <f>Desembolso!K19</f>
        <v>8.934996402014872E-2</v>
      </c>
      <c r="R62" s="13">
        <f>Desembolso!L19</f>
        <v>9.0501756740752434E-2</v>
      </c>
      <c r="S62" s="13">
        <f>Desembolso!M19</f>
        <v>8.8595857418111754E-2</v>
      </c>
      <c r="T62" s="13">
        <f>Desembolso!N19</f>
        <v>0.11416118128446895</v>
      </c>
      <c r="U62" s="13">
        <f>Desembolso!O19</f>
        <v>0.11140648444125514</v>
      </c>
      <c r="V62" s="13">
        <f>Desembolso!P19</f>
        <v>9.2109485147552142E-2</v>
      </c>
      <c r="W62" s="13">
        <f>Desembolso!Q19</f>
        <v>0.111362042122192</v>
      </c>
      <c r="X62" s="13">
        <f>Desembolso!R19</f>
        <v>8.4212278498252205E-2</v>
      </c>
      <c r="Y62" s="13">
        <f>Desembolso!S19</f>
        <v>8.3079348824356511E-2</v>
      </c>
      <c r="Z62" s="13">
        <f>Desembolso!T19</f>
        <v>0.10498107577976075</v>
      </c>
      <c r="AA62" s="13">
        <f>Desembolso!U19</f>
        <v>0.1033808371138648</v>
      </c>
      <c r="AB62" s="13">
        <f>Desembolso!V19</f>
        <v>8.7551185601371304E-2</v>
      </c>
      <c r="AC62" s="13">
        <f>Desembolso!W19</f>
        <v>9.7975660197263767E-2</v>
      </c>
      <c r="AD62" s="13">
        <f>Desembolso!X19</f>
        <v>8.8430239415025355E-2</v>
      </c>
      <c r="AE62" s="13">
        <f>Desembolso!Y19</f>
        <v>9.7120435825929052E-2</v>
      </c>
      <c r="AF62" s="13">
        <f>Desembolso!Z19</f>
        <v>0.10040186260126299</v>
      </c>
      <c r="AG62" s="13">
        <f>Desembolso!AA19</f>
        <v>9.5525035015769685E-2</v>
      </c>
      <c r="AH62" s="13">
        <f>Desembolso!AB19</f>
        <v>0.10888818201603857</v>
      </c>
      <c r="AI62" s="13">
        <f>Desembolso!AC19</f>
        <v>8.7908680114592866E-2</v>
      </c>
    </row>
    <row r="63" spans="1:35" x14ac:dyDescent="0.35">
      <c r="A63" s="2" t="s">
        <v>8</v>
      </c>
      <c r="H63" s="4">
        <f>(30%-H57)+H58+H59+(35%-H60)+(H61*5)+H62</f>
        <v>0.87445760533759742</v>
      </c>
      <c r="I63" s="4">
        <f t="shared" ref="I63" si="84">(30%-I57)+I58+I59+(35%-I60)+(I61*5)+I62</f>
        <v>0.88146526727291408</v>
      </c>
      <c r="J63" s="4">
        <f t="shared" ref="J63" si="85">(30%-J57)+J58+J59+(35%-J60)+(J61*5)+J62</f>
        <v>0.87174897433010279</v>
      </c>
      <c r="K63" s="4">
        <f t="shared" ref="K63" si="86">(30%-K57)+K58+K59+(35%-K60)+(K61*5)+K62</f>
        <v>0.85074990689867047</v>
      </c>
      <c r="L63" s="4">
        <f t="shared" ref="L63" si="87">(30%-L57)+L58+L59+(35%-L60)+(L61*5)+L62</f>
        <v>0.86043371939754398</v>
      </c>
      <c r="M63" s="4">
        <f t="shared" ref="M63" si="88">(30%-M57)+M58+M59+(35%-M60)+(M61*5)+M62</f>
        <v>0.82018849277126937</v>
      </c>
      <c r="N63" s="4">
        <f t="shared" ref="N63" si="89">(30%-N57)+N58+N59+(35%-N60)+(N61*5)+N62</f>
        <v>0.86702965430646661</v>
      </c>
      <c r="O63" s="4">
        <f t="shared" ref="O63" si="90">(30%-O57)+O58+O59+(35%-O60)+(O61*5)+O62</f>
        <v>0.85723876265025156</v>
      </c>
      <c r="P63" s="4">
        <f t="shared" ref="P63" si="91">(30%-P57)+P58+P59+(35%-P60)+(P61*5)+P62</f>
        <v>0.86838314144792439</v>
      </c>
      <c r="Q63" s="4">
        <f t="shared" ref="Q63" si="92">(30%-Q57)+Q58+Q59+(35%-Q60)+(Q61*5)+Q62</f>
        <v>0.82954584210155602</v>
      </c>
      <c r="R63" s="4">
        <f t="shared" ref="R63" si="93">(30%-R57)+R58+R59+(35%-R60)+(R61*5)+R62</f>
        <v>0.81105257341436965</v>
      </c>
      <c r="S63" s="4">
        <f t="shared" ref="S63" si="94">(30%-S57)+S58+S59+(35%-S60)+(S61*5)+S62</f>
        <v>0.82227324696461757</v>
      </c>
      <c r="T63" s="4">
        <f t="shared" ref="T63" si="95">(30%-T57)+T58+T59+(35%-T60)+(T61*5)+T62</f>
        <v>0.90641568449011889</v>
      </c>
      <c r="U63" s="4">
        <f t="shared" ref="U63" si="96">(30%-U57)+U58+U59+(35%-U60)+(U61*5)+U62</f>
        <v>0.91584462081723639</v>
      </c>
      <c r="V63" s="4">
        <f t="shared" ref="V63" si="97">(30%-V57)+V58+V59+(35%-V60)+(V61*5)+V62</f>
        <v>0.8915464361113814</v>
      </c>
      <c r="W63" s="4">
        <f t="shared" ref="W63" si="98">(30%-W57)+W58+W59+(35%-W60)+(W61*5)+W62</f>
        <v>0.89840187084150547</v>
      </c>
      <c r="X63" s="4">
        <f t="shared" ref="X63" si="99">(30%-X57)+X58+X59+(35%-X60)+(X61*5)+X62</f>
        <v>0.87036494313433066</v>
      </c>
      <c r="Y63" s="4">
        <f t="shared" ref="Y63" si="100">(30%-Y57)+Y58+Y59+(35%-Y60)+(Y61*5)+Y62</f>
        <v>0.8674069615242842</v>
      </c>
      <c r="Z63" s="4">
        <f t="shared" ref="Z63" si="101">(30%-Z57)+Z58+Z59+(35%-Z60)+(Z61*5)+Z62</f>
        <v>0.93928019446597999</v>
      </c>
      <c r="AA63" s="4">
        <f t="shared" ref="AA63" si="102">(30%-AA57)+AA58+AA59+(35%-AA60)+(AA61*5)+AA62</f>
        <v>0.92456329919490432</v>
      </c>
      <c r="AB63" s="4">
        <f t="shared" ref="AB63" si="103">(30%-AB57)+AB58+AB59+(35%-AB60)+(AB61*5)+AB62</f>
        <v>0.88628394330679483</v>
      </c>
      <c r="AC63" s="4">
        <f t="shared" ref="AC63" si="104">(30%-AC57)+AC58+AC59+(35%-AC60)+(AC61*5)+AC62</f>
        <v>0.89526954280946003</v>
      </c>
      <c r="AD63" s="4">
        <f t="shared" ref="AD63" si="105">(30%-AD57)+AD58+AD59+(35%-AD60)+(AD61*5)+AD62</f>
        <v>0.89221480234141715</v>
      </c>
      <c r="AE63" s="4">
        <f t="shared" ref="AE63" si="106">(30%-AE57)+AE58+AE59+(35%-AE60)+(AE61*5)+AE62</f>
        <v>0.89171300211100557</v>
      </c>
      <c r="AF63" s="4">
        <f t="shared" ref="AF63" si="107">(30%-AF57)+AF58+AF59+(35%-AF60)+(AF61*5)+AF62</f>
        <v>0.90869625634184414</v>
      </c>
      <c r="AG63" s="4">
        <f t="shared" ref="AG63" si="108">(30%-AG57)+AG58+AG59+(35%-AG60)+(AG61*5)+AG62</f>
        <v>0.91731878428105129</v>
      </c>
      <c r="AH63" s="4">
        <f t="shared" ref="AH63:AI63" si="109">(30%-AH57)+AH58+AH59+(35%-AH60)+(AH61*5)+AH62</f>
        <v>0.94157533563687101</v>
      </c>
      <c r="AI63" s="4">
        <f t="shared" si="109"/>
        <v>0.93198900310628907</v>
      </c>
    </row>
    <row r="64" spans="1:35" x14ac:dyDescent="0.35">
      <c r="A64" s="2" t="s">
        <v>22</v>
      </c>
      <c r="H64" s="6">
        <v>1.2335973514280285E-2</v>
      </c>
      <c r="I64" s="6">
        <v>1.3251016335853238E-2</v>
      </c>
      <c r="J64" s="6">
        <v>1.447252150822842E-2</v>
      </c>
      <c r="K64" s="6">
        <v>1.5627089002063776E-2</v>
      </c>
      <c r="L64" s="6">
        <v>1.5791889945271587E-2</v>
      </c>
      <c r="M64" s="6">
        <v>1.673125743354742E-2</v>
      </c>
      <c r="N64" s="6">
        <v>1.8538055705255019E-2</v>
      </c>
      <c r="O64" s="6">
        <v>1.7599757678998129E-2</v>
      </c>
      <c r="P64" s="6">
        <v>1.782779286819669E-2</v>
      </c>
      <c r="Q64" s="6">
        <v>1.8379616236090079E-2</v>
      </c>
      <c r="R64" s="6">
        <v>1.8257948951025726E-2</v>
      </c>
      <c r="S64" s="6">
        <v>1.7918659413325821E-2</v>
      </c>
      <c r="T64" s="6">
        <v>1.6523585191494439E-2</v>
      </c>
      <c r="U64" s="6">
        <v>1.628203561060082E-2</v>
      </c>
      <c r="V64" s="6">
        <v>1.6679382016384192E-2</v>
      </c>
      <c r="W64" s="6">
        <v>1.6612679575988443E-2</v>
      </c>
      <c r="X64" s="6">
        <v>1.6556961392239611E-2</v>
      </c>
      <c r="Y64" s="6">
        <v>1.6405878719768952E-2</v>
      </c>
      <c r="Z64" s="6">
        <v>1.626342868864783E-2</v>
      </c>
      <c r="AA64" s="6">
        <v>1.6053842196077861E-2</v>
      </c>
      <c r="AB64" s="6">
        <v>1.5857798147758784E-2</v>
      </c>
      <c r="AC64" s="6">
        <v>1.5731549718611904E-2</v>
      </c>
      <c r="AD64" s="6">
        <v>1.564728810402638E-2</v>
      </c>
      <c r="AE64" s="6">
        <v>1.5506680968771391E-2</v>
      </c>
      <c r="AF64" s="6">
        <v>1.531652099065739E-2</v>
      </c>
      <c r="AG64" s="6">
        <v>1.4871284747895341E-2</v>
      </c>
      <c r="AH64" s="6">
        <v>1.4594581726940392E-2</v>
      </c>
      <c r="AI64" s="6">
        <v>1.4402530679339165E-2</v>
      </c>
    </row>
    <row r="65" spans="1:35" x14ac:dyDescent="0.35"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7" spans="1:35" x14ac:dyDescent="0.35">
      <c r="A67" s="9" t="s">
        <v>13</v>
      </c>
      <c r="H67" s="1">
        <v>44743</v>
      </c>
      <c r="I67" s="1">
        <v>44774</v>
      </c>
      <c r="J67" s="1">
        <v>44805</v>
      </c>
      <c r="K67" s="1">
        <v>44835</v>
      </c>
      <c r="L67" s="1">
        <v>44866</v>
      </c>
      <c r="M67" s="1">
        <v>44896</v>
      </c>
      <c r="N67" s="1">
        <v>44927</v>
      </c>
      <c r="O67" s="1">
        <v>44958</v>
      </c>
      <c r="P67" s="1">
        <v>44986</v>
      </c>
      <c r="Q67" s="1">
        <v>45017</v>
      </c>
      <c r="R67" s="1">
        <v>45047</v>
      </c>
      <c r="S67" s="1">
        <v>45078</v>
      </c>
      <c r="T67" s="1">
        <v>45108</v>
      </c>
      <c r="U67" s="1">
        <v>45139</v>
      </c>
      <c r="V67" s="1">
        <v>45170</v>
      </c>
      <c r="W67" s="1">
        <v>45200</v>
      </c>
      <c r="X67" s="1">
        <v>45231</v>
      </c>
      <c r="Y67" s="1">
        <v>45261</v>
      </c>
      <c r="Z67" s="1">
        <v>45292</v>
      </c>
      <c r="AA67" s="1">
        <v>45323</v>
      </c>
      <c r="AB67" s="1">
        <v>45352</v>
      </c>
      <c r="AC67" s="1">
        <v>45383</v>
      </c>
      <c r="AD67" s="1">
        <v>45413</v>
      </c>
      <c r="AE67" s="1">
        <v>45444</v>
      </c>
      <c r="AF67" s="1">
        <v>45474</v>
      </c>
      <c r="AG67" s="1">
        <v>45505</v>
      </c>
      <c r="AH67" s="1">
        <v>45536</v>
      </c>
      <c r="AI67" s="1">
        <v>45566</v>
      </c>
    </row>
    <row r="68" spans="1:35" x14ac:dyDescent="0.35">
      <c r="A68" s="2" t="s">
        <v>1</v>
      </c>
      <c r="H68" s="14">
        <v>2617737.8554019998</v>
      </c>
      <c r="I68" s="14">
        <v>2700044.4014949999</v>
      </c>
      <c r="J68" s="14">
        <v>2767296.1693239999</v>
      </c>
      <c r="K68" s="14">
        <v>2824153.8334550001</v>
      </c>
      <c r="L68" s="14">
        <v>2892316.007156</v>
      </c>
      <c r="M68" s="14">
        <v>2981863.2264379999</v>
      </c>
      <c r="N68" s="14">
        <v>2989589.9222090002</v>
      </c>
      <c r="O68" s="14">
        <v>3018958.7638920001</v>
      </c>
      <c r="P68" s="14">
        <v>3056379.746756</v>
      </c>
      <c r="Q68" s="14">
        <v>3088854.0048369998</v>
      </c>
      <c r="R68" s="14">
        <v>3134062.4445239999</v>
      </c>
      <c r="S68" s="14">
        <v>3174275.5943720001</v>
      </c>
      <c r="T68" s="14">
        <v>3188967.8957329998</v>
      </c>
      <c r="U68" s="14">
        <v>3196746.8643169999</v>
      </c>
      <c r="V68" s="14">
        <v>3200983.3232749999</v>
      </c>
      <c r="W68" s="14">
        <v>3192802.351235</v>
      </c>
      <c r="X68" s="14">
        <v>3179718.130874</v>
      </c>
      <c r="Y68" s="14">
        <v>3182010.344116</v>
      </c>
      <c r="Z68" s="14">
        <v>3129549.8718889998</v>
      </c>
      <c r="AA68" s="14">
        <v>3084570.4899200001</v>
      </c>
      <c r="AB68" s="14">
        <v>3060947.1366429999</v>
      </c>
      <c r="AC68" s="14">
        <v>3023578.3227749998</v>
      </c>
      <c r="AD68" s="14">
        <v>2980590.703956</v>
      </c>
      <c r="AE68" s="14">
        <v>2953738.7643949999</v>
      </c>
      <c r="AF68" s="14">
        <v>2934200.78015</v>
      </c>
      <c r="AG68" s="14">
        <v>2906507.4919730001</v>
      </c>
      <c r="AH68" s="14">
        <v>2884739.0932029998</v>
      </c>
      <c r="AI68" s="14">
        <v>2873900.1886450001</v>
      </c>
    </row>
    <row r="69" spans="1:35" x14ac:dyDescent="0.35">
      <c r="A69" s="2" t="s">
        <v>2</v>
      </c>
      <c r="H69" s="4">
        <v>0.1446602543462954</v>
      </c>
      <c r="I69" s="4">
        <v>0.1462212823189144</v>
      </c>
      <c r="J69" s="4">
        <v>0.14673437691216756</v>
      </c>
      <c r="K69" s="4">
        <v>0.14749341572492711</v>
      </c>
      <c r="L69" s="4">
        <v>0.14825396761876747</v>
      </c>
      <c r="M69" s="4">
        <v>0.14953585242232009</v>
      </c>
      <c r="N69" s="4">
        <v>0.15086281728394546</v>
      </c>
      <c r="O69" s="4">
        <v>0.15170687507736494</v>
      </c>
      <c r="P69" s="4">
        <v>0.15286267455182256</v>
      </c>
      <c r="Q69" s="4">
        <v>0.15438256793595639</v>
      </c>
      <c r="R69" s="4">
        <v>0.15648123126629365</v>
      </c>
      <c r="S69" s="4">
        <v>0.15764745183794909</v>
      </c>
      <c r="T69" s="4">
        <v>0.15812029495723351</v>
      </c>
      <c r="U69" s="4">
        <v>0.15784470067382753</v>
      </c>
      <c r="V69" s="4">
        <v>0.15682853904407038</v>
      </c>
      <c r="W69" s="4">
        <v>0.15552380285203748</v>
      </c>
      <c r="X69" s="4">
        <v>0.15493543762772011</v>
      </c>
      <c r="Y69" s="4">
        <v>0.15321006511800653</v>
      </c>
      <c r="Z69" s="4">
        <v>0.1520124938222252</v>
      </c>
      <c r="AA69" s="4">
        <v>0.15003080969746432</v>
      </c>
      <c r="AB69" s="4">
        <v>0.14906925688352363</v>
      </c>
      <c r="AC69" s="4">
        <v>0.14782920035830874</v>
      </c>
      <c r="AD69" s="4">
        <v>0.14621362573279337</v>
      </c>
      <c r="AE69" s="4">
        <v>0.14529568169288354</v>
      </c>
      <c r="AF69" s="4">
        <v>0.14724564074868629</v>
      </c>
      <c r="AG69" s="4">
        <v>0.14566215692406717</v>
      </c>
      <c r="AH69" s="4">
        <v>0.14323048641017502</v>
      </c>
      <c r="AI69" s="4">
        <v>0.14212404925368161</v>
      </c>
    </row>
    <row r="70" spans="1:35" x14ac:dyDescent="0.35">
      <c r="A70" s="2" t="s">
        <v>3</v>
      </c>
      <c r="H70" s="4">
        <v>6.4532696616047464E-2</v>
      </c>
      <c r="I70" s="4">
        <v>7.0448503548934047E-2</v>
      </c>
      <c r="J70" s="4">
        <v>7.1152670573782204E-2</v>
      </c>
      <c r="K70" s="4">
        <v>7.4854250988650492E-2</v>
      </c>
      <c r="L70" s="4">
        <v>7.4345715133817353E-2</v>
      </c>
      <c r="M70" s="4">
        <v>6.5879227443527588E-2</v>
      </c>
      <c r="N70" s="4">
        <v>7.5167020509942062E-2</v>
      </c>
      <c r="O70" s="4">
        <v>7.613742344319839E-2</v>
      </c>
      <c r="P70" s="4">
        <v>8.9698030396903536E-2</v>
      </c>
      <c r="Q70" s="4">
        <v>9.0781747496284607E-2</v>
      </c>
      <c r="R70" s="4">
        <v>0.10373817366213307</v>
      </c>
      <c r="S70" s="4">
        <v>0.1035869107587845</v>
      </c>
      <c r="T70" s="4">
        <v>0.11153891645912666</v>
      </c>
      <c r="U70" s="4">
        <v>0.11638183888278836</v>
      </c>
      <c r="V70" s="4">
        <v>0.11182607451849191</v>
      </c>
      <c r="W70" s="4">
        <v>0.13272044182725257</v>
      </c>
      <c r="X70" s="4">
        <v>0.1360312237019288</v>
      </c>
      <c r="Y70" s="4">
        <v>0.12289341260599759</v>
      </c>
      <c r="Z70" s="4">
        <v>0.14420925497780571</v>
      </c>
      <c r="AA70" s="4">
        <v>0.14300610864381333</v>
      </c>
      <c r="AB70" s="4">
        <v>0.14734589650399524</v>
      </c>
      <c r="AC70" s="4">
        <v>0.16512272255007587</v>
      </c>
      <c r="AD70" s="4">
        <v>0.16984202373445806</v>
      </c>
      <c r="AE70" s="4">
        <v>0.16045257817411412</v>
      </c>
      <c r="AF70" s="4">
        <v>0.170365006253064</v>
      </c>
      <c r="AG70" s="4">
        <v>0.17392680535595056</v>
      </c>
      <c r="AH70" s="4">
        <v>0.17986640066983942</v>
      </c>
      <c r="AI70" s="4">
        <v>0.18151179752903959</v>
      </c>
    </row>
    <row r="71" spans="1:35" x14ac:dyDescent="0.35">
      <c r="A71" s="2" t="s">
        <v>4</v>
      </c>
      <c r="H71" s="4">
        <v>0.22750000000000001</v>
      </c>
      <c r="I71" s="4">
        <v>0.20268601420191418</v>
      </c>
      <c r="J71" s="4">
        <v>0.20397637467764745</v>
      </c>
      <c r="K71" s="4">
        <v>0.20120669165371607</v>
      </c>
      <c r="L71" s="4">
        <v>0.19593345656192238</v>
      </c>
      <c r="M71" s="4">
        <v>0.20788463339263977</v>
      </c>
      <c r="N71" s="4">
        <v>0.19500000000000001</v>
      </c>
      <c r="O71" s="4">
        <v>0.189</v>
      </c>
      <c r="P71" s="4">
        <v>0.187</v>
      </c>
      <c r="Q71" s="4">
        <v>0.214</v>
      </c>
      <c r="R71" s="4">
        <v>0.21099999999999999</v>
      </c>
      <c r="S71" s="4">
        <v>0.191</v>
      </c>
      <c r="T71" s="4">
        <v>0.161</v>
      </c>
      <c r="U71" s="4">
        <v>0.17</v>
      </c>
      <c r="V71" s="4">
        <v>0.14699999999999999</v>
      </c>
      <c r="W71" s="4">
        <v>0.128</v>
      </c>
      <c r="X71" s="4">
        <v>0.109</v>
      </c>
      <c r="Y71" s="4">
        <v>0.114</v>
      </c>
      <c r="Z71" s="4">
        <v>7.3839662447257384E-2</v>
      </c>
      <c r="AA71" s="4">
        <v>7.5747595837175608E-2</v>
      </c>
      <c r="AB71" s="4">
        <v>0.10166277712952158</v>
      </c>
      <c r="AC71" s="4">
        <v>9.8562091503267973E-2</v>
      </c>
      <c r="AD71" s="4">
        <v>0.10763980047256498</v>
      </c>
      <c r="AE71" s="4">
        <v>0.11342624534290051</v>
      </c>
      <c r="AF71" s="4">
        <v>0.121913396158893</v>
      </c>
      <c r="AG71" s="4">
        <v>0.11496694995278564</v>
      </c>
      <c r="AH71" s="4">
        <v>0.11215713621571362</v>
      </c>
      <c r="AI71" s="4">
        <v>0.11188961948905897</v>
      </c>
    </row>
    <row r="72" spans="1:35" x14ac:dyDescent="0.35">
      <c r="A72" s="2" t="s">
        <v>5</v>
      </c>
      <c r="H72" s="4">
        <v>8.0835197613721099E-2</v>
      </c>
      <c r="I72" s="4">
        <v>7.4872645421158637E-2</v>
      </c>
      <c r="J72" s="4">
        <v>7.9990094105993059E-2</v>
      </c>
      <c r="K72" s="4">
        <v>8.0355861673123835E-2</v>
      </c>
      <c r="L72" s="4">
        <v>8.1048387096774199E-2</v>
      </c>
      <c r="M72" s="4">
        <v>8.2996185412091084E-2</v>
      </c>
      <c r="N72" s="4">
        <v>8.7125821367729381E-2</v>
      </c>
      <c r="O72" s="4">
        <v>7.9130558317942884E-2</v>
      </c>
      <c r="P72" s="4">
        <v>8.5152542372881362E-2</v>
      </c>
      <c r="Q72" s="4">
        <v>9.7649498790183198E-2</v>
      </c>
      <c r="R72" s="4">
        <v>9.2061662584641976E-2</v>
      </c>
      <c r="S72" s="4">
        <v>8.9795918367346933E-2</v>
      </c>
      <c r="T72" s="4">
        <v>7.9028340080971662E-2</v>
      </c>
      <c r="U72" s="4">
        <v>5.6431775430473161E-2</v>
      </c>
      <c r="V72" s="4">
        <v>4.9370349170005726E-2</v>
      </c>
      <c r="W72" s="4">
        <v>4.6716214166540267E-2</v>
      </c>
      <c r="X72" s="4">
        <v>4.1032216701394453E-2</v>
      </c>
      <c r="Y72" s="4">
        <v>4.4888547271329744E-2</v>
      </c>
      <c r="Z72" s="4">
        <v>2.5718194254445964E-2</v>
      </c>
      <c r="AA72" s="4">
        <v>1.8740503123417188E-2</v>
      </c>
      <c r="AB72" s="4">
        <v>3.6897440983931759E-2</v>
      </c>
      <c r="AC72" s="4">
        <v>4.063664070436844E-2</v>
      </c>
      <c r="AD72" s="4">
        <v>5.2184904297580353E-2</v>
      </c>
      <c r="AE72" s="4">
        <v>4.8218476637508001E-2</v>
      </c>
      <c r="AF72" s="4">
        <v>5.34547954623582E-2</v>
      </c>
      <c r="AG72" s="4">
        <v>4.459327017314603E-2</v>
      </c>
      <c r="AH72" s="4">
        <v>4.3073742246726394E-2</v>
      </c>
      <c r="AI72" s="4">
        <v>4.6184738955823292E-2</v>
      </c>
    </row>
    <row r="73" spans="1:35" x14ac:dyDescent="0.35">
      <c r="A73" s="2" t="s">
        <v>20</v>
      </c>
      <c r="H73" s="6">
        <f t="shared" ref="H73:AI73" si="110">+(1+H77)^12-1</f>
        <v>0.20090000000000052</v>
      </c>
      <c r="I73" s="6">
        <f t="shared" si="110"/>
        <v>0.23485714285714288</v>
      </c>
      <c r="J73" s="6">
        <f t="shared" si="110"/>
        <v>0.25410000000000132</v>
      </c>
      <c r="K73" s="6">
        <f t="shared" si="110"/>
        <v>0.25628000000000029</v>
      </c>
      <c r="L73" s="6">
        <f t="shared" si="110"/>
        <v>0.26101333333333243</v>
      </c>
      <c r="M73" s="6">
        <f t="shared" si="110"/>
        <v>0.26954000000000189</v>
      </c>
      <c r="N73" s="6">
        <f t="shared" si="110"/>
        <v>0.2635538462</v>
      </c>
      <c r="O73" s="6">
        <f t="shared" si="110"/>
        <v>0.28023750000000014</v>
      </c>
      <c r="P73" s="6">
        <f t="shared" si="110"/>
        <v>0.27840000000000065</v>
      </c>
      <c r="Q73" s="6">
        <f t="shared" si="110"/>
        <v>0.26622222219999836</v>
      </c>
      <c r="R73" s="6">
        <f t="shared" si="110"/>
        <v>0.2711111111000013</v>
      </c>
      <c r="S73" s="6">
        <f t="shared" si="110"/>
        <v>0.27586153850000028</v>
      </c>
      <c r="T73" s="6">
        <f t="shared" si="110"/>
        <v>0.27015000000000122</v>
      </c>
      <c r="U73" s="6">
        <f t="shared" si="110"/>
        <v>0.25747777780000036</v>
      </c>
      <c r="V73" s="6">
        <f t="shared" si="110"/>
        <v>0.26570810810810652</v>
      </c>
      <c r="W73" s="6">
        <f t="shared" si="110"/>
        <v>0.2718600877192987</v>
      </c>
      <c r="X73" s="6">
        <f t="shared" si="110"/>
        <v>0.27523168316831703</v>
      </c>
      <c r="Y73" s="6">
        <f t="shared" si="110"/>
        <v>0.26712971114167683</v>
      </c>
      <c r="Z73" s="6">
        <f t="shared" si="110"/>
        <v>0.26530000000000142</v>
      </c>
      <c r="AA73" s="6">
        <f t="shared" si="110"/>
        <v>0.2629999999999979</v>
      </c>
      <c r="AB73" s="6">
        <f t="shared" si="110"/>
        <v>0.26410000000000133</v>
      </c>
      <c r="AC73" s="6">
        <f t="shared" si="110"/>
        <v>0.24340000000000006</v>
      </c>
      <c r="AD73" s="6">
        <f t="shared" si="110"/>
        <v>0.23789999999999889</v>
      </c>
      <c r="AE73" s="6">
        <f t="shared" si="110"/>
        <v>0.23489999999999833</v>
      </c>
      <c r="AF73" s="6">
        <f t="shared" si="110"/>
        <v>0.22800000000000087</v>
      </c>
      <c r="AG73" s="6">
        <f t="shared" si="110"/>
        <v>0.22150000000000136</v>
      </c>
      <c r="AH73" s="6">
        <f t="shared" si="110"/>
        <v>0.22079999999999966</v>
      </c>
      <c r="AI73" s="6">
        <f t="shared" si="110"/>
        <v>0.21010000000000018</v>
      </c>
    </row>
    <row r="74" spans="1:35" x14ac:dyDescent="0.35">
      <c r="A74" s="2" t="s">
        <v>7</v>
      </c>
      <c r="H74" s="7">
        <v>0.05</v>
      </c>
      <c r="I74" s="7">
        <v>0.05</v>
      </c>
      <c r="J74" s="7">
        <v>0.05</v>
      </c>
      <c r="K74" s="7">
        <v>0.05</v>
      </c>
      <c r="L74" s="7">
        <v>0.05</v>
      </c>
      <c r="M74" s="7">
        <v>0.05</v>
      </c>
      <c r="N74" s="7">
        <v>5.5E-2</v>
      </c>
      <c r="O74" s="7">
        <v>5.5E-2</v>
      </c>
      <c r="P74" s="7">
        <v>5.5E-2</v>
      </c>
      <c r="Q74" s="7">
        <v>5.5E-2</v>
      </c>
      <c r="R74" s="7">
        <v>5.5E-2</v>
      </c>
      <c r="S74" s="7">
        <v>5.5E-2</v>
      </c>
      <c r="T74" s="7">
        <v>5.5E-2</v>
      </c>
      <c r="U74" s="7">
        <v>5.5E-2</v>
      </c>
      <c r="V74" s="7">
        <v>5.5E-2</v>
      </c>
      <c r="W74" s="7">
        <v>5.5E-2</v>
      </c>
      <c r="X74" s="7">
        <v>5.5E-2</v>
      </c>
      <c r="Y74" s="7">
        <v>5.5E-2</v>
      </c>
      <c r="Z74" s="7">
        <v>0.06</v>
      </c>
      <c r="AA74" s="7">
        <v>0.06</v>
      </c>
      <c r="AB74" s="7">
        <v>0.06</v>
      </c>
      <c r="AC74" s="7">
        <v>0.06</v>
      </c>
      <c r="AD74" s="7">
        <v>0.06</v>
      </c>
      <c r="AE74" s="7">
        <v>0.06</v>
      </c>
      <c r="AF74" s="7">
        <v>0.06</v>
      </c>
      <c r="AG74" s="7">
        <v>0.06</v>
      </c>
      <c r="AH74" s="7">
        <v>0.06</v>
      </c>
      <c r="AI74" s="7">
        <v>0.06</v>
      </c>
    </row>
    <row r="75" spans="1:35" x14ac:dyDescent="0.35">
      <c r="A75" s="2" t="s">
        <v>21</v>
      </c>
      <c r="H75" s="13">
        <f>Desembolso!B20</f>
        <v>0.16824126927052901</v>
      </c>
      <c r="I75" s="13">
        <f>Desembolso!C20</f>
        <v>0.16157097660909703</v>
      </c>
      <c r="J75" s="13">
        <f>Desembolso!D20</f>
        <v>0.14842653998214514</v>
      </c>
      <c r="K75" s="13">
        <f>Desembolso!E20</f>
        <v>0.14617357447543619</v>
      </c>
      <c r="L75" s="13">
        <f>Desembolso!F20</f>
        <v>0.15044160700666717</v>
      </c>
      <c r="M75" s="13">
        <f>Desembolso!G20</f>
        <v>0.15521864686468648</v>
      </c>
      <c r="N75" s="13">
        <f>Desembolso!H20</f>
        <v>0.13133708195018404</v>
      </c>
      <c r="O75" s="13">
        <f>Desembolso!I20</f>
        <v>0.13905237752466443</v>
      </c>
      <c r="P75" s="13">
        <f>Desembolso!J20</f>
        <v>0.15002685314072142</v>
      </c>
      <c r="Q75" s="13">
        <f>Desembolso!K20</f>
        <v>0.13470856320460542</v>
      </c>
      <c r="R75" s="13">
        <f>Desembolso!L20</f>
        <v>0.17638466700880345</v>
      </c>
      <c r="S75" s="13">
        <f>Desembolso!M20</f>
        <v>1.7353082851637766E-2</v>
      </c>
      <c r="T75" s="13">
        <f>Desembolso!N20</f>
        <v>0.12729051770147662</v>
      </c>
      <c r="U75" s="13">
        <f>Desembolso!O20</f>
        <v>0.11726139996085851</v>
      </c>
      <c r="V75" s="13">
        <f>Desembolso!P20</f>
        <v>9.6980893577714042E-2</v>
      </c>
      <c r="W75" s="13">
        <f>Desembolso!Q20</f>
        <v>9.1378808876114215E-2</v>
      </c>
      <c r="X75" s="13">
        <f>Desembolso!R20</f>
        <v>7.6540108651241626E-2</v>
      </c>
      <c r="Y75" s="13">
        <f>Desembolso!S20</f>
        <v>8.0982452718243808E-2</v>
      </c>
      <c r="Z75" s="13">
        <f>Desembolso!T20</f>
        <v>5.4010000828797963E-2</v>
      </c>
      <c r="AA75" s="13">
        <f>Desembolso!U20</f>
        <v>4.5863323768455137E-2</v>
      </c>
      <c r="AB75" s="13">
        <f>Desembolso!V20</f>
        <v>6.2732120750404727E-2</v>
      </c>
      <c r="AC75" s="13">
        <f>Desembolso!W20</f>
        <v>6.7888959592745782E-2</v>
      </c>
      <c r="AD75" s="13">
        <f>Desembolso!X20</f>
        <v>7.127019695718835E-2</v>
      </c>
      <c r="AE75" s="13">
        <f>Desembolso!Y20</f>
        <v>7.7096439457811791E-2</v>
      </c>
      <c r="AF75" s="13">
        <f>Desembolso!Z20</f>
        <v>8.6326040271310411E-2</v>
      </c>
      <c r="AG75" s="13">
        <f>Desembolso!AA20</f>
        <v>7.2228212130067207E-2</v>
      </c>
      <c r="AH75" s="13">
        <f>Desembolso!AB20</f>
        <v>8.34072759538598E-2</v>
      </c>
      <c r="AI75" s="13">
        <f>Desembolso!AC20</f>
        <v>8.2548214654892343E-2</v>
      </c>
    </row>
    <row r="76" spans="1:35" x14ac:dyDescent="0.35">
      <c r="A76" s="2" t="s">
        <v>8</v>
      </c>
      <c r="H76" s="4">
        <f>(30%-H70)+H71+H72+(35%-H73)+(H74*5)+H75</f>
        <v>1.1111437702682021</v>
      </c>
      <c r="I76" s="4">
        <f t="shared" ref="I76" si="111">(30%-I70)+I71+I72+(35%-I73)+(I74*5)+I75</f>
        <v>1.033823989826093</v>
      </c>
      <c r="J76" s="4">
        <f t="shared" ref="J76" si="112">(30%-J70)+J71+J72+(35%-J73)+(J74*5)+J75</f>
        <v>1.0071403381920021</v>
      </c>
      <c r="K76" s="4">
        <f t="shared" ref="K76" si="113">(30%-K70)+K71+K72+(35%-K73)+(K74*5)+K75</f>
        <v>0.99660187681362533</v>
      </c>
      <c r="L76" s="4">
        <f t="shared" ref="L76" si="114">(30%-L70)+L71+L72+(35%-L73)+(L74*5)+L75</f>
        <v>0.99206440219821401</v>
      </c>
      <c r="M76" s="4">
        <f t="shared" ref="M76" si="115">(30%-M70)+M71+M72+(35%-M73)+(M74*5)+M75</f>
        <v>1.0106802382258879</v>
      </c>
      <c r="N76" s="4">
        <f t="shared" ref="N76" si="116">(30%-N70)+N71+N72+(35%-N73)+(N74*5)+N75</f>
        <v>0.99974203660797134</v>
      </c>
      <c r="O76" s="4">
        <f t="shared" ref="O76" si="117">(30%-O70)+O71+O72+(35%-O73)+(O74*5)+O75</f>
        <v>0.97580801239940884</v>
      </c>
      <c r="P76" s="4">
        <f t="shared" ref="P76" si="118">(30%-P70)+P71+P72+(35%-P73)+(P74*5)+P75</f>
        <v>0.97908136511669852</v>
      </c>
      <c r="Q76" s="4">
        <f t="shared" ref="Q76" si="119">(30%-Q70)+Q71+Q72+(35%-Q73)+(Q74*5)+Q75</f>
        <v>1.0143540922985057</v>
      </c>
      <c r="R76" s="4">
        <f t="shared" ref="R76" si="120">(30%-R70)+R71+R72+(35%-R73)+(R74*5)+R75</f>
        <v>1.029597044831311</v>
      </c>
      <c r="S76" s="4">
        <f t="shared" ref="S76" si="121">(30%-S70)+S71+S72+(35%-S73)+(S74*5)+S75</f>
        <v>0.84370055196019988</v>
      </c>
      <c r="T76" s="4">
        <f t="shared" ref="T76" si="122">(30%-T70)+T71+T72+(35%-T73)+(T74*5)+T75</f>
        <v>0.91062994132332031</v>
      </c>
      <c r="U76" s="4">
        <f t="shared" ref="U76" si="123">(30%-U70)+U71+U72+(35%-U73)+(U74*5)+U75</f>
        <v>0.89483355870854298</v>
      </c>
      <c r="V76" s="4">
        <f t="shared" ref="V76" si="124">(30%-V70)+V71+V72+(35%-V73)+(V74*5)+V75</f>
        <v>0.84081706012112123</v>
      </c>
      <c r="W76" s="4">
        <f t="shared" ref="W76" si="125">(30%-W70)+W71+W72+(35%-W73)+(W74*5)+W75</f>
        <v>0.78651449349610325</v>
      </c>
      <c r="X76" s="4">
        <f t="shared" ref="X76" si="126">(30%-X70)+X71+X72+(35%-X73)+(X74*5)+X75</f>
        <v>0.74030941848239018</v>
      </c>
      <c r="Y76" s="4">
        <f t="shared" ref="Y76" si="127">(30%-Y70)+Y71+Y72+(35%-Y73)+(Y74*5)+Y75</f>
        <v>0.7748478762418991</v>
      </c>
      <c r="Z76" s="4">
        <f t="shared" ref="Z76" si="128">(30%-Z70)+Z71+Z72+(35%-Z73)+(Z74*5)+Z75</f>
        <v>0.69405860255269414</v>
      </c>
      <c r="AA76" s="4">
        <f t="shared" ref="AA76" si="129">(30%-AA70)+AA71+AA72+(35%-AA73)+(AA74*5)+AA75</f>
        <v>0.68434531408523669</v>
      </c>
      <c r="AB76" s="4">
        <f t="shared" ref="AB76" si="130">(30%-AB70)+AB71+AB72+(35%-AB73)+(AB74*5)+AB75</f>
        <v>0.73984644235986141</v>
      </c>
      <c r="AC76" s="4">
        <f t="shared" ref="AC76" si="131">(30%-AC70)+AC71+AC72+(35%-AC73)+(AC74*5)+AC75</f>
        <v>0.74856496925030613</v>
      </c>
      <c r="AD76" s="4">
        <f t="shared" ref="AD76" si="132">(30%-AD70)+AD71+AD72+(35%-AD73)+(AD74*5)+AD75</f>
        <v>0.77335287799287677</v>
      </c>
      <c r="AE76" s="4">
        <f t="shared" ref="AE76" si="133">(30%-AE70)+AE71+AE72+(35%-AE73)+(AE74*5)+AE75</f>
        <v>0.79338858326410777</v>
      </c>
      <c r="AF76" s="4">
        <f t="shared" ref="AF76" si="134">(30%-AF70)+AF71+AF72+(35%-AF73)+(AF74*5)+AF75</f>
        <v>0.81332922563949672</v>
      </c>
      <c r="AG76" s="4">
        <f t="shared" ref="AG76" si="135">(30%-AG70)+AG71+AG72+(35%-AG73)+(AG74*5)+AG75</f>
        <v>0.78636162690004696</v>
      </c>
      <c r="AH76" s="4">
        <f t="shared" ref="AH76:AI76" si="136">(30%-AH70)+AH71+AH72+(35%-AH73)+(AH74*5)+AH75</f>
        <v>0.78797175374646067</v>
      </c>
      <c r="AI76" s="4">
        <f t="shared" si="136"/>
        <v>0.79901077557073485</v>
      </c>
    </row>
    <row r="77" spans="1:35" x14ac:dyDescent="0.35">
      <c r="A77" s="2" t="s">
        <v>22</v>
      </c>
      <c r="H77" s="6">
        <v>1.5372905538794557E-2</v>
      </c>
      <c r="I77" s="6">
        <v>1.7735038233202882E-2</v>
      </c>
      <c r="J77" s="6">
        <v>1.9047310972184928E-2</v>
      </c>
      <c r="K77" s="6">
        <v>1.9194810850514887E-2</v>
      </c>
      <c r="L77" s="6">
        <v>1.9514264447398233E-2</v>
      </c>
      <c r="M77" s="6">
        <v>2.0086967426602209E-2</v>
      </c>
      <c r="N77" s="6">
        <v>1.968527113310059E-2</v>
      </c>
      <c r="O77" s="6">
        <v>2.0800510765418778E-2</v>
      </c>
      <c r="P77" s="6">
        <v>2.0678335779026558E-2</v>
      </c>
      <c r="Q77" s="6">
        <v>1.9864545491734109E-2</v>
      </c>
      <c r="R77" s="6">
        <v>2.0192107978113549E-2</v>
      </c>
      <c r="S77" s="6">
        <v>2.0509288945739224E-2</v>
      </c>
      <c r="T77" s="6">
        <v>2.0127803481200024E-2</v>
      </c>
      <c r="U77" s="6">
        <v>1.9275753247878891E-2</v>
      </c>
      <c r="V77" s="6">
        <v>1.9830031780756041E-2</v>
      </c>
      <c r="W77" s="6">
        <v>2.0242188425538377E-2</v>
      </c>
      <c r="X77" s="6">
        <v>2.0467296490661591E-2</v>
      </c>
      <c r="Y77" s="6">
        <v>1.9925436062110835E-2</v>
      </c>
      <c r="Z77" s="6">
        <v>1.9802625354918835E-2</v>
      </c>
      <c r="AA77" s="6">
        <v>1.964801758936674E-2</v>
      </c>
      <c r="AB77" s="6">
        <v>1.9721992605258309E-2</v>
      </c>
      <c r="AC77" s="6">
        <v>1.8319918185848882E-2</v>
      </c>
      <c r="AD77" s="6">
        <v>1.7943789120282494E-2</v>
      </c>
      <c r="AE77" s="6">
        <v>1.7737981658843438E-2</v>
      </c>
      <c r="AF77" s="6">
        <v>1.7262879732080627E-2</v>
      </c>
      <c r="AG77" s="6">
        <v>1.6813076216675826E-2</v>
      </c>
      <c r="AH77" s="6">
        <v>1.6764505049279066E-2</v>
      </c>
      <c r="AI77" s="6">
        <v>1.6018864835264157E-2</v>
      </c>
    </row>
    <row r="78" spans="1:35" x14ac:dyDescent="0.35"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80" spans="1:35" x14ac:dyDescent="0.35">
      <c r="A80" s="9" t="s">
        <v>14</v>
      </c>
      <c r="H80" s="1">
        <v>44743</v>
      </c>
      <c r="I80" s="1">
        <v>44774</v>
      </c>
      <c r="J80" s="1">
        <v>44805</v>
      </c>
      <c r="K80" s="1">
        <v>44835</v>
      </c>
      <c r="L80" s="1">
        <v>44866</v>
      </c>
      <c r="M80" s="1">
        <v>44896</v>
      </c>
      <c r="N80" s="1">
        <v>44927</v>
      </c>
      <c r="O80" s="1">
        <v>44958</v>
      </c>
      <c r="P80" s="1">
        <v>44986</v>
      </c>
      <c r="Q80" s="1">
        <v>45017</v>
      </c>
      <c r="R80" s="1">
        <v>45047</v>
      </c>
      <c r="S80" s="1">
        <v>45078</v>
      </c>
      <c r="T80" s="1">
        <v>45108</v>
      </c>
      <c r="U80" s="1">
        <v>45139</v>
      </c>
      <c r="V80" s="1">
        <v>45170</v>
      </c>
      <c r="W80" s="1">
        <v>45200</v>
      </c>
      <c r="X80" s="1">
        <v>45231</v>
      </c>
      <c r="Y80" s="1">
        <v>45261</v>
      </c>
      <c r="Z80" s="1">
        <v>45292</v>
      </c>
      <c r="AA80" s="1">
        <v>45323</v>
      </c>
      <c r="AB80" s="1">
        <v>45352</v>
      </c>
      <c r="AC80" s="1">
        <v>45383</v>
      </c>
      <c r="AD80" s="1">
        <v>45413</v>
      </c>
      <c r="AE80" s="1">
        <v>45444</v>
      </c>
      <c r="AF80" s="1">
        <v>45474</v>
      </c>
      <c r="AG80" s="1">
        <v>45505</v>
      </c>
      <c r="AH80" s="1">
        <v>45536</v>
      </c>
      <c r="AI80" s="1">
        <v>45566</v>
      </c>
    </row>
    <row r="81" spans="1:35" x14ac:dyDescent="0.35">
      <c r="A81" s="2" t="s">
        <v>1</v>
      </c>
      <c r="H81" s="14">
        <v>1324383.3781310001</v>
      </c>
      <c r="I81" s="14">
        <v>1342139.2702560001</v>
      </c>
      <c r="J81" s="14">
        <v>1366146.0219169999</v>
      </c>
      <c r="K81" s="14">
        <v>1390044.5303770001</v>
      </c>
      <c r="L81" s="14">
        <v>1445423.5282709999</v>
      </c>
      <c r="M81" s="14">
        <v>1484059.7889380001</v>
      </c>
      <c r="N81" s="14">
        <v>1490414.4172439999</v>
      </c>
      <c r="O81" s="14">
        <v>1489734.8597279999</v>
      </c>
      <c r="P81" s="14">
        <v>1481109.006053</v>
      </c>
      <c r="Q81" s="14">
        <v>1469884.391118</v>
      </c>
      <c r="R81" s="14">
        <v>1455944.5624269999</v>
      </c>
      <c r="S81" s="14">
        <v>1439479.148301</v>
      </c>
      <c r="T81" s="14">
        <v>1425631.6484439999</v>
      </c>
      <c r="U81" s="14">
        <v>1413799.263696</v>
      </c>
      <c r="V81" s="14">
        <v>1409414.9771809999</v>
      </c>
      <c r="W81" s="14">
        <v>1401162.070606</v>
      </c>
      <c r="X81" s="14">
        <v>1424595.120138</v>
      </c>
      <c r="Y81" s="14">
        <v>1433387.612649</v>
      </c>
      <c r="Z81" s="14">
        <v>1413485.1892299999</v>
      </c>
      <c r="AA81" s="14">
        <v>1403585.762775</v>
      </c>
      <c r="AB81" s="14">
        <v>1387298.65708</v>
      </c>
      <c r="AC81" s="14">
        <v>1362221.0027129999</v>
      </c>
      <c r="AD81" s="14">
        <v>1343115.363968</v>
      </c>
      <c r="AE81" s="14">
        <v>1332649.5695859999</v>
      </c>
      <c r="AF81" s="14">
        <v>1313632.412268</v>
      </c>
      <c r="AG81" s="14">
        <v>1293024.1196620001</v>
      </c>
      <c r="AH81" s="14">
        <v>1277169.2389179999</v>
      </c>
      <c r="AI81" s="14">
        <v>1269622.7250870001</v>
      </c>
    </row>
    <row r="82" spans="1:35" x14ac:dyDescent="0.35">
      <c r="A82" s="2" t="s">
        <v>2</v>
      </c>
      <c r="H82" s="4">
        <v>7.3187479768868996E-2</v>
      </c>
      <c r="I82" s="4">
        <v>7.2683739955810428E-2</v>
      </c>
      <c r="J82" s="4">
        <v>7.243915108153974E-2</v>
      </c>
      <c r="K82" s="4">
        <v>7.2596051024683944E-2</v>
      </c>
      <c r="L82" s="4">
        <v>7.4089336167109734E-2</v>
      </c>
      <c r="M82" s="4">
        <v>7.442331479758317E-2</v>
      </c>
      <c r="N82" s="4">
        <v>7.5210354515745731E-2</v>
      </c>
      <c r="O82" s="4">
        <v>7.4861247846854148E-2</v>
      </c>
      <c r="P82" s="4">
        <v>7.4076620946188929E-2</v>
      </c>
      <c r="Q82" s="4">
        <v>7.3465604562217388E-2</v>
      </c>
      <c r="R82" s="4">
        <v>7.2661478444845135E-2</v>
      </c>
      <c r="S82" s="4">
        <v>7.1490396141362725E-2</v>
      </c>
      <c r="T82" s="4">
        <v>7.0687853914728135E-2</v>
      </c>
      <c r="U82" s="4">
        <v>6.9808693356973775E-2</v>
      </c>
      <c r="V82" s="4">
        <v>6.9052684583180049E-2</v>
      </c>
      <c r="W82" s="4">
        <v>6.8251657841704283E-2</v>
      </c>
      <c r="X82" s="4">
        <v>6.9415042244712039E-2</v>
      </c>
      <c r="Y82" s="4">
        <v>6.9015931981298226E-2</v>
      </c>
      <c r="Z82" s="4">
        <v>6.8657608087880684E-2</v>
      </c>
      <c r="AA82" s="4">
        <v>6.826918339429093E-2</v>
      </c>
      <c r="AB82" s="4">
        <v>6.756195734671569E-2</v>
      </c>
      <c r="AC82" s="4">
        <v>6.660189353306914E-2</v>
      </c>
      <c r="AD82" s="4">
        <v>6.5886861581676837E-2</v>
      </c>
      <c r="AE82" s="4">
        <v>6.555360616340275E-2</v>
      </c>
      <c r="AF82" s="4">
        <v>6.5921407819527558E-2</v>
      </c>
      <c r="AG82" s="4">
        <v>6.4801031046700527E-2</v>
      </c>
      <c r="AH82" s="4">
        <v>6.3412865222146231E-2</v>
      </c>
      <c r="AI82" s="4">
        <v>6.2787122331807499E-2</v>
      </c>
    </row>
    <row r="83" spans="1:35" x14ac:dyDescent="0.35">
      <c r="A83" s="2" t="s">
        <v>3</v>
      </c>
      <c r="H83" s="4">
        <v>6.258233966811512E-2</v>
      </c>
      <c r="I83" s="4">
        <v>6.3233633743398465E-2</v>
      </c>
      <c r="J83" s="4">
        <v>6.635919342193701E-2</v>
      </c>
      <c r="K83" s="4">
        <v>6.7207790572480899E-2</v>
      </c>
      <c r="L83" s="4">
        <v>7.1326758715712882E-2</v>
      </c>
      <c r="M83" s="4">
        <v>6.8887714636590713E-2</v>
      </c>
      <c r="N83" s="4">
        <v>7.4883181694778603E-2</v>
      </c>
      <c r="O83" s="4">
        <v>7.9431244110515956E-2</v>
      </c>
      <c r="P83" s="4">
        <v>8.0412885512991153E-2</v>
      </c>
      <c r="Q83" s="4">
        <v>9.0780195471364761E-2</v>
      </c>
      <c r="R83" s="4">
        <v>8.9278855274077348E-2</v>
      </c>
      <c r="S83" s="4">
        <v>8.9723423099556596E-2</v>
      </c>
      <c r="T83" s="4">
        <v>8.935052346377792E-2</v>
      </c>
      <c r="U83" s="4">
        <v>8.7730983587971531E-2</v>
      </c>
      <c r="V83" s="4">
        <v>8.5749999478314937E-2</v>
      </c>
      <c r="W83" s="4">
        <v>0.10039025854315591</v>
      </c>
      <c r="X83" s="4">
        <v>9.9075869350393059E-2</v>
      </c>
      <c r="Y83" s="4">
        <v>8.7129630389503374E-2</v>
      </c>
      <c r="Z83" s="4">
        <v>9.1035888384580557E-2</v>
      </c>
      <c r="AA83" s="4">
        <v>8.7153228872990138E-2</v>
      </c>
      <c r="AB83" s="4">
        <v>8.7926272672060907E-2</v>
      </c>
      <c r="AC83" s="4">
        <v>8.9756326801958775E-2</v>
      </c>
      <c r="AD83" s="4">
        <v>7.991243955463917E-2</v>
      </c>
      <c r="AE83" s="4">
        <v>7.8537607520868802E-2</v>
      </c>
      <c r="AF83" s="4">
        <v>8.4242747759959311E-2</v>
      </c>
      <c r="AG83" s="4">
        <v>8.5036966095220629E-2</v>
      </c>
      <c r="AH83" s="4">
        <v>8.5409636817915566E-2</v>
      </c>
      <c r="AI83" s="4">
        <v>8.9476326244251461E-2</v>
      </c>
    </row>
    <row r="84" spans="1:35" x14ac:dyDescent="0.35">
      <c r="A84" s="2" t="s">
        <v>4</v>
      </c>
      <c r="H84" s="4">
        <v>0.10050000000000001</v>
      </c>
      <c r="I84" s="4">
        <v>9.3933312750849027E-2</v>
      </c>
      <c r="J84" s="4">
        <v>9.6414607769736288E-2</v>
      </c>
      <c r="K84" s="4">
        <v>9.9186397294085377E-2</v>
      </c>
      <c r="L84" s="4">
        <v>0.10018484288354898</v>
      </c>
      <c r="M84" s="4">
        <v>0.10899896994100572</v>
      </c>
      <c r="N84" s="4">
        <v>0.105</v>
      </c>
      <c r="O84" s="4">
        <v>7.2999999999999995E-2</v>
      </c>
      <c r="P84" s="4">
        <v>7.9000000000000001E-2</v>
      </c>
      <c r="Q84" s="4">
        <v>7.0999999999999994E-2</v>
      </c>
      <c r="R84" s="4">
        <v>7.0000000000000007E-2</v>
      </c>
      <c r="S84" s="4">
        <v>0.06</v>
      </c>
      <c r="T84" s="4">
        <v>8.6999999999999994E-2</v>
      </c>
      <c r="U84" s="4">
        <v>0.09</v>
      </c>
      <c r="V84" s="4">
        <v>7.0000000000000007E-2</v>
      </c>
      <c r="W84" s="4">
        <v>0.08</v>
      </c>
      <c r="X84" s="4">
        <v>0.08</v>
      </c>
      <c r="Y84" s="4">
        <v>0.10372714486638537</v>
      </c>
      <c r="Z84" s="4">
        <v>0.10372714486638537</v>
      </c>
      <c r="AA84" s="4">
        <v>7.0346462916611771E-2</v>
      </c>
      <c r="AB84" s="4">
        <v>8.0950991831971991E-2</v>
      </c>
      <c r="AC84" s="4">
        <v>6.9150326797385628E-2</v>
      </c>
      <c r="AD84" s="4">
        <v>7.088474665266474E-2</v>
      </c>
      <c r="AE84" s="4">
        <v>6.995998344142404E-2</v>
      </c>
      <c r="AF84" s="4">
        <v>7.0857688178456404E-2</v>
      </c>
      <c r="AG84" s="4">
        <v>6.1614730878186967E-2</v>
      </c>
      <c r="AH84" s="4">
        <v>5.7066480706648069E-2</v>
      </c>
      <c r="AI84" s="4">
        <v>6.0687722324027166E-2</v>
      </c>
    </row>
    <row r="85" spans="1:35" x14ac:dyDescent="0.35">
      <c r="A85" s="2" t="s">
        <v>5</v>
      </c>
      <c r="H85" s="4">
        <v>2.8933631618195378E-2</v>
      </c>
      <c r="I85" s="4">
        <v>2.8077242032934487E-2</v>
      </c>
      <c r="J85" s="4">
        <v>3.6527984150569591E-2</v>
      </c>
      <c r="K85" s="4">
        <v>4.5630650021523889E-2</v>
      </c>
      <c r="L85" s="4">
        <v>3.870967741935484E-2</v>
      </c>
      <c r="M85" s="4">
        <v>4.1151311987053518E-2</v>
      </c>
      <c r="N85" s="4">
        <v>4.4536383548308592E-2</v>
      </c>
      <c r="O85" s="4">
        <v>3.8215655632902398E-2</v>
      </c>
      <c r="P85" s="4">
        <v>3.4440677966101695E-2</v>
      </c>
      <c r="Q85" s="4">
        <v>2.7652955409609402E-2</v>
      </c>
      <c r="R85" s="4">
        <v>2.8958363348220717E-2</v>
      </c>
      <c r="S85" s="4">
        <v>2.4640967498110355E-2</v>
      </c>
      <c r="T85" s="4">
        <v>2.1052631578947368E-2</v>
      </c>
      <c r="U85" s="4">
        <v>2.6768919114455215E-2</v>
      </c>
      <c r="V85" s="4">
        <v>2.8334287349742415E-2</v>
      </c>
      <c r="W85" s="4">
        <v>2.4571515243440013E-2</v>
      </c>
      <c r="X85" s="4">
        <v>2.9171341561147621E-2</v>
      </c>
      <c r="Y85" s="2"/>
      <c r="Z85" s="4">
        <v>5.5266757865937072E-2</v>
      </c>
      <c r="AA85" s="4">
        <v>3.5623839270639876E-2</v>
      </c>
      <c r="AB85" s="4">
        <v>3.7294187661178341E-2</v>
      </c>
      <c r="AC85" s="4">
        <v>3.5726379952590585E-2</v>
      </c>
      <c r="AD85" s="4">
        <v>3.7378114842903577E-2</v>
      </c>
      <c r="AE85" s="4">
        <v>4.0751013441433753E-2</v>
      </c>
      <c r="AF85" s="4">
        <v>4.4345135785493296E-2</v>
      </c>
      <c r="AG85" s="4">
        <v>3.8549493629532833E-2</v>
      </c>
      <c r="AH85" s="4">
        <v>4.8759476223294282E-2</v>
      </c>
      <c r="AI85" s="4">
        <v>4.3340026773761711E-2</v>
      </c>
    </row>
    <row r="86" spans="1:35" x14ac:dyDescent="0.35">
      <c r="A86" s="2" t="s">
        <v>6</v>
      </c>
      <c r="H86" s="6">
        <f t="shared" ref="H86:AI86" si="137">+(1+H90)^12-1</f>
        <v>0.19151000000000007</v>
      </c>
      <c r="I86" s="6">
        <f t="shared" si="137"/>
        <v>0.20621250000000213</v>
      </c>
      <c r="J86" s="6">
        <f t="shared" si="137"/>
        <v>0.22848000000000179</v>
      </c>
      <c r="K86" s="6">
        <f t="shared" si="137"/>
        <v>0.24038749999999909</v>
      </c>
      <c r="L86" s="6">
        <f t="shared" si="137"/>
        <v>0.25058750000000063</v>
      </c>
      <c r="M86" s="6">
        <f t="shared" si="137"/>
        <v>0.26011000000000184</v>
      </c>
      <c r="N86" s="6">
        <f t="shared" si="137"/>
        <v>0.24841249999999881</v>
      </c>
      <c r="O86" s="6">
        <f t="shared" si="137"/>
        <v>0.23280000000000212</v>
      </c>
      <c r="P86" s="6">
        <f t="shared" si="137"/>
        <v>0.27027499999999827</v>
      </c>
      <c r="Q86" s="6">
        <f t="shared" si="137"/>
        <v>0.2097</v>
      </c>
      <c r="R86" s="6">
        <f t="shared" si="137"/>
        <v>0.28385999999999911</v>
      </c>
      <c r="S86" s="6">
        <f t="shared" si="137"/>
        <v>0.26640000000000019</v>
      </c>
      <c r="T86" s="6">
        <f t="shared" si="137"/>
        <v>0.25296666670000012</v>
      </c>
      <c r="U86" s="6">
        <f t="shared" si="137"/>
        <v>0.22875000000000112</v>
      </c>
      <c r="V86" s="6">
        <f t="shared" si="137"/>
        <v>0.24915850340135859</v>
      </c>
      <c r="W86" s="6">
        <f t="shared" si="137"/>
        <v>0.25036249999999804</v>
      </c>
      <c r="X86" s="6">
        <f t="shared" si="137"/>
        <v>0.24929629629629502</v>
      </c>
      <c r="Y86" s="6">
        <f t="shared" si="137"/>
        <v>0.25054567307692266</v>
      </c>
      <c r="Z86" s="6">
        <f t="shared" si="137"/>
        <v>0.24320000000000075</v>
      </c>
      <c r="AA86" s="6">
        <f t="shared" si="137"/>
        <v>0.24950000000000117</v>
      </c>
      <c r="AB86" s="6">
        <f t="shared" si="137"/>
        <v>0.25020000000000042</v>
      </c>
      <c r="AC86" s="6">
        <f t="shared" si="137"/>
        <v>0.24669999999999925</v>
      </c>
      <c r="AD86" s="6">
        <f t="shared" si="137"/>
        <v>0.24739999999999962</v>
      </c>
      <c r="AE86" s="6">
        <f t="shared" si="137"/>
        <v>0.24959999999999871</v>
      </c>
      <c r="AF86" s="6">
        <f t="shared" si="137"/>
        <v>0.24890000000000057</v>
      </c>
      <c r="AG86" s="6">
        <f t="shared" si="137"/>
        <v>0.24709999999999965</v>
      </c>
      <c r="AH86" s="6">
        <f t="shared" si="137"/>
        <v>0.24089999999999834</v>
      </c>
      <c r="AI86" s="6">
        <f t="shared" si="137"/>
        <v>0.22909999999999919</v>
      </c>
    </row>
    <row r="87" spans="1:35" x14ac:dyDescent="0.35">
      <c r="A87" s="2" t="s">
        <v>7</v>
      </c>
      <c r="H87" s="7">
        <v>0.05</v>
      </c>
      <c r="I87" s="7">
        <v>0.05</v>
      </c>
      <c r="J87" s="7">
        <v>0.05</v>
      </c>
      <c r="K87" s="7">
        <v>0.05</v>
      </c>
      <c r="L87" s="7">
        <v>0.05</v>
      </c>
      <c r="M87" s="7">
        <v>0.05</v>
      </c>
      <c r="N87" s="7">
        <v>5.5E-2</v>
      </c>
      <c r="O87" s="7">
        <v>5.5E-2</v>
      </c>
      <c r="P87" s="7">
        <v>5.5E-2</v>
      </c>
      <c r="Q87" s="7">
        <v>5.5E-2</v>
      </c>
      <c r="R87" s="7">
        <v>5.5E-2</v>
      </c>
      <c r="S87" s="7">
        <v>5.5E-2</v>
      </c>
      <c r="T87" s="7">
        <v>5.5E-2</v>
      </c>
      <c r="U87" s="7">
        <v>5.5E-2</v>
      </c>
      <c r="V87" s="7">
        <v>5.5E-2</v>
      </c>
      <c r="W87" s="7">
        <v>5.5E-2</v>
      </c>
      <c r="X87" s="7">
        <v>5.5E-2</v>
      </c>
      <c r="Y87" s="7">
        <v>5.5E-2</v>
      </c>
      <c r="Z87" s="7">
        <v>0.06</v>
      </c>
      <c r="AA87" s="7">
        <v>0.06</v>
      </c>
      <c r="AB87" s="7">
        <v>0.06</v>
      </c>
      <c r="AC87" s="7">
        <v>0.06</v>
      </c>
      <c r="AD87" s="7">
        <v>0.06</v>
      </c>
      <c r="AE87" s="7">
        <v>0.06</v>
      </c>
      <c r="AF87" s="7">
        <v>0.06</v>
      </c>
      <c r="AG87" s="7">
        <v>0.06</v>
      </c>
      <c r="AH87" s="7">
        <v>0.06</v>
      </c>
      <c r="AI87" s="7">
        <v>0.06</v>
      </c>
    </row>
    <row r="88" spans="1:35" x14ac:dyDescent="0.35">
      <c r="A88" s="2" t="s">
        <v>21</v>
      </c>
      <c r="H88" s="13">
        <f>Desembolso!B21</f>
        <v>6.1189266933345317E-2</v>
      </c>
      <c r="I88" s="13">
        <f>Desembolso!C21</f>
        <v>5.1929360510346974E-2</v>
      </c>
      <c r="J88" s="13">
        <f>Desembolso!D21</f>
        <v>8.806274709858436E-2</v>
      </c>
      <c r="K88" s="13">
        <f>Desembolso!E21</f>
        <v>7.85749405339322E-2</v>
      </c>
      <c r="L88" s="13">
        <f>Desembolso!F21</f>
        <v>7.96122715083524E-2</v>
      </c>
      <c r="M88" s="13">
        <f>Desembolso!G21</f>
        <v>9.7343869002284839E-2</v>
      </c>
      <c r="N88" s="13">
        <f>Desembolso!H21</f>
        <v>9.0576519206015851E-2</v>
      </c>
      <c r="O88" s="13">
        <f>Desembolso!I21</f>
        <v>7.8065235494206145E-2</v>
      </c>
      <c r="P88" s="13">
        <f>Desembolso!J21</f>
        <v>7.0936133366945431E-2</v>
      </c>
      <c r="Q88" s="13">
        <f>Desembolso!K21</f>
        <v>5.7603741904533462E-2</v>
      </c>
      <c r="R88" s="13">
        <f>Desembolso!L21</f>
        <v>6.0933243851407366E-2</v>
      </c>
      <c r="S88" s="13">
        <f>Desembolso!M21</f>
        <v>6.6594412331406547E-2</v>
      </c>
      <c r="T88" s="13">
        <f>Desembolso!N21</f>
        <v>5.4598825831702544E-2</v>
      </c>
      <c r="U88" s="13">
        <f>Desembolso!O21</f>
        <v>6.2593776502054929E-2</v>
      </c>
      <c r="V88" s="13">
        <f>Desembolso!P21</f>
        <v>7.1427876902134285E-2</v>
      </c>
      <c r="W88" s="13">
        <f>Desembolso!Q21</f>
        <v>5.2490205136101559E-2</v>
      </c>
      <c r="X88" s="13">
        <f>Desembolso!R21</f>
        <v>6.2890607266619256E-2</v>
      </c>
      <c r="Y88" s="13">
        <f>Desembolso!S21</f>
        <v>7.071741480343631E-2</v>
      </c>
      <c r="Z88" s="13">
        <f>Desembolso!T21</f>
        <v>8.0476282564853438E-2</v>
      </c>
      <c r="AA88" s="13">
        <f>Desembolso!U21</f>
        <v>7.0854907744345233E-2</v>
      </c>
      <c r="AB88" s="13">
        <f>Desembolso!V21</f>
        <v>6.3636796495571857E-2</v>
      </c>
      <c r="AC88" s="13">
        <f>Desembolso!W21</f>
        <v>5.5659401845370667E-2</v>
      </c>
      <c r="AD88" s="13">
        <f>Desembolso!X21</f>
        <v>5.9134331878759286E-2</v>
      </c>
      <c r="AE88" s="13">
        <f>Desembolso!Y21</f>
        <v>6.2617549776250087E-2</v>
      </c>
      <c r="AF88" s="13">
        <f>Desembolso!Z21</f>
        <v>5.668601560672748E-2</v>
      </c>
      <c r="AG88" s="13">
        <f>Desembolso!AA21</f>
        <v>5.8846646043469938E-2</v>
      </c>
      <c r="AH88" s="13">
        <f>Desembolso!AB21</f>
        <v>4.9337864760342201E-2</v>
      </c>
      <c r="AI88" s="13">
        <f>Desembolso!AC21</f>
        <v>6.2464928084113532E-2</v>
      </c>
    </row>
    <row r="89" spans="1:35" x14ac:dyDescent="0.35">
      <c r="A89" s="2" t="s">
        <v>8</v>
      </c>
      <c r="H89" s="4">
        <f>(30%-H83)+H84+H85+(35%-H86)+(H87*5)+H88</f>
        <v>0.83653055888342553</v>
      </c>
      <c r="I89" s="4">
        <f t="shared" ref="I89" si="138">(30%-I83)+I84+I85+(35%-I86)+(I87*5)+I88</f>
        <v>0.80449378155072993</v>
      </c>
      <c r="J89" s="4">
        <f t="shared" ref="J89" si="139">(30%-J83)+J84+J85+(35%-J86)+(J87*5)+J88</f>
        <v>0.82616614559695134</v>
      </c>
      <c r="K89" s="4">
        <f t="shared" ref="K89" si="140">(30%-K83)+K84+K85+(35%-K86)+(K87*5)+K88</f>
        <v>0.8157966972770615</v>
      </c>
      <c r="L89" s="4">
        <f t="shared" ref="L89" si="141">(30%-L83)+L84+L85+(35%-L86)+(L87*5)+L88</f>
        <v>0.79659253309554268</v>
      </c>
      <c r="M89" s="4">
        <f t="shared" ref="M89" si="142">(30%-M83)+M84+M85+(35%-M86)+(M87*5)+M88</f>
        <v>0.81849643629375157</v>
      </c>
      <c r="N89" s="4">
        <f t="shared" ref="N89" si="143">(30%-N83)+N84+N85+(35%-N86)+(N87*5)+N88</f>
        <v>0.84181722105954704</v>
      </c>
      <c r="O89" s="4">
        <f t="shared" ref="O89" si="144">(30%-O83)+O84+O85+(35%-O86)+(O87*5)+O88</f>
        <v>0.80204964701659054</v>
      </c>
      <c r="P89" s="4">
        <f t="shared" ref="P89" si="145">(30%-P83)+P84+P85+(35%-P86)+(P87*5)+P88</f>
        <v>0.75868892582005776</v>
      </c>
      <c r="Q89" s="4">
        <f t="shared" ref="Q89" si="146">(30%-Q83)+Q84+Q85+(35%-Q86)+(Q87*5)+Q88</f>
        <v>0.78077650184277803</v>
      </c>
      <c r="R89" s="4">
        <f t="shared" ref="R89" si="147">(30%-R83)+R84+R85+(35%-R86)+(R87*5)+R88</f>
        <v>0.71175275192555165</v>
      </c>
      <c r="S89" s="4">
        <f t="shared" ref="S89" si="148">(30%-S83)+S84+S85+(35%-S86)+(S87*5)+S88</f>
        <v>0.72011195672995998</v>
      </c>
      <c r="T89" s="4">
        <f t="shared" ref="T89" si="149">(30%-T83)+T84+T85+(35%-T86)+(T87*5)+T88</f>
        <v>0.74533426724687191</v>
      </c>
      <c r="U89" s="4">
        <f t="shared" ref="U89" si="150">(30%-U83)+U84+U85+(35%-U86)+(U87*5)+U88</f>
        <v>0.78788171202853741</v>
      </c>
      <c r="V89" s="4">
        <f t="shared" ref="V89" si="151">(30%-V83)+V84+V85+(35%-V86)+(V87*5)+V88</f>
        <v>0.75985366137220312</v>
      </c>
      <c r="W89" s="4">
        <f t="shared" ref="W89" si="152">(30%-W83)+W84+W85+(35%-W86)+(W87*5)+W88</f>
        <v>0.73130896183638772</v>
      </c>
      <c r="X89" s="4">
        <f t="shared" ref="X89" si="153">(30%-X83)+X84+X85+(35%-X86)+(X87*5)+X88</f>
        <v>0.74868978318107871</v>
      </c>
      <c r="Y89" s="4">
        <f t="shared" ref="Y89" si="154">(30%-Y83)+Y84+Y85+(35%-Y86)+(Y87*5)+Y88</f>
        <v>0.76176925620339564</v>
      </c>
      <c r="Z89" s="4">
        <f t="shared" ref="Z89" si="155">(30%-Z83)+Z84+Z85+(35%-Z86)+(Z87*5)+Z88</f>
        <v>0.85523429691259445</v>
      </c>
      <c r="AA89" s="4">
        <f t="shared" ref="AA89" si="156">(30%-AA83)+AA84+AA85+(35%-AA86)+(AA87*5)+AA88</f>
        <v>0.79017198105860553</v>
      </c>
      <c r="AB89" s="4">
        <f t="shared" ref="AB89" si="157">(30%-AB83)+AB84+AB85+(35%-AB86)+(AB87*5)+AB88</f>
        <v>0.79375570331666079</v>
      </c>
      <c r="AC89" s="4">
        <f t="shared" ref="AC89" si="158">(30%-AC83)+AC84+AC85+(35%-AC86)+(AC87*5)+AC88</f>
        <v>0.77407978179338888</v>
      </c>
      <c r="AD89" s="4">
        <f t="shared" ref="AD89" si="159">(30%-AD83)+AD84+AD85+(35%-AD86)+(AD87*5)+AD88</f>
        <v>0.79008475381968879</v>
      </c>
      <c r="AE89" s="4">
        <f t="shared" ref="AE89" si="160">(30%-AE83)+AE84+AE85+(35%-AE86)+(AE87*5)+AE88</f>
        <v>0.79519093913824024</v>
      </c>
      <c r="AF89" s="4">
        <f t="shared" ref="AF89" si="161">(30%-AF83)+AF84+AF85+(35%-AF86)+(AF87*5)+AF88</f>
        <v>0.7887460918107172</v>
      </c>
      <c r="AG89" s="4">
        <f t="shared" ref="AG89" si="162">(30%-AG83)+AG84+AG85+(35%-AG86)+(AG87*5)+AG88</f>
        <v>0.77687390445596927</v>
      </c>
      <c r="AH89" s="4">
        <f t="shared" ref="AH89:AI89" si="163">(30%-AH83)+AH84+AH85+(35%-AH86)+(AH87*5)+AH88</f>
        <v>0.77885418487237057</v>
      </c>
      <c r="AI89" s="4">
        <f t="shared" si="163"/>
        <v>0.79791635093765179</v>
      </c>
    </row>
    <row r="90" spans="1:35" x14ac:dyDescent="0.35">
      <c r="A90" s="2" t="s">
        <v>22</v>
      </c>
      <c r="H90" s="6">
        <v>1.4708911021967586E-2</v>
      </c>
      <c r="I90" s="6">
        <v>1.5746463035702263E-2</v>
      </c>
      <c r="J90" s="6">
        <v>1.7296009395906031E-2</v>
      </c>
      <c r="K90" s="6">
        <v>1.8114091384337616E-2</v>
      </c>
      <c r="L90" s="6">
        <v>1.8809158324791575E-2</v>
      </c>
      <c r="M90" s="6">
        <v>1.9453383268768887E-2</v>
      </c>
      <c r="N90" s="6">
        <v>1.8661382563232687E-2</v>
      </c>
      <c r="O90" s="6">
        <v>1.7593643562722416E-2</v>
      </c>
      <c r="P90" s="6">
        <v>2.0136169305710938E-2</v>
      </c>
      <c r="Q90" s="6">
        <v>1.5990873406817929E-2</v>
      </c>
      <c r="R90" s="6">
        <v>2.1040899940594882E-2</v>
      </c>
      <c r="S90" s="6">
        <v>1.9876477152556804E-2</v>
      </c>
      <c r="T90" s="6">
        <v>1.8970536200592303E-2</v>
      </c>
      <c r="U90" s="6">
        <v>1.7314639617654004E-2</v>
      </c>
      <c r="V90" s="6">
        <v>1.8712094754755881E-2</v>
      </c>
      <c r="W90" s="6">
        <v>1.879388210691002E-2</v>
      </c>
      <c r="X90" s="6">
        <v>1.8721458671334901E-2</v>
      </c>
      <c r="Y90" s="6">
        <v>1.8806318705709257E-2</v>
      </c>
      <c r="Z90" s="6">
        <v>1.8306267510294294E-2</v>
      </c>
      <c r="AA90" s="6">
        <v>1.8735299918598347E-2</v>
      </c>
      <c r="AB90" s="6">
        <v>1.8782847715679507E-2</v>
      </c>
      <c r="AC90" s="6">
        <v>1.8544864228500657E-2</v>
      </c>
      <c r="AD90" s="6">
        <v>1.8592509878870844E-2</v>
      </c>
      <c r="AE90" s="6">
        <v>1.8742093955768091E-2</v>
      </c>
      <c r="AF90" s="6">
        <v>1.8694525225513958E-2</v>
      </c>
      <c r="AG90" s="6">
        <v>1.8572093316303606E-2</v>
      </c>
      <c r="AH90" s="6">
        <v>1.8149139886400878E-2</v>
      </c>
      <c r="AI90" s="6">
        <v>1.7338784320787282E-2</v>
      </c>
    </row>
    <row r="91" spans="1:35" x14ac:dyDescent="0.35"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3" spans="1:35" x14ac:dyDescent="0.35">
      <c r="A93" s="9" t="s">
        <v>15</v>
      </c>
      <c r="H93" s="1">
        <v>44743</v>
      </c>
      <c r="I93" s="1">
        <v>44774</v>
      </c>
      <c r="J93" s="1">
        <v>44805</v>
      </c>
      <c r="K93" s="1">
        <v>44835</v>
      </c>
      <c r="L93" s="1">
        <v>44866</v>
      </c>
      <c r="M93" s="1">
        <v>44896</v>
      </c>
      <c r="N93" s="1">
        <v>44927</v>
      </c>
      <c r="O93" s="1">
        <v>44958</v>
      </c>
      <c r="P93" s="1">
        <v>44986</v>
      </c>
      <c r="Q93" s="1">
        <v>45017</v>
      </c>
      <c r="R93" s="1">
        <v>45047</v>
      </c>
      <c r="S93" s="1">
        <v>45078</v>
      </c>
      <c r="T93" s="1">
        <v>45108</v>
      </c>
      <c r="U93" s="1">
        <v>45139</v>
      </c>
      <c r="V93" s="1">
        <v>45170</v>
      </c>
      <c r="W93" s="1">
        <v>45200</v>
      </c>
      <c r="X93" s="1">
        <v>45231</v>
      </c>
      <c r="Y93" s="1">
        <v>45261</v>
      </c>
      <c r="Z93" s="1">
        <v>45292</v>
      </c>
      <c r="AA93" s="1">
        <v>45323</v>
      </c>
      <c r="AB93" s="1">
        <v>45352</v>
      </c>
      <c r="AC93" s="1">
        <v>45383</v>
      </c>
      <c r="AD93" s="1">
        <v>45413</v>
      </c>
      <c r="AE93" s="1">
        <v>45444</v>
      </c>
      <c r="AF93" s="1">
        <v>45474</v>
      </c>
      <c r="AG93" s="1">
        <v>45505</v>
      </c>
      <c r="AH93" s="1">
        <v>45536</v>
      </c>
      <c r="AI93" s="1">
        <v>45566</v>
      </c>
    </row>
    <row r="94" spans="1:35" x14ac:dyDescent="0.35">
      <c r="A94" s="2" t="s">
        <v>1</v>
      </c>
      <c r="H94" s="14">
        <v>1417954.4287411598</v>
      </c>
      <c r="I94" s="14">
        <v>1440835.0178229799</v>
      </c>
      <c r="J94" s="14">
        <v>1459817.64186884</v>
      </c>
      <c r="K94" s="14">
        <v>1468460.1754006201</v>
      </c>
      <c r="L94" s="14">
        <v>1481201.7985206102</v>
      </c>
      <c r="M94" s="14">
        <v>1487647.17945047</v>
      </c>
      <c r="N94" s="14">
        <v>1469097.0515491699</v>
      </c>
      <c r="O94" s="14">
        <v>1472670.1123250299</v>
      </c>
      <c r="P94" s="14">
        <v>1478852.18980315</v>
      </c>
      <c r="Q94" s="14">
        <v>1493473.2064328301</v>
      </c>
      <c r="R94" s="14">
        <v>1495845.49032345</v>
      </c>
      <c r="S94" s="14">
        <v>1504310.7292458999</v>
      </c>
      <c r="T94" s="14">
        <v>1496125.2122784099</v>
      </c>
      <c r="U94" s="14">
        <v>1499871.6411638998</v>
      </c>
      <c r="V94" s="14">
        <v>1510093.99945357</v>
      </c>
      <c r="W94" s="14">
        <v>1513057.4080735301</v>
      </c>
      <c r="X94" s="14">
        <v>1541509.88071186</v>
      </c>
      <c r="Y94" s="14">
        <v>1560319.2823880101</v>
      </c>
      <c r="Z94" s="14">
        <v>1548018.19221515</v>
      </c>
      <c r="AA94" s="14">
        <v>1568147.1141534999</v>
      </c>
      <c r="AB94" s="14">
        <v>1578636.5763961398</v>
      </c>
      <c r="AC94" s="14">
        <v>1587397.43705567</v>
      </c>
      <c r="AD94" s="14">
        <v>1597439.6996138701</v>
      </c>
      <c r="AE94" s="14">
        <v>1607368.0909496399</v>
      </c>
      <c r="AF94" s="14">
        <v>1277809.6227357599</v>
      </c>
      <c r="AG94" s="14">
        <v>1296104.7701206799</v>
      </c>
      <c r="AH94" s="14">
        <v>1623421.2543585601</v>
      </c>
      <c r="AI94" s="14">
        <v>1630154.0395922901</v>
      </c>
    </row>
    <row r="95" spans="1:35" x14ac:dyDescent="0.35">
      <c r="A95" s="2" t="s">
        <v>2</v>
      </c>
      <c r="H95" s="4">
        <v>7.8358361166631071E-2</v>
      </c>
      <c r="I95" s="4">
        <v>7.8028621973556894E-2</v>
      </c>
      <c r="J95" s="4">
        <v>7.7406037871739802E-2</v>
      </c>
      <c r="K95" s="4">
        <v>7.6691363112077499E-2</v>
      </c>
      <c r="L95" s="4">
        <v>7.5923254212689029E-2</v>
      </c>
      <c r="M95" s="4">
        <v>7.4603216911636461E-2</v>
      </c>
      <c r="N95" s="4">
        <v>7.4134622415532508E-2</v>
      </c>
      <c r="O95" s="4">
        <v>7.4003720565112924E-2</v>
      </c>
      <c r="P95" s="4">
        <v>7.3963747875265648E-2</v>
      </c>
      <c r="Q95" s="4">
        <v>7.4644586112387043E-2</v>
      </c>
      <c r="R95" s="4">
        <v>7.468636897102314E-2</v>
      </c>
      <c r="S95" s="4">
        <v>7.4710196448780963E-2</v>
      </c>
      <c r="T95" s="4">
        <v>7.4183173864796628E-2</v>
      </c>
      <c r="U95" s="4">
        <v>7.4058660349780397E-2</v>
      </c>
      <c r="V95" s="4">
        <v>7.3985338827450869E-2</v>
      </c>
      <c r="W95" s="4">
        <v>7.3702163851771266E-2</v>
      </c>
      <c r="X95" s="4">
        <v>7.5111848958102106E-2</v>
      </c>
      <c r="Y95" s="4">
        <v>7.5127542970310796E-2</v>
      </c>
      <c r="Z95" s="4">
        <v>7.5192316950922863E-2</v>
      </c>
      <c r="AA95" s="4">
        <v>7.6273303537729653E-2</v>
      </c>
      <c r="AB95" s="4">
        <v>7.6880184736090942E-2</v>
      </c>
      <c r="AC95" s="4">
        <v>7.7611250220697842E-2</v>
      </c>
      <c r="AD95" s="4">
        <v>7.836280575526354E-2</v>
      </c>
      <c r="AE95" s="4">
        <v>7.9067128522366928E-2</v>
      </c>
      <c r="AF95" s="4">
        <v>6.4123729339662136E-2</v>
      </c>
      <c r="AG95" s="4">
        <v>6.4955420530223171E-2</v>
      </c>
      <c r="AH95" s="4">
        <v>8.0604660732841629E-2</v>
      </c>
      <c r="AI95" s="4">
        <v>8.0616610809764469E-2</v>
      </c>
    </row>
    <row r="96" spans="1:35" x14ac:dyDescent="0.35">
      <c r="A96" s="2" t="s">
        <v>3</v>
      </c>
      <c r="H96" s="4">
        <v>5.2724708473220812E-2</v>
      </c>
      <c r="I96" s="4">
        <v>5.1326633881607853E-2</v>
      </c>
      <c r="J96" s="4">
        <v>4.9333447425367244E-2</v>
      </c>
      <c r="K96" s="4">
        <v>4.8874584051126803E-2</v>
      </c>
      <c r="L96" s="4">
        <v>4.8154822485950093E-2</v>
      </c>
      <c r="M96" s="4">
        <v>4.1700269773069142E-2</v>
      </c>
      <c r="N96" s="4">
        <v>5.2178063099022162E-2</v>
      </c>
      <c r="O96" s="4">
        <v>5.3082235253720342E-2</v>
      </c>
      <c r="P96" s="4">
        <v>6.1138486623774829E-2</v>
      </c>
      <c r="Q96" s="4">
        <v>5.9096228890363749E-2</v>
      </c>
      <c r="R96" s="4">
        <v>6.2914904107208403E-2</v>
      </c>
      <c r="S96" s="4">
        <v>5.9631567283401722E-2</v>
      </c>
      <c r="T96" s="4">
        <v>6.6779204080586005E-2</v>
      </c>
      <c r="U96" s="4">
        <v>6.7209037431746763E-2</v>
      </c>
      <c r="V96" s="4">
        <v>6.4179425738569634E-2</v>
      </c>
      <c r="W96" s="4">
        <v>7.1408723854441691E-2</v>
      </c>
      <c r="X96" s="4">
        <v>7.7647247998647945E-2</v>
      </c>
      <c r="Y96" s="4">
        <v>6.9157649397981441E-2</v>
      </c>
      <c r="Z96" s="4">
        <v>8.1045892509558418E-2</v>
      </c>
      <c r="AA96" s="4">
        <v>7.6555517695158504E-2</v>
      </c>
      <c r="AB96" s="4">
        <v>7.1887262520542658E-2</v>
      </c>
      <c r="AC96" s="4">
        <v>7.4403324103110527E-2</v>
      </c>
      <c r="AD96" s="4">
        <v>7.8147438885308201E-2</v>
      </c>
      <c r="AE96" s="4">
        <v>7.476394676332114E-2</v>
      </c>
      <c r="AF96" s="4">
        <v>7.7896844848947794E-2</v>
      </c>
      <c r="AG96" s="4">
        <v>8.1314737028771941E-2</v>
      </c>
      <c r="AH96" s="4">
        <v>9.092902790562854E-2</v>
      </c>
      <c r="AI96" s="4">
        <v>9.0780580528440222E-2</v>
      </c>
    </row>
    <row r="97" spans="1:35" x14ac:dyDescent="0.35">
      <c r="A97" s="2" t="s">
        <v>4</v>
      </c>
      <c r="H97" s="4">
        <v>3.3300000000000003E-2</v>
      </c>
      <c r="I97" s="4">
        <v>2.6782957702994752E-2</v>
      </c>
      <c r="J97" s="4">
        <v>1.904999584061226E-2</v>
      </c>
      <c r="K97" s="4">
        <v>1.7460462565133925E-2</v>
      </c>
      <c r="L97" s="4">
        <v>1.6081330868761554E-2</v>
      </c>
      <c r="M97" s="4">
        <v>1.0675156849892313E-2</v>
      </c>
      <c r="N97" s="4">
        <v>1.4E-2</v>
      </c>
      <c r="O97" s="4">
        <v>2.1999999999999999E-2</v>
      </c>
      <c r="P97" s="4">
        <v>2.4E-2</v>
      </c>
      <c r="Q97" s="4">
        <v>2.9000000000000001E-2</v>
      </c>
      <c r="R97" s="4">
        <v>2.8000000000000001E-2</v>
      </c>
      <c r="S97" s="4">
        <v>2.9000000000000001E-2</v>
      </c>
      <c r="T97" s="4">
        <v>2.8000000000000001E-2</v>
      </c>
      <c r="U97" s="4">
        <v>2.4E-2</v>
      </c>
      <c r="V97" s="4">
        <v>2.5999999999999999E-2</v>
      </c>
      <c r="W97" s="4">
        <v>2.7E-2</v>
      </c>
      <c r="X97" s="12">
        <v>4.2000000000000003E-2</v>
      </c>
      <c r="Y97" s="12">
        <v>3.4000000000000002E-2</v>
      </c>
      <c r="Z97" s="4">
        <v>4.1315049226441629E-2</v>
      </c>
      <c r="AA97" s="4">
        <v>4.8214991437228294E-2</v>
      </c>
      <c r="AB97" s="4">
        <v>3.7339556592765458E-2</v>
      </c>
      <c r="AC97" s="4">
        <v>4.6013071895424834E-2</v>
      </c>
      <c r="AD97" s="4">
        <v>3.9642950905749541E-2</v>
      </c>
      <c r="AE97" s="4">
        <v>4.5536083896784874E-2</v>
      </c>
      <c r="AF97" s="4">
        <v>4.521054515090063E-2</v>
      </c>
      <c r="AG97" s="4">
        <v>4.2610953729933898E-2</v>
      </c>
      <c r="AH97" s="4">
        <v>4.288702928870293E-2</v>
      </c>
      <c r="AI97" s="4">
        <v>4.0745930796593728E-2</v>
      </c>
    </row>
    <row r="98" spans="1:35" x14ac:dyDescent="0.35">
      <c r="A98" s="2" t="s">
        <v>5</v>
      </c>
      <c r="H98" s="4">
        <v>1.2527964205816556E-2</v>
      </c>
      <c r="I98" s="4">
        <v>1.4334794455633218E-2</v>
      </c>
      <c r="J98" s="4">
        <v>1.5601783060921248E-2</v>
      </c>
      <c r="K98" s="4">
        <v>1.248385708136031E-2</v>
      </c>
      <c r="L98" s="4">
        <v>1.1827956989247311E-2</v>
      </c>
      <c r="M98" s="4">
        <v>1.1790544445728817E-2</v>
      </c>
      <c r="N98" s="4">
        <v>1.1438306157215868E-2</v>
      </c>
      <c r="O98" s="4">
        <v>1.392243216365961E-2</v>
      </c>
      <c r="P98" s="4">
        <v>1.3966101694915254E-2</v>
      </c>
      <c r="Q98" s="4">
        <v>1.7110266159695818E-2</v>
      </c>
      <c r="R98" s="4">
        <v>1.6856360754934449E-2</v>
      </c>
      <c r="S98" s="4">
        <v>1.5268329554043839E-2</v>
      </c>
      <c r="T98" s="4">
        <v>1.2307692307692308E-2</v>
      </c>
      <c r="U98" s="4">
        <v>1.4469686007813631E-2</v>
      </c>
      <c r="V98" s="4">
        <v>1.2449914138523182E-2</v>
      </c>
      <c r="W98" s="4">
        <v>1.3499165781889883E-2</v>
      </c>
      <c r="X98" s="4">
        <v>2.1638083026125982E-2</v>
      </c>
      <c r="Y98" s="4">
        <v>2.2136817832436588E-2</v>
      </c>
      <c r="Z98" s="4">
        <v>2.5444596443228454E-2</v>
      </c>
      <c r="AA98" s="4">
        <v>2.6338004389667397E-2</v>
      </c>
      <c r="AB98" s="4">
        <v>2.3804800634794683E-2</v>
      </c>
      <c r="AC98" s="4">
        <v>2.8614967829326109E-2</v>
      </c>
      <c r="AD98" s="4">
        <v>2.473817262549657E-2</v>
      </c>
      <c r="AE98" s="4">
        <v>3.3283550245359506E-2</v>
      </c>
      <c r="AF98" s="4">
        <v>2.7844620144379512E-2</v>
      </c>
      <c r="AG98" s="4">
        <v>2.7442012414243711E-2</v>
      </c>
      <c r="AH98" s="4">
        <v>3.1013094417643005E-2</v>
      </c>
      <c r="AI98" s="4">
        <v>2.3427041499330656E-2</v>
      </c>
    </row>
    <row r="99" spans="1:35" x14ac:dyDescent="0.35">
      <c r="A99" s="2" t="s">
        <v>20</v>
      </c>
      <c r="H99" s="6">
        <f t="shared" ref="H99:AI99" si="164">+(1+H103)^12-1</f>
        <v>0.14475999999999956</v>
      </c>
      <c r="I99" s="6">
        <f t="shared" si="164"/>
        <v>0.148387500000001</v>
      </c>
      <c r="J99" s="6">
        <f t="shared" si="164"/>
        <v>0.17471000000000103</v>
      </c>
      <c r="K99" s="6">
        <f t="shared" si="164"/>
        <v>0.18647500000000083</v>
      </c>
      <c r="L99" s="6">
        <f t="shared" si="164"/>
        <v>0.19811249999999903</v>
      </c>
      <c r="M99" s="6">
        <f t="shared" si="164"/>
        <v>0.21350999999999898</v>
      </c>
      <c r="N99" s="6">
        <f t="shared" si="164"/>
        <v>0.20350000000000001</v>
      </c>
      <c r="O99" s="6">
        <f t="shared" si="164"/>
        <v>0.22995000000000076</v>
      </c>
      <c r="P99" s="6">
        <f t="shared" si="164"/>
        <v>0.24669999999999925</v>
      </c>
      <c r="Q99" s="6">
        <f t="shared" si="164"/>
        <v>0.22976666670000045</v>
      </c>
      <c r="R99" s="6">
        <f t="shared" si="164"/>
        <v>0.22092000000000045</v>
      </c>
      <c r="S99" s="6">
        <f t="shared" si="164"/>
        <v>0.18918333330000126</v>
      </c>
      <c r="T99" s="6">
        <f t="shared" si="164"/>
        <v>0.21265000000000045</v>
      </c>
      <c r="U99" s="6">
        <f t="shared" si="164"/>
        <v>0.24367499999999831</v>
      </c>
      <c r="V99" s="6">
        <f t="shared" si="164"/>
        <v>0.21798111888111871</v>
      </c>
      <c r="W99" s="6">
        <f t="shared" si="164"/>
        <v>0.21726071428571325</v>
      </c>
      <c r="X99" s="6">
        <f t="shared" si="164"/>
        <v>0.21614155124653722</v>
      </c>
      <c r="Y99" s="6">
        <f t="shared" si="164"/>
        <v>0.21374054054053948</v>
      </c>
      <c r="Z99" s="6">
        <f t="shared" si="164"/>
        <v>0.20859999999999945</v>
      </c>
      <c r="AA99" s="6">
        <f t="shared" si="164"/>
        <v>0.20690000000000053</v>
      </c>
      <c r="AB99" s="6">
        <f t="shared" si="164"/>
        <v>0.20800000000000174</v>
      </c>
      <c r="AC99" s="6">
        <f t="shared" si="164"/>
        <v>0.20240000000000014</v>
      </c>
      <c r="AD99" s="6">
        <f t="shared" si="164"/>
        <v>0.19740000000000135</v>
      </c>
      <c r="AE99" s="6">
        <f t="shared" si="164"/>
        <v>0.1901999999999997</v>
      </c>
      <c r="AF99" s="6">
        <f t="shared" si="164"/>
        <v>0.18859999999999855</v>
      </c>
      <c r="AG99" s="6">
        <f t="shared" si="164"/>
        <v>0.18639999999999879</v>
      </c>
      <c r="AH99" s="6">
        <f t="shared" si="164"/>
        <v>0.18379999999999885</v>
      </c>
      <c r="AI99" s="6">
        <f t="shared" si="164"/>
        <v>0.18170000000000197</v>
      </c>
    </row>
    <row r="100" spans="1:35" x14ac:dyDescent="0.35">
      <c r="A100" s="2" t="s">
        <v>7</v>
      </c>
      <c r="H100" s="7">
        <v>0.05</v>
      </c>
      <c r="I100" s="7">
        <v>0.05</v>
      </c>
      <c r="J100" s="7">
        <v>0.05</v>
      </c>
      <c r="K100" s="7">
        <v>0.05</v>
      </c>
      <c r="L100" s="7">
        <v>0.05</v>
      </c>
      <c r="M100" s="7">
        <v>0.05</v>
      </c>
      <c r="N100" s="7">
        <v>5.5E-2</v>
      </c>
      <c r="O100" s="7">
        <v>5.5E-2</v>
      </c>
      <c r="P100" s="7">
        <v>5.5E-2</v>
      </c>
      <c r="Q100" s="7">
        <v>5.5E-2</v>
      </c>
      <c r="R100" s="7">
        <v>5.5E-2</v>
      </c>
      <c r="S100" s="7">
        <v>5.5E-2</v>
      </c>
      <c r="T100" s="7">
        <v>5.5E-2</v>
      </c>
      <c r="U100" s="7">
        <v>5.5E-2</v>
      </c>
      <c r="V100" s="7">
        <v>5.5E-2</v>
      </c>
      <c r="W100" s="7">
        <v>5.5E-2</v>
      </c>
      <c r="X100" s="7">
        <v>5.5E-2</v>
      </c>
      <c r="Y100" s="7">
        <v>5.5E-2</v>
      </c>
      <c r="Z100" s="7">
        <v>0.06</v>
      </c>
      <c r="AA100" s="7">
        <v>0.06</v>
      </c>
      <c r="AB100" s="7">
        <v>0.06</v>
      </c>
      <c r="AC100" s="7">
        <v>0.06</v>
      </c>
      <c r="AD100" s="7">
        <v>0.06</v>
      </c>
      <c r="AE100" s="7">
        <v>0.06</v>
      </c>
      <c r="AF100" s="7">
        <v>0.06</v>
      </c>
      <c r="AG100" s="7">
        <v>0.06</v>
      </c>
      <c r="AH100" s="7">
        <v>0.06</v>
      </c>
      <c r="AI100" s="7">
        <v>0.06</v>
      </c>
    </row>
    <row r="101" spans="1:35" x14ac:dyDescent="0.35">
      <c r="A101" s="2" t="s">
        <v>21</v>
      </c>
      <c r="H101" s="13">
        <f>Desembolso!B22</f>
        <v>7.3099914602903507E-2</v>
      </c>
      <c r="I101" s="13">
        <f>Desembolso!C22</f>
        <v>6.8240755147554594E-2</v>
      </c>
      <c r="J101" s="13">
        <f>Desembolso!D22</f>
        <v>6.7983994388470859E-2</v>
      </c>
      <c r="K101" s="13">
        <f>Desembolso!E22</f>
        <v>6.7917558103995856E-2</v>
      </c>
      <c r="L101" s="13">
        <f>Desembolso!F22</f>
        <v>5.989371909366005E-2</v>
      </c>
      <c r="M101" s="13">
        <f>Desembolso!G22</f>
        <v>5.9850215790809853E-2</v>
      </c>
      <c r="N101" s="13">
        <f>Desembolso!H22</f>
        <v>4.7377097305963914E-2</v>
      </c>
      <c r="O101" s="13">
        <f>Desembolso!I22</f>
        <v>6.2186842810969499E-2</v>
      </c>
      <c r="P101" s="13">
        <f>Desembolso!J22</f>
        <v>6.8930368162039526E-2</v>
      </c>
      <c r="Q101" s="13">
        <f>Desembolso!K22</f>
        <v>0.10693211801391221</v>
      </c>
      <c r="R101" s="13">
        <f>Desembolso!L22</f>
        <v>7.0940744542260473E-2</v>
      </c>
      <c r="S101" s="13">
        <f>Desembolso!M22</f>
        <v>8.7223025048169561E-2</v>
      </c>
      <c r="T101" s="13">
        <f>Desembolso!N22</f>
        <v>6.2906956057640989E-2</v>
      </c>
      <c r="U101" s="13">
        <f>Desembolso!O22</f>
        <v>6.2642703372692288E-2</v>
      </c>
      <c r="V101" s="13">
        <f>Desembolso!P22</f>
        <v>7.064028392240751E-2</v>
      </c>
      <c r="W101" s="13">
        <f>Desembolso!Q22</f>
        <v>6.5527211757258466E-2</v>
      </c>
      <c r="X101" s="13">
        <f>Desembolso!R22</f>
        <v>8.5286684926531783E-2</v>
      </c>
      <c r="Y101" s="13">
        <f>Desembolso!S22</f>
        <v>8.4404132023179645E-2</v>
      </c>
      <c r="Z101" s="13">
        <f>Desembolso!T22</f>
        <v>9.3598917037323537E-2</v>
      </c>
      <c r="AA101" s="13">
        <f>Desembolso!U22</f>
        <v>9.8154886904666491E-2</v>
      </c>
      <c r="AB101" s="13">
        <f>Desembolso!V22</f>
        <v>9.7002666412722593E-2</v>
      </c>
      <c r="AC101" s="13">
        <f>Desembolso!W22</f>
        <v>0.10008351893095768</v>
      </c>
      <c r="AD101" s="13">
        <f>Desembolso!X22</f>
        <v>9.8455006486613983E-2</v>
      </c>
      <c r="AE101" s="13">
        <f>Desembolso!Y22</f>
        <v>9.8531033140930022E-2</v>
      </c>
      <c r="AF101" s="13">
        <f>Desembolso!Z22</f>
        <v>8.821840913440071E-2</v>
      </c>
      <c r="AG101" s="13">
        <f>Desembolso!AA22</f>
        <v>9.1433983938090102E-2</v>
      </c>
      <c r="AH101" s="13">
        <f>Desembolso!AB22</f>
        <v>8.9919807135323368E-2</v>
      </c>
      <c r="AI101" s="13">
        <f>Desembolso!AC22</f>
        <v>8.5796981600165398E-2</v>
      </c>
    </row>
    <row r="102" spans="1:35" x14ac:dyDescent="0.35">
      <c r="A102" s="2" t="s">
        <v>8</v>
      </c>
      <c r="H102" s="4">
        <f>(30%-H96)+H97+H98+(35%-H99)+(H100*5)+H101</f>
        <v>0.82144317033549974</v>
      </c>
      <c r="I102" s="4">
        <f t="shared" ref="I102" si="165">(30%-I96)+I97+I98+(35%-I99)+(I100*5)+I101</f>
        <v>0.80964437342457374</v>
      </c>
      <c r="J102" s="4">
        <f t="shared" ref="J102" si="166">(30%-J96)+J97+J98+(35%-J99)+(J100*5)+J101</f>
        <v>0.77859232586463611</v>
      </c>
      <c r="K102" s="4">
        <f t="shared" ref="K102" si="167">(30%-K96)+K97+K98+(35%-K99)+(K100*5)+K101</f>
        <v>0.76251229369936246</v>
      </c>
      <c r="L102" s="4">
        <f t="shared" ref="L102" si="168">(30%-L96)+L97+L98+(35%-L99)+(L100*5)+L101</f>
        <v>0.74153568446571982</v>
      </c>
      <c r="M102" s="4">
        <f t="shared" ref="M102" si="169">(30%-M96)+M97+M98+(35%-M99)+(M100*5)+M101</f>
        <v>0.7271056473133628</v>
      </c>
      <c r="N102" s="4">
        <f t="shared" ref="N102" si="170">(30%-N96)+N97+N98+(35%-N99)+(N100*5)+N101</f>
        <v>0.74213734036415757</v>
      </c>
      <c r="O102" s="4">
        <f t="shared" ref="O102" si="171">(30%-O96)+O97+O98+(35%-O99)+(O100*5)+O101</f>
        <v>0.74007703972090799</v>
      </c>
      <c r="P102" s="4">
        <f t="shared" ref="P102" si="172">(30%-P96)+P97+P98+(35%-P99)+(P100*5)+P101</f>
        <v>0.72405798323318071</v>
      </c>
      <c r="Q102" s="4">
        <f t="shared" ref="Q102" si="173">(30%-Q96)+Q97+Q98+(35%-Q99)+(Q100*5)+Q101</f>
        <v>0.78917948858324383</v>
      </c>
      <c r="R102" s="4">
        <f t="shared" ref="R102" si="174">(30%-R96)+R97+R98+(35%-R99)+(R100*5)+R101</f>
        <v>0.75696220118998614</v>
      </c>
      <c r="S102" s="4">
        <f t="shared" ref="S102" si="175">(30%-S96)+S97+S98+(35%-S99)+(S100*5)+S101</f>
        <v>0.80767645401881039</v>
      </c>
      <c r="T102" s="4">
        <f t="shared" ref="T102" si="176">(30%-T96)+T97+T98+(35%-T99)+(T100*5)+T101</f>
        <v>0.7487854442847468</v>
      </c>
      <c r="U102" s="4">
        <f t="shared" ref="U102" si="177">(30%-U96)+U97+U98+(35%-U99)+(U100*5)+U101</f>
        <v>0.71522835194876089</v>
      </c>
      <c r="V102" s="4">
        <f t="shared" ref="V102" si="178">(30%-V96)+V97+V98+(35%-V99)+(V100*5)+V101</f>
        <v>0.75192965344124241</v>
      </c>
      <c r="W102" s="4">
        <f t="shared" ref="W102" si="179">(30%-W96)+W97+W98+(35%-W99)+(W100*5)+W101</f>
        <v>0.7423569393989935</v>
      </c>
      <c r="X102" s="4">
        <f t="shared" ref="X102" si="180">(30%-X96)+X97+X98+(35%-X99)+(X100*5)+X101</f>
        <v>0.78013596870747259</v>
      </c>
      <c r="Y102" s="4">
        <f t="shared" ref="Y102" si="181">(30%-Y96)+Y97+Y98+(35%-Y99)+(Y100*5)+Y101</f>
        <v>0.78264275991709531</v>
      </c>
      <c r="Z102" s="4">
        <f t="shared" ref="Z102" si="182">(30%-Z96)+Z97+Z98+(35%-Z99)+(Z100*5)+Z101</f>
        <v>0.82071267019743566</v>
      </c>
      <c r="AA102" s="4">
        <f t="shared" ref="AA102" si="183">(30%-AA96)+AA97+AA98+(35%-AA99)+(AA100*5)+AA101</f>
        <v>0.83925236503640299</v>
      </c>
      <c r="AB102" s="4">
        <f t="shared" ref="AB102" si="184">(30%-AB96)+AB97+AB98+(35%-AB99)+(AB100*5)+AB101</f>
        <v>0.8282597611197382</v>
      </c>
      <c r="AC102" s="4">
        <f t="shared" ref="AC102" si="185">(30%-AC96)+AC97+AC98+(35%-AC99)+(AC100*5)+AC101</f>
        <v>0.84790823455259789</v>
      </c>
      <c r="AD102" s="4">
        <f t="shared" ref="AD102" si="186">(30%-AD96)+AD97+AD98+(35%-AD99)+(AD100*5)+AD101</f>
        <v>0.83728869113255044</v>
      </c>
      <c r="AE102" s="4">
        <f t="shared" ref="AE102" si="187">(30%-AE96)+AE97+AE98+(35%-AE99)+(AE100*5)+AE101</f>
        <v>0.86238672051975351</v>
      </c>
      <c r="AF102" s="4">
        <f t="shared" ref="AF102" si="188">(30%-AF96)+AF97+AF98+(35%-AF99)+(AF100*5)+AF101</f>
        <v>0.84477672958073446</v>
      </c>
      <c r="AG102" s="4">
        <f t="shared" ref="AG102" si="189">(30%-AG96)+AG97+AG98+(35%-AG99)+(AG100*5)+AG101</f>
        <v>0.84377221305349692</v>
      </c>
      <c r="AH102" s="4">
        <f t="shared" ref="AH102:AI102" si="190">(30%-AH96)+AH97+AH98+(35%-AH99)+(AH100*5)+AH101</f>
        <v>0.83909090293604183</v>
      </c>
      <c r="AI102" s="4">
        <f t="shared" si="190"/>
        <v>0.8274893733676475</v>
      </c>
    </row>
    <row r="103" spans="1:35" x14ac:dyDescent="0.35">
      <c r="A103" s="2" t="s">
        <v>22</v>
      </c>
      <c r="H103" s="6">
        <v>1.1329953880147903E-2</v>
      </c>
      <c r="I103" s="6">
        <v>1.1596624189565308E-2</v>
      </c>
      <c r="J103" s="6">
        <v>1.3508873713117264E-2</v>
      </c>
      <c r="K103" s="6">
        <v>1.4350893229753137E-2</v>
      </c>
      <c r="L103" s="6">
        <v>1.5176291361922223E-2</v>
      </c>
      <c r="M103" s="6">
        <v>1.6257148007371658E-2</v>
      </c>
      <c r="N103" s="6">
        <v>1.555591782823007E-2</v>
      </c>
      <c r="O103" s="6">
        <v>1.7397395228150758E-2</v>
      </c>
      <c r="P103" s="6">
        <v>1.8544864228500657E-2</v>
      </c>
      <c r="Q103" s="6">
        <v>1.7384756803420442E-2</v>
      </c>
      <c r="R103" s="6">
        <v>1.6772833347937555E-2</v>
      </c>
      <c r="S103" s="6">
        <v>1.45436441865745E-2</v>
      </c>
      <c r="T103" s="6">
        <v>1.6197111065060277E-2</v>
      </c>
      <c r="U103" s="6">
        <v>1.8338684578700803E-2</v>
      </c>
      <c r="V103" s="6">
        <v>1.6568651509510923E-2</v>
      </c>
      <c r="W103" s="6">
        <v>1.6518531730435049E-2</v>
      </c>
      <c r="X103" s="6">
        <v>1.6440615687758342E-2</v>
      </c>
      <c r="Y103" s="6">
        <v>1.6273235505237071E-2</v>
      </c>
      <c r="Z103" s="6">
        <v>1.5913853208319173E-2</v>
      </c>
      <c r="AA103" s="6">
        <v>1.5794695508080547E-2</v>
      </c>
      <c r="AB103" s="6">
        <v>1.5871815102928011E-2</v>
      </c>
      <c r="AC103" s="6">
        <v>1.5478533826005947E-2</v>
      </c>
      <c r="AD103" s="6">
        <v>1.5125968435114157E-2</v>
      </c>
      <c r="AE103" s="6">
        <v>1.4615896067603273E-2</v>
      </c>
      <c r="AF103" s="6">
        <v>1.4502162624267179E-2</v>
      </c>
      <c r="AG103" s="6">
        <v>1.4345549773914446E-2</v>
      </c>
      <c r="AH103" s="6">
        <v>1.4160118275950095E-2</v>
      </c>
      <c r="AI103" s="6">
        <v>1.4010073940193379E-2</v>
      </c>
    </row>
    <row r="104" spans="1:35" x14ac:dyDescent="0.35"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</row>
    <row r="106" spans="1:35" x14ac:dyDescent="0.35">
      <c r="A106" s="9" t="s">
        <v>16</v>
      </c>
      <c r="H106" s="1">
        <v>44743</v>
      </c>
      <c r="I106" s="1">
        <v>44774</v>
      </c>
      <c r="J106" s="1">
        <v>44805</v>
      </c>
      <c r="K106" s="1">
        <v>44835</v>
      </c>
      <c r="L106" s="1">
        <v>44866</v>
      </c>
      <c r="M106" s="1">
        <v>44896</v>
      </c>
      <c r="N106" s="1">
        <v>44927</v>
      </c>
      <c r="O106" s="1">
        <v>44958</v>
      </c>
      <c r="P106" s="1">
        <v>44986</v>
      </c>
      <c r="Q106" s="1">
        <v>45017</v>
      </c>
      <c r="R106" s="1">
        <v>45047</v>
      </c>
      <c r="S106" s="1">
        <v>45078</v>
      </c>
      <c r="T106" s="1">
        <v>45108</v>
      </c>
      <c r="U106" s="1">
        <v>45139</v>
      </c>
      <c r="V106" s="1">
        <v>45170</v>
      </c>
      <c r="W106" s="1">
        <v>45200</v>
      </c>
      <c r="X106" s="1">
        <v>45231</v>
      </c>
      <c r="Y106" s="1">
        <v>45261</v>
      </c>
      <c r="Z106" s="1">
        <v>45292</v>
      </c>
      <c r="AA106" s="1">
        <v>45323</v>
      </c>
      <c r="AB106" s="1">
        <v>45352</v>
      </c>
      <c r="AC106" s="1">
        <v>45383</v>
      </c>
      <c r="AD106" s="1">
        <v>45413</v>
      </c>
      <c r="AE106" s="1">
        <v>45444</v>
      </c>
      <c r="AF106" s="1">
        <v>45474</v>
      </c>
      <c r="AG106" s="1">
        <v>45505</v>
      </c>
      <c r="AH106" s="1">
        <v>45536</v>
      </c>
      <c r="AI106" s="1">
        <v>45566</v>
      </c>
    </row>
    <row r="107" spans="1:35" x14ac:dyDescent="0.35">
      <c r="A107" s="2" t="s">
        <v>1</v>
      </c>
      <c r="H107" s="14">
        <v>2350944.0877067</v>
      </c>
      <c r="I107" s="14">
        <v>2377604.4500985802</v>
      </c>
      <c r="J107" s="14">
        <v>2390504.0547412499</v>
      </c>
      <c r="K107" s="14">
        <v>2368542.94314188</v>
      </c>
      <c r="L107" s="14">
        <v>2362721.3879948701</v>
      </c>
      <c r="M107" s="14">
        <v>2354937.37814959</v>
      </c>
      <c r="N107" s="14">
        <v>2314515.0685922499</v>
      </c>
      <c r="O107" s="14">
        <v>2294407.6288369</v>
      </c>
      <c r="P107" s="14">
        <v>2260861.02879608</v>
      </c>
      <c r="Q107" s="14">
        <v>2208579.3130990802</v>
      </c>
      <c r="R107" s="14">
        <v>2148454.4356812499</v>
      </c>
      <c r="S107" s="14">
        <v>2104307.1804966899</v>
      </c>
      <c r="T107" s="14">
        <v>2046776.9550771499</v>
      </c>
      <c r="U107" s="14">
        <v>1999493.1233774801</v>
      </c>
      <c r="V107" s="14">
        <v>1970182.72352931</v>
      </c>
      <c r="W107" s="14">
        <v>1926997.71924956</v>
      </c>
      <c r="X107" s="14">
        <v>1890561.15807012</v>
      </c>
      <c r="Y107" s="14">
        <v>1853068.5258728601</v>
      </c>
      <c r="Z107" s="14">
        <v>1790873.0482614599</v>
      </c>
      <c r="AA107" s="14">
        <v>1736997.99632702</v>
      </c>
      <c r="AB107" s="14">
        <v>1689390.1737937301</v>
      </c>
      <c r="AC107" s="14">
        <v>1633229.0577465</v>
      </c>
      <c r="AD107" s="14">
        <v>1587382.6122488999</v>
      </c>
      <c r="AE107" s="14">
        <v>1544521.86526881</v>
      </c>
      <c r="AF107" s="14">
        <v>1499121.0212618101</v>
      </c>
      <c r="AG107" s="14">
        <v>1470595.7071903702</v>
      </c>
      <c r="AH107" s="14">
        <v>1441233.5489837299</v>
      </c>
      <c r="AI107" s="14">
        <v>1415878.75820855</v>
      </c>
    </row>
    <row r="108" spans="1:35" x14ac:dyDescent="0.35">
      <c r="A108" s="2" t="s">
        <v>2</v>
      </c>
      <c r="H108" s="4">
        <v>0.12991681691112042</v>
      </c>
      <c r="I108" s="4">
        <v>0.12875950163933464</v>
      </c>
      <c r="J108" s="4">
        <v>0.12675517961062835</v>
      </c>
      <c r="K108" s="4">
        <v>0.12369881726583862</v>
      </c>
      <c r="L108" s="4">
        <v>0.12110807369641195</v>
      </c>
      <c r="M108" s="4">
        <v>0.11809648582153187</v>
      </c>
      <c r="N108" s="4">
        <v>0.11679670890647341</v>
      </c>
      <c r="O108" s="4">
        <v>0.11529717321338172</v>
      </c>
      <c r="P108" s="4">
        <v>0.113075367685763</v>
      </c>
      <c r="Q108" s="4">
        <v>0.1103859701081792</v>
      </c>
      <c r="R108" s="4">
        <v>0.10727061166325705</v>
      </c>
      <c r="S108" s="4">
        <v>0.10450846343580752</v>
      </c>
      <c r="T108" s="4">
        <v>0.10148643273628118</v>
      </c>
      <c r="U108" s="4">
        <v>9.8728303164012418E-2</v>
      </c>
      <c r="V108" s="4">
        <v>9.652686283440047E-2</v>
      </c>
      <c r="W108" s="4">
        <v>9.3865507606185061E-2</v>
      </c>
      <c r="X108" s="4">
        <v>9.211977550571461E-2</v>
      </c>
      <c r="Y108" s="4">
        <v>8.9223075607562957E-2</v>
      </c>
      <c r="Z108" s="4">
        <v>8.6988573222804524E-2</v>
      </c>
      <c r="AA108" s="4">
        <v>8.4486062705791773E-2</v>
      </c>
      <c r="AB108" s="4">
        <v>8.227392586398985E-2</v>
      </c>
      <c r="AC108" s="4">
        <v>7.9852056019183812E-2</v>
      </c>
      <c r="AD108" s="4">
        <v>7.7869452808147374E-2</v>
      </c>
      <c r="AE108" s="4">
        <v>7.5975695619704214E-2</v>
      </c>
      <c r="AF108" s="4">
        <v>7.522969690037222E-2</v>
      </c>
      <c r="AG108" s="4">
        <v>7.370018596690861E-2</v>
      </c>
      <c r="AH108" s="4">
        <v>7.1558839666986826E-2</v>
      </c>
      <c r="AI108" s="4">
        <v>7.0019976046471741E-2</v>
      </c>
    </row>
    <row r="109" spans="1:35" x14ac:dyDescent="0.35">
      <c r="A109" s="2" t="s">
        <v>3</v>
      </c>
      <c r="H109" s="4">
        <v>9.149216711845283E-2</v>
      </c>
      <c r="I109" s="4">
        <v>9.1221598077593335E-2</v>
      </c>
      <c r="J109" s="4">
        <v>9.2059067415897047E-2</v>
      </c>
      <c r="K109" s="4">
        <v>9.4029872811150897E-2</v>
      </c>
      <c r="L109" s="4">
        <v>0.10271486031145917</v>
      </c>
      <c r="M109" s="4">
        <v>0.10285755284402877</v>
      </c>
      <c r="N109" s="4">
        <v>0.10786007948460238</v>
      </c>
      <c r="O109" s="4">
        <v>0.1163270498879225</v>
      </c>
      <c r="P109" s="4">
        <v>0.1111169020929499</v>
      </c>
      <c r="Q109" s="4">
        <v>0.11954350071314174</v>
      </c>
      <c r="R109" s="4">
        <v>0.11818713333323032</v>
      </c>
      <c r="S109" s="4">
        <v>0.12526712148109054</v>
      </c>
      <c r="T109" s="4">
        <v>0.12771874932791419</v>
      </c>
      <c r="U109" s="4">
        <v>0.13245967372271333</v>
      </c>
      <c r="V109" s="4">
        <v>0.13872328700470102</v>
      </c>
      <c r="W109" s="4">
        <v>0.14502514982469347</v>
      </c>
      <c r="X109" s="4">
        <v>0.15562363520698527</v>
      </c>
      <c r="Y109" s="4">
        <v>0.15123718523193369</v>
      </c>
      <c r="Z109" s="4">
        <v>0.1565089064436237</v>
      </c>
      <c r="AA109" s="4">
        <v>0.16023090228774292</v>
      </c>
      <c r="AB109" s="4">
        <v>0.16210426931411598</v>
      </c>
      <c r="AC109" s="4">
        <v>0.16953586768773823</v>
      </c>
      <c r="AD109" s="4">
        <v>0.17092686250875747</v>
      </c>
      <c r="AE109" s="4">
        <v>0.17426270803420871</v>
      </c>
      <c r="AF109" s="4">
        <v>0.16583236402496113</v>
      </c>
      <c r="AG109" s="4">
        <v>0.16467809869945457</v>
      </c>
      <c r="AH109" s="4">
        <v>0.16537192502048159</v>
      </c>
      <c r="AI109" s="4">
        <v>0.15583682590335907</v>
      </c>
    </row>
    <row r="110" spans="1:35" x14ac:dyDescent="0.35">
      <c r="A110" s="2" t="s">
        <v>4</v>
      </c>
      <c r="H110" s="4">
        <v>4.7100000000000003E-2</v>
      </c>
      <c r="I110" s="4">
        <v>4.5924668107440565E-2</v>
      </c>
      <c r="J110" s="4">
        <v>4.5836452874136929E-2</v>
      </c>
      <c r="K110" s="4">
        <v>4.1959959776944875E-2</v>
      </c>
      <c r="L110" s="4">
        <v>4.7412199630314233E-2</v>
      </c>
      <c r="M110" s="4">
        <v>4.0359584230733214E-2</v>
      </c>
      <c r="N110" s="4">
        <v>4.8000000000000001E-2</v>
      </c>
      <c r="O110" s="4">
        <v>0.05</v>
      </c>
      <c r="P110" s="4">
        <v>4.7E-2</v>
      </c>
      <c r="Q110" s="4">
        <v>5.1999999999999998E-2</v>
      </c>
      <c r="R110" s="4">
        <v>3.5000000000000003E-2</v>
      </c>
      <c r="S110" s="4">
        <v>3.2000000000000001E-2</v>
      </c>
      <c r="T110" s="4">
        <v>3.1E-2</v>
      </c>
      <c r="U110" s="4">
        <v>3.2000000000000001E-2</v>
      </c>
      <c r="V110" s="4">
        <v>3.9E-2</v>
      </c>
      <c r="W110" s="4">
        <v>2.9000000000000001E-2</v>
      </c>
      <c r="X110" s="4">
        <v>3.1E-2</v>
      </c>
      <c r="Y110" s="4">
        <v>3.2000000000000001E-2</v>
      </c>
      <c r="Z110" s="4">
        <v>2.2855133614627286E-2</v>
      </c>
      <c r="AA110" s="4">
        <v>2.8454749044921616E-2</v>
      </c>
      <c r="AB110" s="4">
        <v>2.5816802800466745E-2</v>
      </c>
      <c r="AC110" s="4">
        <v>2.627450980392157E-2</v>
      </c>
      <c r="AD110" s="4">
        <v>3.1110527697558413E-2</v>
      </c>
      <c r="AE110" s="4">
        <v>2.7183662205050366E-2</v>
      </c>
      <c r="AF110" s="4">
        <v>3.4355242753190983E-2</v>
      </c>
      <c r="AG110" s="4">
        <v>3.4348441926345612E-2</v>
      </c>
      <c r="AH110" s="4">
        <v>3.7192003719200374E-2</v>
      </c>
      <c r="AI110" s="4">
        <v>3.8374474506844884E-2</v>
      </c>
    </row>
    <row r="111" spans="1:35" x14ac:dyDescent="0.35">
      <c r="A111" s="2" t="s">
        <v>5</v>
      </c>
      <c r="H111" s="4">
        <v>4.6234153616703952E-2</v>
      </c>
      <c r="I111" s="4">
        <v>4.1345812107570191E-2</v>
      </c>
      <c r="J111" s="4">
        <v>3.5537394749876175E-2</v>
      </c>
      <c r="K111" s="4">
        <v>3.4007748600947053E-2</v>
      </c>
      <c r="L111" s="4">
        <v>3.3467741935483873E-2</v>
      </c>
      <c r="M111" s="4">
        <v>3.1325858282279503E-2</v>
      </c>
      <c r="N111" s="4">
        <v>3.8938914577756147E-2</v>
      </c>
      <c r="O111" s="4">
        <v>3.4521949140502911E-2</v>
      </c>
      <c r="P111" s="4">
        <v>3.5389830508474579E-2</v>
      </c>
      <c r="Q111" s="4">
        <v>3.3874870376771518E-2</v>
      </c>
      <c r="R111" s="4">
        <v>2.9102434807664602E-2</v>
      </c>
      <c r="S111" s="4">
        <v>2.4792139077853364E-2</v>
      </c>
      <c r="T111" s="4">
        <v>2.4129554655870446E-2</v>
      </c>
      <c r="U111" s="4">
        <v>2.1849225871798581E-2</v>
      </c>
      <c r="V111" s="4">
        <v>3.820835718374356E-2</v>
      </c>
      <c r="W111" s="4">
        <v>2.7605035643864705E-2</v>
      </c>
      <c r="X111" s="4">
        <v>2.2920339798044559E-2</v>
      </c>
      <c r="Y111" s="4">
        <v>2.644119907763259E-2</v>
      </c>
      <c r="Z111" s="4">
        <v>2.6538987688098495E-2</v>
      </c>
      <c r="AA111" s="4">
        <v>2.3299003883167312E-2</v>
      </c>
      <c r="AB111" s="4">
        <v>2.043245387819877E-2</v>
      </c>
      <c r="AC111" s="4">
        <v>2.3366068405011851E-2</v>
      </c>
      <c r="AD111" s="4">
        <v>2.5279884434814014E-2</v>
      </c>
      <c r="AE111" s="4">
        <v>3.0083208875613398E-2</v>
      </c>
      <c r="AF111" s="4">
        <v>3.2141629425919561E-2</v>
      </c>
      <c r="AG111" s="4">
        <v>4.9656974844821955E-2</v>
      </c>
      <c r="AH111" s="4">
        <v>4.2556857339765677E-2</v>
      </c>
      <c r="AI111" s="4">
        <v>4.2503346720214191E-2</v>
      </c>
    </row>
    <row r="112" spans="1:35" x14ac:dyDescent="0.35">
      <c r="A112" s="2" t="s">
        <v>20</v>
      </c>
      <c r="H112" s="6">
        <f t="shared" ref="H112:AI112" si="191">+(1+H116)^12-1</f>
        <v>0.18611999999999917</v>
      </c>
      <c r="I112" s="6">
        <f t="shared" si="191"/>
        <v>0.19860000000000122</v>
      </c>
      <c r="J112" s="6">
        <f t="shared" si="191"/>
        <v>0.19905499999999909</v>
      </c>
      <c r="K112" s="6">
        <f t="shared" si="191"/>
        <v>0.20603125000000033</v>
      </c>
      <c r="L112" s="6">
        <f t="shared" si="191"/>
        <v>0.22557499999999875</v>
      </c>
      <c r="M112" s="6">
        <f t="shared" si="191"/>
        <v>0.24919499999999917</v>
      </c>
      <c r="N112" s="6">
        <f t="shared" si="191"/>
        <v>0.25963636359999964</v>
      </c>
      <c r="O112" s="6">
        <f t="shared" si="191"/>
        <v>0.24979999999999958</v>
      </c>
      <c r="P112" s="6">
        <f t="shared" si="191"/>
        <v>0.26582857140000127</v>
      </c>
      <c r="Q112" s="6">
        <f t="shared" si="191"/>
        <v>0.22184999999999877</v>
      </c>
      <c r="R112" s="6">
        <f t="shared" si="191"/>
        <v>0.21729999999999938</v>
      </c>
      <c r="S112" s="6">
        <f t="shared" si="191"/>
        <v>0.22146250000000101</v>
      </c>
      <c r="T112" s="6">
        <f t="shared" si="191"/>
        <v>0.23075999999999963</v>
      </c>
      <c r="U112" s="6">
        <f t="shared" si="191"/>
        <v>0.21945999999999866</v>
      </c>
      <c r="V112" s="6">
        <f t="shared" si="191"/>
        <v>0.21707288135593239</v>
      </c>
      <c r="W112" s="6">
        <f t="shared" si="191"/>
        <v>0.21034444444444311</v>
      </c>
      <c r="X112" s="6">
        <f t="shared" si="191"/>
        <v>0.23165411764705923</v>
      </c>
      <c r="Y112" s="6">
        <f t="shared" si="191"/>
        <v>0.22845503875968842</v>
      </c>
      <c r="Z112" s="6">
        <f t="shared" si="191"/>
        <v>0.24299999999999944</v>
      </c>
      <c r="AA112" s="6">
        <f t="shared" si="191"/>
        <v>0.24600000000000222</v>
      </c>
      <c r="AB112" s="6">
        <f t="shared" si="191"/>
        <v>0.22169999999999801</v>
      </c>
      <c r="AC112" s="6">
        <f t="shared" si="191"/>
        <v>0.20650000000000079</v>
      </c>
      <c r="AD112" s="6">
        <f t="shared" si="191"/>
        <v>0.19449999999999901</v>
      </c>
      <c r="AE112" s="6">
        <f t="shared" si="191"/>
        <v>0.18620000000000103</v>
      </c>
      <c r="AF112" s="6">
        <f t="shared" si="191"/>
        <v>0.18290000000000073</v>
      </c>
      <c r="AG112" s="6">
        <f t="shared" si="191"/>
        <v>0.17249999999999988</v>
      </c>
      <c r="AH112" s="6">
        <f t="shared" si="191"/>
        <v>0.17689999999999939</v>
      </c>
      <c r="AI112" s="6">
        <f t="shared" si="191"/>
        <v>0.17559999999999976</v>
      </c>
    </row>
    <row r="113" spans="1:35" x14ac:dyDescent="0.35">
      <c r="A113" s="2" t="s">
        <v>7</v>
      </c>
      <c r="H113" s="7">
        <v>0.05</v>
      </c>
      <c r="I113" s="7">
        <v>0.05</v>
      </c>
      <c r="J113" s="7">
        <v>0.05</v>
      </c>
      <c r="K113" s="7">
        <v>0.05</v>
      </c>
      <c r="L113" s="7">
        <v>0.05</v>
      </c>
      <c r="M113" s="7">
        <v>0.05</v>
      </c>
      <c r="N113" s="7">
        <v>5.5E-2</v>
      </c>
      <c r="O113" s="7">
        <v>5.5E-2</v>
      </c>
      <c r="P113" s="7">
        <v>5.5E-2</v>
      </c>
      <c r="Q113" s="7">
        <v>5.5E-2</v>
      </c>
      <c r="R113" s="7">
        <v>5.5E-2</v>
      </c>
      <c r="S113" s="7">
        <v>5.5E-2</v>
      </c>
      <c r="T113" s="7">
        <v>5.5E-2</v>
      </c>
      <c r="U113" s="7">
        <v>5.5E-2</v>
      </c>
      <c r="V113" s="7">
        <v>5.5E-2</v>
      </c>
      <c r="W113" s="7">
        <v>5.5E-2</v>
      </c>
      <c r="X113" s="7">
        <v>5.5E-2</v>
      </c>
      <c r="Y113" s="7">
        <v>5.5E-2</v>
      </c>
      <c r="Z113" s="7">
        <v>0.06</v>
      </c>
      <c r="AA113" s="7">
        <v>0.06</v>
      </c>
      <c r="AB113" s="7">
        <v>0.06</v>
      </c>
      <c r="AC113" s="7">
        <v>0.06</v>
      </c>
      <c r="AD113" s="7">
        <v>0.06</v>
      </c>
      <c r="AE113" s="7">
        <v>0.06</v>
      </c>
      <c r="AF113" s="7">
        <v>0.06</v>
      </c>
      <c r="AG113" s="7">
        <v>0.06</v>
      </c>
      <c r="AH113" s="7">
        <v>0.06</v>
      </c>
      <c r="AI113" s="7">
        <v>0.06</v>
      </c>
    </row>
    <row r="114" spans="1:35" x14ac:dyDescent="0.35">
      <c r="A114" s="2" t="s">
        <v>21</v>
      </c>
      <c r="H114" s="13">
        <f>Desembolso!B23</f>
        <v>0.12281900310126298</v>
      </c>
      <c r="I114" s="13">
        <f>Desembolso!C23</f>
        <v>0.13314921425237281</v>
      </c>
      <c r="J114" s="13">
        <f>Desembolso!D23</f>
        <v>0.10620456574416529</v>
      </c>
      <c r="K114" s="13">
        <f>Desembolso!E23</f>
        <v>8.5577983601982641E-2</v>
      </c>
      <c r="L114" s="13">
        <f>Desembolso!F23</f>
        <v>9.1851797180603739E-2</v>
      </c>
      <c r="M114" s="13">
        <f>Desembolso!G23</f>
        <v>7.9564927646610814E-2</v>
      </c>
      <c r="N114" s="13">
        <f>Desembolso!H23</f>
        <v>8.8386062371564711E-2</v>
      </c>
      <c r="O114" s="13">
        <f>Desembolso!I23</f>
        <v>9.7486274011658269E-2</v>
      </c>
      <c r="P114" s="13">
        <f>Desembolso!J23</f>
        <v>7.8915352324166729E-2</v>
      </c>
      <c r="Q114" s="13">
        <f>Desembolso!K23</f>
        <v>5.6956104581434394E-2</v>
      </c>
      <c r="R114" s="13">
        <f>Desembolso!L23</f>
        <v>5.3018041135367733E-2</v>
      </c>
      <c r="S114" s="13">
        <f>Desembolso!M23</f>
        <v>5.3636801541425819E-2</v>
      </c>
      <c r="T114" s="13">
        <f>Desembolso!N23</f>
        <v>4.2305639565913537E-2</v>
      </c>
      <c r="U114" s="13">
        <f>Desembolso!O23</f>
        <v>3.7885706830191143E-2</v>
      </c>
      <c r="V114" s="13">
        <f>Desembolso!P23</f>
        <v>5.0522631143954493E-2</v>
      </c>
      <c r="W114" s="13">
        <f>Desembolso!Q23</f>
        <v>4.2139300929015036E-2</v>
      </c>
      <c r="X114" s="13">
        <f>Desembolso!R23</f>
        <v>3.2580240001210597E-2</v>
      </c>
      <c r="Y114" s="13">
        <f>Desembolso!S23</f>
        <v>3.4103007989336714E-2</v>
      </c>
      <c r="Z114" s="13">
        <f>Desembolso!T23</f>
        <v>2.6604414730502526E-2</v>
      </c>
      <c r="AA114" s="13">
        <f>Desembolso!U23</f>
        <v>2.7075551850723779E-2</v>
      </c>
      <c r="AB114" s="13">
        <f>Desembolso!V23</f>
        <v>2.4319112465479478E-2</v>
      </c>
      <c r="AC114" s="13">
        <f>Desembolso!W23</f>
        <v>2.5075564747056953E-2</v>
      </c>
      <c r="AD114" s="13">
        <f>Desembolso!X23</f>
        <v>2.6453591225380352E-2</v>
      </c>
      <c r="AE114" s="13">
        <f>Desembolso!Y23</f>
        <v>2.7482326999156884E-2</v>
      </c>
      <c r="AF114" s="13">
        <f>Desembolso!Z23</f>
        <v>3.3679913248708296E-2</v>
      </c>
      <c r="AG114" s="13">
        <f>Desembolso!AA23</f>
        <v>3.9923015689080119E-2</v>
      </c>
      <c r="AH114" s="13">
        <f>Desembolso!AB23</f>
        <v>4.4951532704960571E-2</v>
      </c>
      <c r="AI114" s="13">
        <f>Desembolso!AC23</f>
        <v>4.7668271360642667E-2</v>
      </c>
    </row>
    <row r="115" spans="1:35" x14ac:dyDescent="0.35">
      <c r="A115" s="2" t="s">
        <v>8</v>
      </c>
      <c r="H115" s="4">
        <f>(30%-H109)+H110+H111+(35%-H112)+(H113*5)+H114</f>
        <v>0.83854098959951506</v>
      </c>
      <c r="I115" s="4">
        <f t="shared" ref="I115" si="192">(30%-I109)+I110+I111+(35%-I112)+(I113*5)+I114</f>
        <v>0.83059809638978899</v>
      </c>
      <c r="J115" s="4">
        <f t="shared" ref="J115" si="193">(30%-J109)+J110+J111+(35%-J112)+(J113*5)+J114</f>
        <v>0.79646434595228222</v>
      </c>
      <c r="K115" s="4">
        <f t="shared" ref="K115" si="194">(30%-K109)+K110+K111+(35%-K112)+(K113*5)+K114</f>
        <v>0.76148456916872342</v>
      </c>
      <c r="L115" s="4">
        <f t="shared" ref="L115" si="195">(30%-L109)+L110+L111+(35%-L112)+(L113*5)+L114</f>
        <v>0.74444187843494392</v>
      </c>
      <c r="M115" s="4">
        <f t="shared" ref="M115" si="196">(30%-M109)+M110+M111+(35%-M112)+(M113*5)+M114</f>
        <v>0.6991978173155956</v>
      </c>
      <c r="N115" s="4">
        <f t="shared" ref="N115" si="197">(30%-N109)+N110+N111+(35%-N112)+(N113*5)+N114</f>
        <v>0.73282853386471891</v>
      </c>
      <c r="O115" s="4">
        <f t="shared" ref="O115" si="198">(30%-O109)+O110+O111+(35%-O112)+(O113*5)+O114</f>
        <v>0.74088117326423908</v>
      </c>
      <c r="P115" s="4">
        <f t="shared" ref="P115" si="199">(30%-P109)+P110+P111+(35%-P112)+(P113*5)+P114</f>
        <v>0.70935970933969006</v>
      </c>
      <c r="Q115" s="4">
        <f t="shared" ref="Q115" si="200">(30%-Q109)+Q110+Q111+(35%-Q112)+(Q113*5)+Q114</f>
        <v>0.72643747424506544</v>
      </c>
      <c r="R115" s="4">
        <f t="shared" ref="R115" si="201">(30%-R109)+R110+R111+(35%-R112)+(R113*5)+R114</f>
        <v>0.70663334260980259</v>
      </c>
      <c r="S115" s="4">
        <f t="shared" ref="S115" si="202">(30%-S109)+S110+S111+(35%-S112)+(S113*5)+S114</f>
        <v>0.6886993191381876</v>
      </c>
      <c r="T115" s="4">
        <f t="shared" ref="T115" si="203">(30%-T109)+T110+T111+(35%-T112)+(T113*5)+T114</f>
        <v>0.66395644489387007</v>
      </c>
      <c r="U115" s="4">
        <f t="shared" ref="U115" si="204">(30%-U109)+U110+U111+(35%-U112)+(U113*5)+U114</f>
        <v>0.66481525897927762</v>
      </c>
      <c r="V115" s="4">
        <f t="shared" ref="V115" si="205">(30%-V109)+V110+V111+(35%-V112)+(V113*5)+V114</f>
        <v>0.69693481996706463</v>
      </c>
      <c r="W115" s="4">
        <f t="shared" ref="W115" si="206">(30%-W109)+W110+W111+(35%-W112)+(W113*5)+W114</f>
        <v>0.66837474230374316</v>
      </c>
      <c r="X115" s="4">
        <f t="shared" ref="X115" si="207">(30%-X109)+X110+X111+(35%-X112)+(X113*5)+X114</f>
        <v>0.6242228269452107</v>
      </c>
      <c r="Y115" s="4">
        <f t="shared" ref="Y115" si="208">(30%-Y109)+Y110+Y111+(35%-Y112)+(Y113*5)+Y114</f>
        <v>0.63785198307534718</v>
      </c>
      <c r="Z115" s="4">
        <f t="shared" ref="Z115" si="209">(30%-Z109)+Z110+Z111+(35%-Z112)+(Z113*5)+Z114</f>
        <v>0.62648962958960519</v>
      </c>
      <c r="AA115" s="4">
        <f t="shared" ref="AA115" si="210">(30%-AA109)+AA110+AA111+(35%-AA112)+(AA113*5)+AA114</f>
        <v>0.62259840249106757</v>
      </c>
      <c r="AB115" s="4">
        <f t="shared" ref="AB115" si="211">(30%-AB109)+AB110+AB111+(35%-AB112)+(AB113*5)+AB114</f>
        <v>0.63676409983003091</v>
      </c>
      <c r="AC115" s="4">
        <f t="shared" ref="AC115" si="212">(30%-AC109)+AC110+AC111+(35%-AC112)+(AC113*5)+AC114</f>
        <v>0.64868027526825134</v>
      </c>
      <c r="AD115" s="4">
        <f t="shared" ref="AD115" si="213">(30%-AD109)+AD110+AD111+(35%-AD112)+(AD113*5)+AD114</f>
        <v>0.66741714084899628</v>
      </c>
      <c r="AE115" s="4">
        <f t="shared" ref="AE115" si="214">(30%-AE109)+AE110+AE111+(35%-AE112)+(AE113*5)+AE114</f>
        <v>0.67428649004561092</v>
      </c>
      <c r="AF115" s="4">
        <f t="shared" ref="AF115" si="215">(30%-AF109)+AF110+AF111+(35%-AF112)+(AF113*5)+AF114</f>
        <v>0.7014444214028569</v>
      </c>
      <c r="AG115" s="4">
        <f t="shared" ref="AG115" si="216">(30%-AG109)+AG110+AG111+(35%-AG112)+(AG113*5)+AG114</f>
        <v>0.73675033376079313</v>
      </c>
      <c r="AH115" s="4">
        <f t="shared" ref="AH115:AI115" si="217">(30%-AH109)+AH110+AH111+(35%-AH112)+(AH113*5)+AH114</f>
        <v>0.73242846874344558</v>
      </c>
      <c r="AI115" s="4">
        <f t="shared" si="217"/>
        <v>0.74710926668434285</v>
      </c>
    </row>
    <row r="116" spans="1:35" x14ac:dyDescent="0.35">
      <c r="A116" s="2" t="s">
        <v>22</v>
      </c>
      <c r="H116" s="6">
        <v>1.432559813585188E-2</v>
      </c>
      <c r="I116" s="6">
        <v>1.5210707034615467E-2</v>
      </c>
      <c r="J116" s="6">
        <v>1.5242816754471367E-2</v>
      </c>
      <c r="K116" s="6">
        <v>1.5733743004540557E-2</v>
      </c>
      <c r="L116" s="6">
        <v>1.7095324218194818E-2</v>
      </c>
      <c r="M116" s="6">
        <v>1.8714575026373748E-2</v>
      </c>
      <c r="N116" s="6">
        <v>1.9421446015101873E-2</v>
      </c>
      <c r="O116" s="6">
        <v>1.8755680535072594E-2</v>
      </c>
      <c r="P116" s="6">
        <v>1.983811992283524E-2</v>
      </c>
      <c r="Q116" s="6">
        <v>1.6837352233032732E-2</v>
      </c>
      <c r="R116" s="6">
        <v>1.652126560559064E-2</v>
      </c>
      <c r="S116" s="6">
        <v>1.6810474836753908E-2</v>
      </c>
      <c r="T116" s="6">
        <v>1.745321343550188E-2</v>
      </c>
      <c r="U116" s="6">
        <v>1.667145470293474E-2</v>
      </c>
      <c r="V116" s="6">
        <v>1.6505459403577172E-2</v>
      </c>
      <c r="W116" s="6">
        <v>1.6035966533161972E-2</v>
      </c>
      <c r="X116" s="6">
        <v>1.7514789216925175E-2</v>
      </c>
      <c r="Y116" s="6">
        <v>1.7294286860290109E-2</v>
      </c>
      <c r="Z116" s="6">
        <v>1.8292614821540987E-2</v>
      </c>
      <c r="AA116" s="6">
        <v>1.8497194048975985E-2</v>
      </c>
      <c r="AB116" s="6">
        <v>1.6826949006662373E-2</v>
      </c>
      <c r="AC116" s="6">
        <v>1.5766636043562654E-2</v>
      </c>
      <c r="AD116" s="6">
        <v>1.492086166253781E-2</v>
      </c>
      <c r="AE116" s="6">
        <v>1.4331299044380241E-2</v>
      </c>
      <c r="AF116" s="6">
        <v>1.4095843461055191E-2</v>
      </c>
      <c r="AG116" s="6">
        <v>1.33498423852485E-2</v>
      </c>
      <c r="AH116" s="6">
        <v>1.3666195529381975E-2</v>
      </c>
      <c r="AI116" s="6">
        <v>1.3572840551935972E-2</v>
      </c>
    </row>
    <row r="117" spans="1:35" x14ac:dyDescent="0.35"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</row>
    <row r="156" spans="1:12" x14ac:dyDescent="0.35">
      <c r="A156" s="1">
        <v>45536</v>
      </c>
      <c r="H156" s="2" t="s">
        <v>25</v>
      </c>
      <c r="I156" s="2" t="s">
        <v>0</v>
      </c>
      <c r="J156" s="2" t="s">
        <v>9</v>
      </c>
      <c r="K156" s="2" t="s">
        <v>26</v>
      </c>
      <c r="L156" s="2" t="s">
        <v>10</v>
      </c>
    </row>
    <row r="157" spans="1:12" x14ac:dyDescent="0.35">
      <c r="A157" s="2" t="s">
        <v>2</v>
      </c>
      <c r="H157" s="13">
        <f>+AVERAGE('Peso Saldo'!AB3:AB11)</f>
        <v>0.10711084515642612</v>
      </c>
      <c r="I157" s="13">
        <f>+AH4</f>
        <v>0.2138726419546178</v>
      </c>
      <c r="J157" s="13">
        <f>+AH17</f>
        <v>9.2769035025386443E-2</v>
      </c>
      <c r="K157" s="13">
        <f>+AH43</f>
        <v>0.1175526544529511</v>
      </c>
      <c r="L157" s="13">
        <f>+AH30</f>
        <v>9.8033950517813523E-2</v>
      </c>
    </row>
    <row r="158" spans="1:12" x14ac:dyDescent="0.35">
      <c r="A158" s="2" t="s">
        <v>3</v>
      </c>
      <c r="H158" s="6">
        <v>9.96584429506919E-2</v>
      </c>
      <c r="I158" s="13">
        <f t="shared" ref="I158:I164" si="218">+AH5</f>
        <v>8.2984440149758559E-2</v>
      </c>
      <c r="J158" s="13">
        <f t="shared" ref="J158:J164" si="219">+AH18</f>
        <v>9.6279370414397603E-2</v>
      </c>
      <c r="K158" s="13">
        <f t="shared" ref="K158:K164" si="220">+AH44</f>
        <v>3.8901386660529676E-2</v>
      </c>
      <c r="L158" s="13">
        <f t="shared" ref="L158:L164" si="221">+AH31</f>
        <v>7.2517687945379772E-2</v>
      </c>
    </row>
    <row r="159" spans="1:12" x14ac:dyDescent="0.35">
      <c r="A159" s="2" t="s">
        <v>4</v>
      </c>
      <c r="H159" s="6">
        <f>+AVERAGE('PART NUEVOS Y USADOS'!AB4:AB12)</f>
        <v>7.722506327806189E-2</v>
      </c>
      <c r="I159" s="13">
        <f t="shared" si="218"/>
        <v>8.9609483960948394E-2</v>
      </c>
      <c r="J159" s="13">
        <f t="shared" si="219"/>
        <v>0.14760576476057646</v>
      </c>
      <c r="K159" s="13">
        <f t="shared" si="220"/>
        <v>7.4732682473268253E-2</v>
      </c>
      <c r="L159" s="13">
        <f t="shared" si="221"/>
        <v>7.96141329614133E-2</v>
      </c>
    </row>
    <row r="160" spans="1:12" x14ac:dyDescent="0.35">
      <c r="A160" s="2" t="s">
        <v>5</v>
      </c>
      <c r="H160" s="6">
        <f>+AVERAGE('PART NUEVOS Y USADOS'!AB43:AB51)</f>
        <v>7.7245577762462672E-2</v>
      </c>
      <c r="I160" s="13">
        <f t="shared" si="218"/>
        <v>0.14300482425913164</v>
      </c>
      <c r="J160" s="13">
        <f t="shared" si="219"/>
        <v>7.2363886974500344E-2</v>
      </c>
      <c r="K160" s="13">
        <f t="shared" si="220"/>
        <v>8.0289455547898E-2</v>
      </c>
      <c r="L160" s="13">
        <f t="shared" si="221"/>
        <v>0.11578221915920055</v>
      </c>
    </row>
    <row r="161" spans="1:12" x14ac:dyDescent="0.35">
      <c r="A161" s="2" t="s">
        <v>20</v>
      </c>
      <c r="H161" s="6">
        <v>0.19950000000000001</v>
      </c>
      <c r="I161" s="13">
        <f t="shared" si="218"/>
        <v>0.17569999999999975</v>
      </c>
      <c r="J161" s="13">
        <f t="shared" si="219"/>
        <v>0.18210000000000037</v>
      </c>
      <c r="K161" s="13">
        <f t="shared" si="220"/>
        <v>0.18389999999999973</v>
      </c>
      <c r="L161" s="13">
        <f t="shared" si="221"/>
        <v>0.21989999999999998</v>
      </c>
    </row>
    <row r="162" spans="1:12" x14ac:dyDescent="0.35">
      <c r="A162" s="2" t="s">
        <v>7</v>
      </c>
      <c r="H162" s="12">
        <f>+AVERAGE(Comisión!AB3:AB11)</f>
        <v>5.6777777777777781E-2</v>
      </c>
      <c r="I162" s="13">
        <f t="shared" si="218"/>
        <v>3.5999999999999997E-2</v>
      </c>
      <c r="J162" s="13">
        <f t="shared" si="219"/>
        <v>5.5E-2</v>
      </c>
      <c r="K162" s="13">
        <f t="shared" si="220"/>
        <v>0.06</v>
      </c>
      <c r="L162" s="13">
        <f t="shared" si="221"/>
        <v>0.06</v>
      </c>
    </row>
    <row r="163" spans="1:12" x14ac:dyDescent="0.35">
      <c r="A163" s="2" t="s">
        <v>21</v>
      </c>
      <c r="H163" s="4">
        <f>+AVERAGE(Desembolso2!AB3:AB11)</f>
        <v>0.1111111111111111</v>
      </c>
      <c r="I163" s="13">
        <f t="shared" si="218"/>
        <v>0.22089032495689007</v>
      </c>
      <c r="J163" s="13">
        <f t="shared" si="219"/>
        <v>0.13443605497982622</v>
      </c>
      <c r="K163" s="13">
        <f t="shared" si="220"/>
        <v>0.15534647000719895</v>
      </c>
      <c r="L163" s="13">
        <f t="shared" si="221"/>
        <v>0.11282248748556026</v>
      </c>
    </row>
    <row r="164" spans="1:12" x14ac:dyDescent="0.35">
      <c r="A164" s="2" t="s">
        <v>8</v>
      </c>
      <c r="H164" s="4">
        <f>+AVERAGE('Competitividad V3'!AB3:AB11)</f>
        <v>0.90101506092128203</v>
      </c>
      <c r="I164" s="13">
        <f t="shared" si="218"/>
        <v>1.0248201930272118</v>
      </c>
      <c r="J164" s="13">
        <f t="shared" si="219"/>
        <v>1.001026336300505</v>
      </c>
      <c r="K164" s="13">
        <f t="shared" si="220"/>
        <v>1.0375672213678357</v>
      </c>
      <c r="L164" s="13">
        <f t="shared" si="221"/>
        <v>0.96580115166079439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672F5-7D6E-4724-9F03-0C986D1CB08F}">
  <dimension ref="A2:AC39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21" sqref="AD21"/>
    </sheetView>
  </sheetViews>
  <sheetFormatPr baseColWidth="10" defaultColWidth="11.453125" defaultRowHeight="14.5" x14ac:dyDescent="0.35"/>
  <cols>
    <col min="1" max="1" width="14.54296875" bestFit="1" customWidth="1"/>
    <col min="2" max="11" width="6.81640625" bestFit="1" customWidth="1"/>
    <col min="12" max="12" width="7" bestFit="1" customWidth="1"/>
    <col min="13" max="23" width="6.81640625" bestFit="1" customWidth="1"/>
    <col min="24" max="24" width="7" bestFit="1" customWidth="1"/>
    <col min="25" max="26" width="6.81640625" bestFit="1" customWidth="1"/>
    <col min="27" max="28" width="7.54296875" customWidth="1"/>
  </cols>
  <sheetData>
    <row r="2" spans="1:29" x14ac:dyDescent="0.35">
      <c r="A2" s="2" t="s">
        <v>17</v>
      </c>
      <c r="B2" s="1">
        <v>44743</v>
      </c>
      <c r="C2" s="1">
        <v>44774</v>
      </c>
      <c r="D2" s="1">
        <v>44805</v>
      </c>
      <c r="E2" s="1">
        <v>44835</v>
      </c>
      <c r="F2" s="1">
        <v>44866</v>
      </c>
      <c r="G2" s="1">
        <v>44896</v>
      </c>
      <c r="H2" s="1">
        <v>44927</v>
      </c>
      <c r="I2" s="1">
        <v>44958</v>
      </c>
      <c r="J2" s="1">
        <v>44986</v>
      </c>
      <c r="K2" s="1">
        <v>45017</v>
      </c>
      <c r="L2" s="1">
        <v>45047</v>
      </c>
      <c r="M2" s="1">
        <v>45078</v>
      </c>
      <c r="N2" s="1">
        <v>45108</v>
      </c>
      <c r="O2" s="1">
        <v>45139</v>
      </c>
      <c r="P2" s="1">
        <v>45170</v>
      </c>
      <c r="Q2" s="1">
        <v>45200</v>
      </c>
      <c r="R2" s="1">
        <v>45231</v>
      </c>
      <c r="S2" s="1">
        <v>45261</v>
      </c>
      <c r="T2" s="1">
        <v>45292</v>
      </c>
      <c r="U2" s="1">
        <v>45323</v>
      </c>
      <c r="V2" s="1">
        <v>45352</v>
      </c>
      <c r="W2" s="1">
        <v>45383</v>
      </c>
      <c r="X2" s="1">
        <v>45413</v>
      </c>
      <c r="Y2" s="1">
        <v>45444</v>
      </c>
      <c r="Z2" s="1">
        <v>45474</v>
      </c>
      <c r="AA2" s="1">
        <v>45505</v>
      </c>
      <c r="AB2" s="1">
        <v>45536</v>
      </c>
      <c r="AC2" s="1">
        <v>45566</v>
      </c>
    </row>
    <row r="3" spans="1:29" x14ac:dyDescent="0.35">
      <c r="A3" s="2" t="s">
        <v>0</v>
      </c>
      <c r="B3" s="4">
        <f>+'Entidades V3'!H11</f>
        <v>1.0322041471511556</v>
      </c>
      <c r="C3" s="4">
        <f>+'Entidades V3'!I11</f>
        <v>1.0538263910156691</v>
      </c>
      <c r="D3" s="4">
        <f>+'Entidades V3'!J11</f>
        <v>0.94592652364453778</v>
      </c>
      <c r="E3" s="4">
        <f>+'Entidades V3'!K11</f>
        <v>0.98366825601907548</v>
      </c>
      <c r="F3" s="4">
        <f>+'Entidades V3'!L11</f>
        <v>0.95952794432840327</v>
      </c>
      <c r="G3" s="4">
        <f>+'Entidades V3'!M11</f>
        <v>1.0063377067141421</v>
      </c>
      <c r="H3" s="4">
        <f>+'Entidades V3'!N11</f>
        <v>0.90638807115617392</v>
      </c>
      <c r="I3" s="4">
        <f>+'Entidades V3'!O11</f>
        <v>0.8871058023127314</v>
      </c>
      <c r="J3" s="4">
        <f>+'Entidades V3'!P11</f>
        <v>0.80199297947970849</v>
      </c>
      <c r="K3" s="4">
        <f>+'Entidades V3'!Q11</f>
        <v>0.82705390689431646</v>
      </c>
      <c r="L3" s="4">
        <f>+'Entidades V3'!R11</f>
        <v>0.90252091030022863</v>
      </c>
      <c r="M3" s="4">
        <f>+'Entidades V3'!S11</f>
        <v>1.0739400865224951</v>
      </c>
      <c r="N3" s="4">
        <f>+'Entidades V3'!T11</f>
        <v>1.0689068433010971</v>
      </c>
      <c r="O3" s="4">
        <f>+'Entidades V3'!U11</f>
        <v>1.0615426563980621</v>
      </c>
      <c r="P3" s="4">
        <f>+'Entidades V3'!V11</f>
        <v>0.9744719024561852</v>
      </c>
      <c r="Q3" s="4">
        <f>+'Entidades V3'!W11</f>
        <v>1.0830681826219835</v>
      </c>
      <c r="R3" s="4">
        <f>+'Entidades V3'!X11</f>
        <v>1.1644784810199988</v>
      </c>
      <c r="S3" s="4">
        <f>+'Entidades V3'!Y11</f>
        <v>1.144382073836623</v>
      </c>
      <c r="T3" s="4">
        <f>+'Entidades V3'!Z11</f>
        <v>1.192856169529882</v>
      </c>
      <c r="U3" s="4">
        <f>+'Entidades V3'!AA11</f>
        <v>1.1495605325533793</v>
      </c>
      <c r="V3" s="4">
        <f>+'Entidades V3'!AB11</f>
        <v>1.0710621320290441</v>
      </c>
      <c r="W3" s="4">
        <f>+'Entidades V3'!AC11</f>
        <v>1.106852154421226</v>
      </c>
      <c r="X3" s="4">
        <f>+'Entidades V3'!AD11</f>
        <v>1.0838587482121391</v>
      </c>
      <c r="Y3" s="4">
        <f>+'Entidades V3'!AE11</f>
        <v>1.0720597482183005</v>
      </c>
      <c r="Z3" s="4">
        <f>+'Entidades V3'!AF11</f>
        <v>1.0119835266479695</v>
      </c>
      <c r="AA3" s="4">
        <f>+'Entidades V3'!AG11</f>
        <v>0.97789678510635403</v>
      </c>
      <c r="AB3" s="4">
        <f>+'Entidades V3'!AH11</f>
        <v>1.0248201930272118</v>
      </c>
      <c r="AC3" s="4">
        <f>+'Entidades V3'!AI11</f>
        <v>0.97851678730730995</v>
      </c>
    </row>
    <row r="4" spans="1:29" x14ac:dyDescent="0.35">
      <c r="A4" s="2" t="s">
        <v>9</v>
      </c>
      <c r="B4" s="4">
        <f>+'Entidades V3'!H24</f>
        <v>0.79898856924639328</v>
      </c>
      <c r="C4" s="4">
        <f>+'Entidades V3'!I24</f>
        <v>0.79443725997135672</v>
      </c>
      <c r="D4" s="4">
        <f>+'Entidades V3'!J24</f>
        <v>0.81454012521531372</v>
      </c>
      <c r="E4" s="4">
        <f>+'Entidades V3'!K24</f>
        <v>0.78531759912171095</v>
      </c>
      <c r="F4" s="4">
        <f>+'Entidades V3'!L24</f>
        <v>0.77528443886151888</v>
      </c>
      <c r="G4" s="4">
        <f>+'Entidades V3'!M24</f>
        <v>0.72775552176911495</v>
      </c>
      <c r="H4" s="4">
        <f>+'Entidades V3'!N24</f>
        <v>0.69420161802306879</v>
      </c>
      <c r="I4" s="4">
        <f>+'Entidades V3'!O24</f>
        <v>0.70904235975910435</v>
      </c>
      <c r="J4" s="4">
        <f>+'Entidades V3'!P24</f>
        <v>0.73939477625348016</v>
      </c>
      <c r="K4" s="4">
        <f>+'Entidades V3'!Q24</f>
        <v>0.74444271521935546</v>
      </c>
      <c r="L4" s="4">
        <f>+'Entidades V3'!R24</f>
        <v>0.74502455435177595</v>
      </c>
      <c r="M4" s="4">
        <f>+'Entidades V3'!S24</f>
        <v>0.83511260486704397</v>
      </c>
      <c r="N4" s="4">
        <f>+'Entidades V3'!T24</f>
        <v>0.78593023839422449</v>
      </c>
      <c r="O4" s="4">
        <f>+'Entidades V3'!U24</f>
        <v>0.82454809120035433</v>
      </c>
      <c r="P4" s="4">
        <f>+'Entidades V3'!V34</f>
        <v>0.26528186528497333</v>
      </c>
      <c r="Q4" s="4">
        <f>+'Entidades V3'!W24</f>
        <v>0.82347158000140086</v>
      </c>
      <c r="R4" s="4">
        <f>+'Entidades V3'!X24</f>
        <v>0.84800688374766597</v>
      </c>
      <c r="S4" s="4">
        <f>+'Entidades V3'!Y24</f>
        <v>0.84645566010854378</v>
      </c>
      <c r="T4" s="4">
        <f>+'Entidades V3'!Z24</f>
        <v>0.80447674940211411</v>
      </c>
      <c r="U4" s="4">
        <f>+'Entidades V3'!AA24</f>
        <v>0.8236999497353289</v>
      </c>
      <c r="V4" s="4">
        <f>+'Entidades V3'!AB24</f>
        <v>0.91514707107163829</v>
      </c>
      <c r="W4" s="4">
        <f>+'Entidades V3'!AC24</f>
        <v>0.88407439584262382</v>
      </c>
      <c r="X4" s="4">
        <f>+'Entidades V3'!AD24</f>
        <v>0.91938416506506748</v>
      </c>
      <c r="Y4" s="4">
        <f>+'Entidades V3'!AE24</f>
        <v>0.94190746910921508</v>
      </c>
      <c r="Z4" s="4">
        <f>+'Entidades V3'!AF24</f>
        <v>0.97163413456844272</v>
      </c>
      <c r="AA4" s="4">
        <f>+'Entidades V3'!AG24</f>
        <v>1.0359745066442732</v>
      </c>
      <c r="AB4" s="4">
        <f>+'Entidades V3'!AH24</f>
        <v>1.001026336300505</v>
      </c>
      <c r="AC4" s="4">
        <f>+'Entidades V3'!AI24</f>
        <v>1.0002498096547305</v>
      </c>
    </row>
    <row r="5" spans="1:29" x14ac:dyDescent="0.35">
      <c r="A5" s="2" t="s">
        <v>10</v>
      </c>
      <c r="B5" s="4">
        <f>+'Entidades V3'!H37</f>
        <v>1.0002016078752933</v>
      </c>
      <c r="C5" s="4">
        <f>+'Entidades V3'!I37</f>
        <v>0.98503502001288323</v>
      </c>
      <c r="D5" s="4">
        <f>+'Entidades V3'!J37</f>
        <v>0.96591039035702542</v>
      </c>
      <c r="E5" s="4">
        <f>+'Entidades V3'!K37</f>
        <v>0.92536599301019185</v>
      </c>
      <c r="F5" s="4">
        <f>+'Entidades V3'!L37</f>
        <v>0.90870669761295075</v>
      </c>
      <c r="G5" s="4">
        <f>+'Entidades V3'!M37</f>
        <v>0.92465595862102024</v>
      </c>
      <c r="H5" s="4">
        <f>+'Entidades V3'!N37</f>
        <v>0.98127571683090986</v>
      </c>
      <c r="I5" s="4">
        <f>+'Entidades V3'!O37</f>
        <v>0.97016122573868713</v>
      </c>
      <c r="J5" s="4">
        <f>+'Entidades V3'!P37</f>
        <v>0.97039600432015716</v>
      </c>
      <c r="K5" s="4">
        <f>+'Entidades V3'!Q37</f>
        <v>0.98167115249648373</v>
      </c>
      <c r="L5" s="4">
        <f>+'Entidades V3'!R37</f>
        <v>0.95633383425192897</v>
      </c>
      <c r="M5" s="4">
        <f>+'Entidades V3'!S37</f>
        <v>0.96088992385215732</v>
      </c>
      <c r="N5" s="4">
        <f>+'Entidades V3'!T37</f>
        <v>0.91232219955458949</v>
      </c>
      <c r="O5" s="4">
        <f>+'Entidades V3'!U37</f>
        <v>0.98709324911996343</v>
      </c>
      <c r="P5" s="4">
        <f>+'Entidades V3'!V37</f>
        <v>1.0361874225207111</v>
      </c>
      <c r="Q5" s="4">
        <f>+'Entidades V3'!W37</f>
        <v>0.95072499954945477</v>
      </c>
      <c r="R5" s="4">
        <f>+'Entidades V3'!X37</f>
        <v>0.91752872162674748</v>
      </c>
      <c r="S5" s="4">
        <f>+'Entidades V3'!Y37</f>
        <v>0.96243136942255247</v>
      </c>
      <c r="T5" s="4">
        <f>+'Entidades V3'!Z37</f>
        <v>0.96798561435063624</v>
      </c>
      <c r="U5" s="4">
        <f>+'Entidades V3'!AA37</f>
        <v>0.97809597021955463</v>
      </c>
      <c r="V5" s="4">
        <f>+'Entidades V3'!AB37</f>
        <v>0.97189151037234156</v>
      </c>
      <c r="W5" s="4">
        <f>+'Entidades V3'!AC37</f>
        <v>0.97067377709088332</v>
      </c>
      <c r="X5" s="4">
        <f>+'Entidades V3'!AD37</f>
        <v>0.95882055518174247</v>
      </c>
      <c r="Y5" s="4">
        <f>+'Entidades V3'!AE37</f>
        <v>0.96883187717496289</v>
      </c>
      <c r="Z5" s="4">
        <f>+'Entidades V3'!AF37</f>
        <v>0.97184195770043691</v>
      </c>
      <c r="AA5" s="4">
        <f>+'Entidades V3'!AG37</f>
        <v>0.96721702614412275</v>
      </c>
      <c r="AB5" s="4">
        <f>+'Entidades V3'!AH37</f>
        <v>0.96580115166079439</v>
      </c>
      <c r="AC5" s="4">
        <f>+'Entidades V3'!AI37</f>
        <v>1.0427404518479464</v>
      </c>
    </row>
    <row r="6" spans="1:29" x14ac:dyDescent="0.35">
      <c r="A6" s="2" t="s">
        <v>11</v>
      </c>
      <c r="B6" s="4">
        <f>+'Entidades V3'!H50</f>
        <v>0.98486185504968371</v>
      </c>
      <c r="C6" s="4">
        <f>+'Entidades V3'!I50</f>
        <v>0.97449559328009205</v>
      </c>
      <c r="D6" s="4">
        <f>+'Entidades V3'!J50</f>
        <v>1.0082375533337942</v>
      </c>
      <c r="E6" s="4">
        <f>+'Entidades V3'!K50</f>
        <v>1.0003618362647002</v>
      </c>
      <c r="F6" s="4">
        <f>+'Entidades V3'!L50</f>
        <v>0.97409277391867566</v>
      </c>
      <c r="G6" s="4">
        <f>+'Entidades V3'!M50</f>
        <v>0.93925437565713699</v>
      </c>
      <c r="H6" s="4">
        <f>+'Entidades V3'!N50</f>
        <v>0.94617476112863075</v>
      </c>
      <c r="I6" s="4">
        <f>+'Entidades V3'!O50</f>
        <v>0.96270990892766961</v>
      </c>
      <c r="J6" s="4">
        <f>+'Entidades V3'!P50</f>
        <v>0.92680089165103507</v>
      </c>
      <c r="K6" s="4">
        <f>+'Entidades V3'!Q50</f>
        <v>0.89986648017290061</v>
      </c>
      <c r="L6" s="4">
        <f>+'Entidades V3'!R50</f>
        <v>0.87288072432227637</v>
      </c>
      <c r="M6" s="4">
        <f>+'Entidades V3'!S50</f>
        <v>0.8839868924397476</v>
      </c>
      <c r="N6" s="4">
        <f>+'Entidades V3'!T50</f>
        <v>0.88749028286411813</v>
      </c>
      <c r="O6" s="4">
        <f>+'Entidades V3'!U50</f>
        <v>0.89878312282083983</v>
      </c>
      <c r="P6" s="4">
        <f>+'Entidades V3'!V50</f>
        <v>0.9052483097110795</v>
      </c>
      <c r="Q6" s="4">
        <f>+'Entidades V3'!W50</f>
        <v>0.87652306745122832</v>
      </c>
      <c r="R6" s="4">
        <f>+'Entidades V3'!X50</f>
        <v>0.87084368524550071</v>
      </c>
      <c r="S6" s="4">
        <f>+'Entidades V3'!Y50</f>
        <v>0.86054850460809706</v>
      </c>
      <c r="T6" s="4">
        <f>+'Entidades V3'!Z50</f>
        <v>0.92858200230655563</v>
      </c>
      <c r="U6" s="4">
        <f>+'Entidades V3'!AA50</f>
        <v>0.9847391180000844</v>
      </c>
      <c r="V6" s="4">
        <f>+'Entidades V3'!AB50</f>
        <v>0.99759698742895708</v>
      </c>
      <c r="W6" s="4">
        <f>+'Entidades V3'!AC50</f>
        <v>1.0056895019594199</v>
      </c>
      <c r="X6" s="4">
        <f>+'Entidades V3'!AD50</f>
        <v>1.0184023620512259</v>
      </c>
      <c r="Y6" s="4">
        <f>+'Entidades V3'!AE50</f>
        <v>1.0079091097924839</v>
      </c>
      <c r="Z6" s="4">
        <f>+'Entidades V3'!AF50</f>
        <v>1.0226117263480261</v>
      </c>
      <c r="AA6" s="4">
        <f>+'Entidades V3'!AG50</f>
        <v>1.0431266391961498</v>
      </c>
      <c r="AB6" s="4">
        <f>+'Entidades V3'!AH50</f>
        <v>1.0375672213678357</v>
      </c>
      <c r="AC6" s="4">
        <f>+'Entidades V3'!AI50</f>
        <v>1.0283928000389082</v>
      </c>
    </row>
    <row r="7" spans="1:29" x14ac:dyDescent="0.35">
      <c r="A7" s="2" t="s">
        <v>12</v>
      </c>
      <c r="B7" s="4">
        <f>+'Entidades V3'!H63</f>
        <v>0.87445760533759742</v>
      </c>
      <c r="C7" s="4">
        <f>+'Entidades V3'!I63</f>
        <v>0.88146526727291408</v>
      </c>
      <c r="D7" s="4">
        <f>+'Entidades V3'!J63</f>
        <v>0.87174897433010279</v>
      </c>
      <c r="E7" s="4">
        <f>+'Entidades V3'!K63</f>
        <v>0.85074990689867047</v>
      </c>
      <c r="F7" s="4">
        <f>+'Entidades V3'!L63</f>
        <v>0.86043371939754398</v>
      </c>
      <c r="G7" s="4">
        <f>+'Entidades V3'!M63</f>
        <v>0.82018849277126937</v>
      </c>
      <c r="H7" s="4">
        <f>+'Entidades V3'!N63</f>
        <v>0.86702965430646661</v>
      </c>
      <c r="I7" s="4">
        <f>+'Entidades V3'!O63</f>
        <v>0.85723876265025156</v>
      </c>
      <c r="J7" s="4">
        <f>+'Entidades V3'!P63</f>
        <v>0.86838314144792439</v>
      </c>
      <c r="K7" s="4">
        <f>+'Entidades V3'!Q63</f>
        <v>0.82954584210155602</v>
      </c>
      <c r="L7" s="4">
        <f>+'Entidades V3'!R63</f>
        <v>0.81105257341436965</v>
      </c>
      <c r="M7" s="4">
        <f>+'Entidades V3'!S63</f>
        <v>0.82227324696461757</v>
      </c>
      <c r="N7" s="4">
        <f>+'Entidades V3'!T63</f>
        <v>0.90641568449011889</v>
      </c>
      <c r="O7" s="4">
        <f>+'Entidades V3'!U63</f>
        <v>0.91584462081723639</v>
      </c>
      <c r="P7" s="4">
        <f>+'Entidades V3'!V63</f>
        <v>0.8915464361113814</v>
      </c>
      <c r="Q7" s="4">
        <f>+'Entidades V3'!W63</f>
        <v>0.89840187084150547</v>
      </c>
      <c r="R7" s="4">
        <f>+'Entidades V3'!X63</f>
        <v>0.87036494313433066</v>
      </c>
      <c r="S7" s="4">
        <f>+'Entidades V3'!Y63</f>
        <v>0.8674069615242842</v>
      </c>
      <c r="T7" s="4">
        <f>+'Entidades V3'!Z63</f>
        <v>0.93928019446597999</v>
      </c>
      <c r="U7" s="4">
        <f>+'Entidades V3'!AA63</f>
        <v>0.92456329919490432</v>
      </c>
      <c r="V7" s="4">
        <f>+'Entidades V3'!AB63</f>
        <v>0.88628394330679483</v>
      </c>
      <c r="W7" s="4">
        <f>+'Entidades V3'!AC63</f>
        <v>0.89526954280946003</v>
      </c>
      <c r="X7" s="4">
        <f>+'Entidades V3'!AD63</f>
        <v>0.89221480234141715</v>
      </c>
      <c r="Y7" s="4">
        <f>+'Entidades V3'!AE63</f>
        <v>0.89171300211100557</v>
      </c>
      <c r="Z7" s="4">
        <f>+'Entidades V3'!AF63</f>
        <v>0.90869625634184414</v>
      </c>
      <c r="AA7" s="4">
        <f>+'Entidades V3'!AG63</f>
        <v>0.91731878428105129</v>
      </c>
      <c r="AB7" s="4">
        <f>+'Entidades V3'!AH63</f>
        <v>0.94157533563687101</v>
      </c>
      <c r="AC7" s="4">
        <f>+'Entidades V3'!AI63</f>
        <v>0.93198900310628907</v>
      </c>
    </row>
    <row r="8" spans="1:29" x14ac:dyDescent="0.35">
      <c r="A8" s="2" t="s">
        <v>13</v>
      </c>
      <c r="B8" s="4">
        <f>+'Entidades V3'!H76</f>
        <v>1.1111437702682021</v>
      </c>
      <c r="C8" s="4">
        <f>+'Entidades V3'!I76</f>
        <v>1.033823989826093</v>
      </c>
      <c r="D8" s="4">
        <f>+'Entidades V3'!J76</f>
        <v>1.0071403381920021</v>
      </c>
      <c r="E8" s="4">
        <f>+'Entidades V3'!K76</f>
        <v>0.99660187681362533</v>
      </c>
      <c r="F8" s="4">
        <f>+'Entidades V3'!L76</f>
        <v>0.99206440219821401</v>
      </c>
      <c r="G8" s="4">
        <f>+'Entidades V3'!M76</f>
        <v>1.0106802382258879</v>
      </c>
      <c r="H8" s="4">
        <f>+'Entidades V3'!N76</f>
        <v>0.99974203660797134</v>
      </c>
      <c r="I8" s="4">
        <f>+'Entidades V3'!O76</f>
        <v>0.97580801239940884</v>
      </c>
      <c r="J8" s="4">
        <f>+'Entidades V3'!P76</f>
        <v>0.97908136511669852</v>
      </c>
      <c r="K8" s="4">
        <f>+'Entidades V3'!Q76</f>
        <v>1.0143540922985057</v>
      </c>
      <c r="L8" s="4">
        <f>+'Entidades V3'!R76</f>
        <v>1.029597044831311</v>
      </c>
      <c r="M8" s="4">
        <f>+'Entidades V3'!S76</f>
        <v>0.84370055196019988</v>
      </c>
      <c r="N8" s="4">
        <f>+'Entidades V3'!T76</f>
        <v>0.91062994132332031</v>
      </c>
      <c r="O8" s="4">
        <f>+'Entidades V3'!U76</f>
        <v>0.89483355870854298</v>
      </c>
      <c r="P8" s="4">
        <f>+'Entidades V3'!V76</f>
        <v>0.84081706012112123</v>
      </c>
      <c r="Q8" s="4">
        <f>+'Entidades V3'!W76</f>
        <v>0.78651449349610325</v>
      </c>
      <c r="R8" s="4">
        <f>+'Entidades V3'!X76</f>
        <v>0.74030941848239018</v>
      </c>
      <c r="S8" s="4">
        <f>+'Entidades V3'!Y76</f>
        <v>0.7748478762418991</v>
      </c>
      <c r="T8" s="4">
        <f>+'Entidades V3'!Z76</f>
        <v>0.69405860255269414</v>
      </c>
      <c r="U8" s="4">
        <f>+'Entidades V3'!AA76</f>
        <v>0.68434531408523669</v>
      </c>
      <c r="V8" s="4">
        <f>+'Entidades V3'!AB76</f>
        <v>0.73984644235986141</v>
      </c>
      <c r="W8" s="4">
        <f>+'Entidades V3'!AC76</f>
        <v>0.74856496925030613</v>
      </c>
      <c r="X8" s="4">
        <f>+'Entidades V3'!AD76</f>
        <v>0.77335287799287677</v>
      </c>
      <c r="Y8" s="4">
        <f>+'Entidades V3'!AE76</f>
        <v>0.79338858326410777</v>
      </c>
      <c r="Z8" s="4">
        <f>+'Entidades V3'!AF76</f>
        <v>0.81332922563949672</v>
      </c>
      <c r="AA8" s="4">
        <f>+'Entidades V3'!AG76</f>
        <v>0.78636162690004696</v>
      </c>
      <c r="AB8" s="4">
        <f>+'Entidades V3'!AH76</f>
        <v>0.78797175374646067</v>
      </c>
      <c r="AC8" s="4">
        <f>+'Entidades V3'!AI76</f>
        <v>0.79901077557073485</v>
      </c>
    </row>
    <row r="9" spans="1:29" x14ac:dyDescent="0.35">
      <c r="A9" s="2" t="s">
        <v>14</v>
      </c>
      <c r="B9" s="4">
        <f>+'Entidades V3'!H89</f>
        <v>0.83653055888342553</v>
      </c>
      <c r="C9" s="4">
        <f>+'Entidades V3'!I89</f>
        <v>0.80449378155072993</v>
      </c>
      <c r="D9" s="4">
        <f>+'Entidades V3'!J89</f>
        <v>0.82616614559695134</v>
      </c>
      <c r="E9" s="4">
        <f>+'Entidades V3'!K89</f>
        <v>0.8157966972770615</v>
      </c>
      <c r="F9" s="4">
        <f>+'Entidades V3'!L89</f>
        <v>0.79659253309554268</v>
      </c>
      <c r="G9" s="4">
        <f>+'Entidades V3'!M89</f>
        <v>0.81849643629375157</v>
      </c>
      <c r="H9" s="4">
        <f>+'Entidades V3'!N89</f>
        <v>0.84181722105954704</v>
      </c>
      <c r="I9" s="4">
        <f>+'Entidades V3'!O89</f>
        <v>0.80204964701659054</v>
      </c>
      <c r="J9" s="4">
        <f>+'Entidades V3'!P89</f>
        <v>0.75868892582005776</v>
      </c>
      <c r="K9" s="4">
        <f>+'Entidades V3'!Q89</f>
        <v>0.78077650184277803</v>
      </c>
      <c r="L9" s="4">
        <f>+'Entidades V3'!R89</f>
        <v>0.71175275192555165</v>
      </c>
      <c r="M9" s="4">
        <f>+'Entidades V3'!S89</f>
        <v>0.72011195672995998</v>
      </c>
      <c r="N9" s="4">
        <f>+'Entidades V3'!T89</f>
        <v>0.74533426724687191</v>
      </c>
      <c r="O9" s="4">
        <f>+'Entidades V3'!U89</f>
        <v>0.78788171202853741</v>
      </c>
      <c r="P9" s="4">
        <f>+'Entidades V3'!V89</f>
        <v>0.75985366137220312</v>
      </c>
      <c r="Q9" s="4">
        <f>+'Entidades V3'!W89</f>
        <v>0.73130896183638772</v>
      </c>
      <c r="R9" s="4">
        <f>+'Entidades V3'!X89</f>
        <v>0.74868978318107871</v>
      </c>
      <c r="S9" s="4">
        <f>+'Entidades V3'!Y89</f>
        <v>0.76176925620339564</v>
      </c>
      <c r="T9" s="4">
        <f>+'Entidades V3'!Z89</f>
        <v>0.85523429691259445</v>
      </c>
      <c r="U9" s="4">
        <f>+'Entidades V3'!AA89</f>
        <v>0.79017198105860553</v>
      </c>
      <c r="V9" s="4">
        <f>+'Entidades V3'!AB89</f>
        <v>0.79375570331666079</v>
      </c>
      <c r="W9" s="4">
        <f>+'Entidades V3'!AC89</f>
        <v>0.77407978179338888</v>
      </c>
      <c r="X9" s="4">
        <f>+'Entidades V3'!AD89</f>
        <v>0.79008475381968879</v>
      </c>
      <c r="Y9" s="4">
        <f>+'Entidades V3'!AE89</f>
        <v>0.79519093913824024</v>
      </c>
      <c r="Z9" s="4">
        <f>+'Entidades V3'!AF89</f>
        <v>0.7887460918107172</v>
      </c>
      <c r="AA9" s="4">
        <f>+'Entidades V3'!AG89</f>
        <v>0.77687390445596927</v>
      </c>
      <c r="AB9" s="4">
        <f>+'Entidades V3'!AH89</f>
        <v>0.77885418487237057</v>
      </c>
      <c r="AC9" s="4">
        <f>+'Entidades V3'!AI89</f>
        <v>0.79791635093765179</v>
      </c>
    </row>
    <row r="10" spans="1:29" x14ac:dyDescent="0.35">
      <c r="A10" s="2" t="s">
        <v>15</v>
      </c>
      <c r="B10" s="4">
        <f>+'Entidades V3'!H102</f>
        <v>0.82144317033549974</v>
      </c>
      <c r="C10" s="4">
        <f>+'Entidades V3'!I102</f>
        <v>0.80964437342457374</v>
      </c>
      <c r="D10" s="4">
        <f>+'Entidades V3'!J102</f>
        <v>0.77859232586463611</v>
      </c>
      <c r="E10" s="4">
        <f>+'Entidades V3'!K102</f>
        <v>0.76251229369936246</v>
      </c>
      <c r="F10" s="4">
        <f>+'Entidades V3'!L102</f>
        <v>0.74153568446571982</v>
      </c>
      <c r="G10" s="4">
        <f>+'Entidades V3'!M102</f>
        <v>0.7271056473133628</v>
      </c>
      <c r="H10" s="4">
        <f>+'Entidades V3'!N102</f>
        <v>0.74213734036415757</v>
      </c>
      <c r="I10" s="4">
        <f>+'Entidades V3'!O102</f>
        <v>0.74007703972090799</v>
      </c>
      <c r="J10" s="4">
        <f>+'Entidades V3'!P102</f>
        <v>0.72405798323318071</v>
      </c>
      <c r="K10" s="4">
        <f>+'Entidades V3'!Q102</f>
        <v>0.78917948858324383</v>
      </c>
      <c r="L10" s="4">
        <f>+'Entidades V3'!R102</f>
        <v>0.75696220118998614</v>
      </c>
      <c r="M10" s="4">
        <f>+'Entidades V3'!S102</f>
        <v>0.80767645401881039</v>
      </c>
      <c r="N10" s="4">
        <f>+'Entidades V3'!T102</f>
        <v>0.7487854442847468</v>
      </c>
      <c r="O10" s="4">
        <f>+'Entidades V3'!U102</f>
        <v>0.71522835194876089</v>
      </c>
      <c r="P10" s="4">
        <f>+'Entidades V3'!V102</f>
        <v>0.75192965344124241</v>
      </c>
      <c r="Q10" s="4">
        <f>+'Entidades V3'!W102</f>
        <v>0.7423569393989935</v>
      </c>
      <c r="R10" s="4">
        <f>+'Entidades V3'!X102</f>
        <v>0.78013596870747259</v>
      </c>
      <c r="S10" s="4">
        <f>+'Entidades V3'!Y102</f>
        <v>0.78264275991709531</v>
      </c>
      <c r="T10" s="4">
        <f>+'Entidades V3'!Z102</f>
        <v>0.82071267019743566</v>
      </c>
      <c r="U10" s="4">
        <f>+'Entidades V3'!AA102</f>
        <v>0.83925236503640299</v>
      </c>
      <c r="V10" s="4">
        <f>+'Entidades V3'!AB102</f>
        <v>0.8282597611197382</v>
      </c>
      <c r="W10" s="4">
        <f>+'Entidades V3'!AC102</f>
        <v>0.84790823455259789</v>
      </c>
      <c r="X10" s="4">
        <f>+'Entidades V3'!AD102</f>
        <v>0.83728869113255044</v>
      </c>
      <c r="Y10" s="4">
        <f>+'Entidades V3'!AE102</f>
        <v>0.86238672051975351</v>
      </c>
      <c r="Z10" s="4">
        <f>+'Entidades V3'!AF102</f>
        <v>0.84477672958073446</v>
      </c>
      <c r="AA10" s="4">
        <f>+'Entidades V3'!AG102</f>
        <v>0.84377221305349692</v>
      </c>
      <c r="AB10" s="4">
        <f>+'Entidades V3'!AH102</f>
        <v>0.83909090293604183</v>
      </c>
      <c r="AC10" s="4">
        <f>+'Entidades V3'!AI102</f>
        <v>0.8274893733676475</v>
      </c>
    </row>
    <row r="11" spans="1:29" x14ac:dyDescent="0.35">
      <c r="A11" s="2" t="s">
        <v>16</v>
      </c>
      <c r="B11" s="4">
        <f>+'Entidades V3'!H115</f>
        <v>0.83854098959951506</v>
      </c>
      <c r="C11" s="4">
        <f>+'Entidades V3'!I115</f>
        <v>0.83059809638978899</v>
      </c>
      <c r="D11" s="4">
        <f>+'Entidades V3'!J115</f>
        <v>0.79646434595228222</v>
      </c>
      <c r="E11" s="4">
        <f>+'Entidades V3'!K115</f>
        <v>0.76148456916872342</v>
      </c>
      <c r="F11" s="4">
        <f>+'Entidades V3'!L115</f>
        <v>0.74444187843494392</v>
      </c>
      <c r="G11" s="4">
        <f>+'Entidades V3'!M115</f>
        <v>0.6991978173155956</v>
      </c>
      <c r="H11" s="4">
        <f>+'Entidades V3'!N115</f>
        <v>0.73282853386471891</v>
      </c>
      <c r="I11" s="4">
        <f>+'Entidades V3'!O115</f>
        <v>0.74088117326423908</v>
      </c>
      <c r="J11" s="4">
        <f>+'Entidades V3'!P115</f>
        <v>0.70935970933969006</v>
      </c>
      <c r="K11" s="4">
        <f>+'Entidades V3'!Q115</f>
        <v>0.72643747424506544</v>
      </c>
      <c r="L11" s="4">
        <f>+'Entidades V3'!R115</f>
        <v>0.70663334260980259</v>
      </c>
      <c r="M11" s="4">
        <f>+'Entidades V3'!S115</f>
        <v>0.6886993191381876</v>
      </c>
      <c r="N11" s="4">
        <f>+'Entidades V3'!T115</f>
        <v>0.66395644489387007</v>
      </c>
      <c r="O11" s="4">
        <f>+'Entidades V3'!U115</f>
        <v>0.66481525897927762</v>
      </c>
      <c r="P11" s="4">
        <f>+'Entidades V3'!V115</f>
        <v>0.69693481996706463</v>
      </c>
      <c r="Q11" s="4">
        <f>+'Entidades V3'!W115</f>
        <v>0.66837474230374316</v>
      </c>
      <c r="R11" s="4">
        <f>+'Entidades V3'!X115</f>
        <v>0.6242228269452107</v>
      </c>
      <c r="S11" s="4">
        <f>+'Entidades V3'!Y115</f>
        <v>0.63785198307534718</v>
      </c>
      <c r="T11" s="4">
        <f>+'Entidades V3'!Z115</f>
        <v>0.62648962958960519</v>
      </c>
      <c r="U11" s="4">
        <f>+'Entidades V3'!AA115</f>
        <v>0.62259840249106757</v>
      </c>
      <c r="V11" s="4">
        <f>+'Entidades V3'!AB115</f>
        <v>0.63676409983003091</v>
      </c>
      <c r="W11" s="4">
        <f>+'Entidades V3'!AC115</f>
        <v>0.64868027526825134</v>
      </c>
      <c r="X11" s="4">
        <f>+'Entidades V3'!AD115</f>
        <v>0.66741714084899628</v>
      </c>
      <c r="Y11" s="4">
        <f>+'Entidades V3'!AE115</f>
        <v>0.67428649004561092</v>
      </c>
      <c r="Z11" s="4">
        <f>+'Entidades V3'!AF115</f>
        <v>0.7014444214028569</v>
      </c>
      <c r="AA11" s="4">
        <f>+'Entidades V3'!AG115</f>
        <v>0.73675033376079313</v>
      </c>
      <c r="AB11" s="4">
        <f>+'Entidades V3'!AH115</f>
        <v>0.73242846874344558</v>
      </c>
      <c r="AC11" s="4">
        <f>+'Entidades V3'!AI115</f>
        <v>0.74710926668434285</v>
      </c>
    </row>
    <row r="39" spans="3:3" x14ac:dyDescent="0.35">
      <c r="C39" s="1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Entidades</vt:lpstr>
      <vt:lpstr>Competitividad</vt:lpstr>
      <vt:lpstr>Desembolso</vt:lpstr>
      <vt:lpstr>Entidades V2</vt:lpstr>
      <vt:lpstr>Competitividad V2</vt:lpstr>
      <vt:lpstr>Saldo Vehículos V2,1</vt:lpstr>
      <vt:lpstr>Saldo Vehículos V2</vt:lpstr>
      <vt:lpstr>Entidades V3</vt:lpstr>
      <vt:lpstr>Competitividad V3</vt:lpstr>
      <vt:lpstr>Peso Saldo</vt:lpstr>
      <vt:lpstr>ICV</vt:lpstr>
      <vt:lpstr>Tasa Vehículos</vt:lpstr>
      <vt:lpstr>PART NUEVOS Y USADOS</vt:lpstr>
      <vt:lpstr>Comisión</vt:lpstr>
      <vt:lpstr>Desembolso2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Gomez Chavarriaga</dc:creator>
  <cp:keywords/>
  <dc:description/>
  <cp:lastModifiedBy>Valeria Doria Ortiz</cp:lastModifiedBy>
  <cp:revision/>
  <dcterms:created xsi:type="dcterms:W3CDTF">2024-08-08T15:47:15Z</dcterms:created>
  <dcterms:modified xsi:type="dcterms:W3CDTF">2025-01-13T01:26:10Z</dcterms:modified>
  <cp:category/>
  <cp:contentStatus/>
</cp:coreProperties>
</file>