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LUISA (C)\PROYECTOS\PROYECTO salud bucal 2019\ANEXOS PROYECTO SALUD BUCAL\Proyecto SB\MEPIXVIITrabajo de grado_Salud Bucal_LFBarriga\JURADOS\ANEXOS FINALES SEPTIEMBRE 2020\"/>
    </mc:Choice>
  </mc:AlternateContent>
  <xr:revisionPtr revIDLastSave="0" documentId="13_ncr:1_{AB69453E-263B-4678-835D-3E5EE2BD25FB}" xr6:coauthVersionLast="45" xr6:coauthVersionMax="45" xr10:uidLastSave="{00000000-0000-0000-0000-000000000000}"/>
  <bookViews>
    <workbookView xWindow="-120" yWindow="-120" windowWidth="20730" windowHeight="11160" firstSheet="4" activeTab="8" xr2:uid="{AAC7BBB4-DC5E-44D5-AB73-97796408D3BF}"/>
  </bookViews>
  <sheets>
    <sheet name="legislativo previo" sheetId="1" r:id="rId1"/>
    <sheet name="legislativo gráfico informe" sheetId="5" r:id="rId2"/>
    <sheet name="CFIR LEGISLATIVO" sheetId="16" r:id="rId3"/>
    <sheet name="Operativo" sheetId="6" r:id="rId4"/>
    <sheet name="BFP" sheetId="13" r:id="rId5"/>
    <sheet name="BFP%" sheetId="14" r:id="rId6"/>
    <sheet name="BFPOC_1" sheetId="9" r:id="rId7"/>
    <sheet name="BFPOC_2" sheetId="8" r:id="rId8"/>
    <sheet name="BFPOC%" sheetId="10" r:id="rId9"/>
    <sheet name="GLOBAL" sheetId="18" r:id="rId10"/>
  </sheets>
  <definedNames>
    <definedName name="_xlnm._FilterDatabase" localSheetId="1" hidden="1">'legislativo gráfico informe'!$A$1:$P$95</definedName>
    <definedName name="_xlnm._FilterDatabase" localSheetId="0" hidden="1">'legislativo previo'!$A$1:$O$109</definedName>
    <definedName name="_xlnm._FilterDatabase" localSheetId="3" hidden="1">Operativo!$A$1:$G$175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10" i="10" l="1"/>
  <c r="Q7" i="10"/>
  <c r="W44" i="13" l="1"/>
  <c r="Y44" i="13"/>
  <c r="U44" i="13"/>
  <c r="S44" i="13"/>
  <c r="R36" i="13"/>
  <c r="R37" i="13"/>
  <c r="R38" i="13"/>
  <c r="R39" i="13"/>
  <c r="R40" i="13"/>
  <c r="R41" i="13"/>
  <c r="R42" i="13"/>
  <c r="R43" i="13"/>
  <c r="R35" i="13"/>
  <c r="P39" i="13"/>
  <c r="P36" i="13"/>
  <c r="P37" i="13"/>
  <c r="P38" i="13"/>
  <c r="P40" i="13"/>
  <c r="P41" i="13"/>
  <c r="P42" i="13"/>
  <c r="P43" i="13"/>
  <c r="P35" i="13"/>
  <c r="O45" i="13"/>
  <c r="Q44" i="13"/>
  <c r="O44" i="13"/>
  <c r="K30" i="13"/>
  <c r="K29" i="13"/>
  <c r="J28" i="13"/>
  <c r="H28" i="13"/>
  <c r="M29" i="13"/>
  <c r="I29" i="13"/>
  <c r="G29" i="13"/>
  <c r="F28" i="13"/>
  <c r="D28" i="13"/>
  <c r="C30" i="13"/>
  <c r="E29" i="13"/>
  <c r="C29" i="13"/>
  <c r="Y33" i="13"/>
  <c r="W33" i="13"/>
  <c r="Y29" i="13"/>
  <c r="W29" i="13"/>
  <c r="Y14" i="13"/>
  <c r="W14" i="13"/>
  <c r="Y9" i="13"/>
  <c r="W9" i="13"/>
  <c r="U33" i="13"/>
  <c r="S33" i="13"/>
  <c r="U29" i="13"/>
  <c r="S29" i="13"/>
  <c r="U14" i="13"/>
  <c r="S15" i="13" s="1"/>
  <c r="V13" i="13" s="1"/>
  <c r="S14" i="13"/>
  <c r="U9" i="13"/>
  <c r="S9" i="13"/>
  <c r="G33" i="13"/>
  <c r="Q33" i="13"/>
  <c r="O33" i="13"/>
  <c r="Q29" i="13"/>
  <c r="O29" i="13"/>
  <c r="Q14" i="13"/>
  <c r="O14" i="13"/>
  <c r="Q9" i="13"/>
  <c r="O9" i="13"/>
  <c r="M44" i="13"/>
  <c r="K44" i="13"/>
  <c r="I44" i="13"/>
  <c r="G44" i="13"/>
  <c r="E44" i="13"/>
  <c r="C44" i="13"/>
  <c r="M33" i="13"/>
  <c r="K33" i="13"/>
  <c r="I33" i="13"/>
  <c r="E33" i="13"/>
  <c r="C33" i="13"/>
  <c r="M14" i="13"/>
  <c r="K14" i="13"/>
  <c r="I14" i="13"/>
  <c r="G14" i="13"/>
  <c r="E14" i="13"/>
  <c r="C14" i="13"/>
  <c r="M9" i="13"/>
  <c r="K9" i="13"/>
  <c r="I9" i="13"/>
  <c r="G9" i="13"/>
  <c r="E9" i="13"/>
  <c r="C9" i="13"/>
  <c r="C45" i="13" l="1"/>
  <c r="W45" i="13"/>
  <c r="X40" i="13" s="1"/>
  <c r="S45" i="13"/>
  <c r="V40" i="13" s="1"/>
  <c r="W34" i="13"/>
  <c r="Z31" i="13" s="1"/>
  <c r="S34" i="13"/>
  <c r="O34" i="13"/>
  <c r="W30" i="13"/>
  <c r="X16" i="13" s="1"/>
  <c r="S30" i="13"/>
  <c r="V23" i="13" s="1"/>
  <c r="W15" i="13"/>
  <c r="V11" i="13"/>
  <c r="T13" i="13"/>
  <c r="V12" i="13"/>
  <c r="T12" i="13"/>
  <c r="T11" i="13"/>
  <c r="O15" i="13"/>
  <c r="C15" i="13"/>
  <c r="W10" i="13"/>
  <c r="X7" i="13"/>
  <c r="Z3" i="13"/>
  <c r="X2" i="13"/>
  <c r="Z8" i="13"/>
  <c r="X8" i="13"/>
  <c r="Z7" i="13"/>
  <c r="Z4" i="13"/>
  <c r="X4" i="13"/>
  <c r="S10" i="13"/>
  <c r="V4" i="13" s="1"/>
  <c r="X28" i="13"/>
  <c r="X24" i="13"/>
  <c r="X20" i="13"/>
  <c r="Z26" i="13"/>
  <c r="Z18" i="13"/>
  <c r="Z25" i="13"/>
  <c r="X22" i="13"/>
  <c r="X17" i="13"/>
  <c r="Z28" i="13"/>
  <c r="Z20" i="13"/>
  <c r="Z11" i="13"/>
  <c r="X11" i="13"/>
  <c r="X12" i="13"/>
  <c r="X13" i="13"/>
  <c r="Z13" i="13"/>
  <c r="Z12" i="13"/>
  <c r="Z32" i="13"/>
  <c r="X32" i="13"/>
  <c r="X31" i="13"/>
  <c r="X41" i="13"/>
  <c r="X37" i="13"/>
  <c r="Z36" i="13"/>
  <c r="Z39" i="13"/>
  <c r="Z35" i="13"/>
  <c r="X43" i="13"/>
  <c r="X39" i="13"/>
  <c r="Z38" i="13"/>
  <c r="Z42" i="13"/>
  <c r="X5" i="13"/>
  <c r="Z5" i="13"/>
  <c r="X6" i="13"/>
  <c r="Z2" i="13"/>
  <c r="Z6" i="13"/>
  <c r="X3" i="13"/>
  <c r="V32" i="13"/>
  <c r="T32" i="13"/>
  <c r="V31" i="13"/>
  <c r="T31" i="13"/>
  <c r="T24" i="13"/>
  <c r="T20" i="13"/>
  <c r="T16" i="13"/>
  <c r="V20" i="13"/>
  <c r="V28" i="13"/>
  <c r="V16" i="13"/>
  <c r="T27" i="13"/>
  <c r="T23" i="13"/>
  <c r="V22" i="13"/>
  <c r="V18" i="13"/>
  <c r="T18" i="13"/>
  <c r="V25" i="13"/>
  <c r="T21" i="13"/>
  <c r="V24" i="13"/>
  <c r="T3" i="13"/>
  <c r="V3" i="13"/>
  <c r="V6" i="13"/>
  <c r="V2" i="13"/>
  <c r="V8" i="13"/>
  <c r="T4" i="13"/>
  <c r="T6" i="13"/>
  <c r="T2" i="13"/>
  <c r="V5" i="13"/>
  <c r="T5" i="13"/>
  <c r="V7" i="13"/>
  <c r="V35" i="13"/>
  <c r="K45" i="13"/>
  <c r="N35" i="13" s="1"/>
  <c r="G45" i="13"/>
  <c r="J40" i="13" s="1"/>
  <c r="F43" i="13"/>
  <c r="D38" i="13"/>
  <c r="D41" i="13"/>
  <c r="D42" i="13"/>
  <c r="F38" i="13"/>
  <c r="D37" i="13"/>
  <c r="F42" i="13"/>
  <c r="K34" i="13"/>
  <c r="L32" i="13" s="1"/>
  <c r="G34" i="13"/>
  <c r="H31" i="13" s="1"/>
  <c r="C34" i="13"/>
  <c r="D32" i="13" s="1"/>
  <c r="O30" i="13"/>
  <c r="P28" i="13" s="1"/>
  <c r="N28" i="13"/>
  <c r="G30" i="13"/>
  <c r="J23" i="13" s="1"/>
  <c r="K15" i="13"/>
  <c r="L12" i="13" s="1"/>
  <c r="G15" i="13"/>
  <c r="H12" i="13" s="1"/>
  <c r="O10" i="13"/>
  <c r="R6" i="13" s="1"/>
  <c r="K10" i="13"/>
  <c r="L2" i="13" s="1"/>
  <c r="G10" i="13"/>
  <c r="H2" i="13" s="1"/>
  <c r="C10" i="13"/>
  <c r="F5" i="13" s="1"/>
  <c r="D7" i="13"/>
  <c r="D4" i="13"/>
  <c r="D8" i="13"/>
  <c r="R11" i="13"/>
  <c r="P11" i="13"/>
  <c r="R13" i="13"/>
  <c r="R12" i="13"/>
  <c r="P12" i="13"/>
  <c r="P13" i="13"/>
  <c r="R23" i="13"/>
  <c r="P27" i="13"/>
  <c r="R32" i="13"/>
  <c r="P32" i="13"/>
  <c r="R31" i="13"/>
  <c r="P31" i="13"/>
  <c r="L5" i="13"/>
  <c r="J32" i="13"/>
  <c r="D11" i="13"/>
  <c r="D12" i="13"/>
  <c r="F12" i="13"/>
  <c r="F13" i="13"/>
  <c r="D13" i="13"/>
  <c r="F11" i="13"/>
  <c r="N32" i="13"/>
  <c r="F37" i="13"/>
  <c r="D40" i="13"/>
  <c r="F6" i="13"/>
  <c r="F36" i="13"/>
  <c r="F40" i="13"/>
  <c r="D5" i="13"/>
  <c r="D35" i="13"/>
  <c r="D39" i="13"/>
  <c r="D43" i="13"/>
  <c r="F41" i="13"/>
  <c r="D36" i="13"/>
  <c r="F2" i="13"/>
  <c r="F35" i="13"/>
  <c r="F39" i="13"/>
  <c r="Q4" i="9"/>
  <c r="Q5" i="9"/>
  <c r="Q6" i="9"/>
  <c r="Q7" i="9"/>
  <c r="Q3" i="9"/>
  <c r="O4" i="9"/>
  <c r="O5" i="9"/>
  <c r="O6" i="9"/>
  <c r="O7" i="9"/>
  <c r="O3" i="9"/>
  <c r="M8" i="9"/>
  <c r="N36" i="8"/>
  <c r="N37" i="8"/>
  <c r="N38" i="8"/>
  <c r="N39" i="8"/>
  <c r="N40" i="8"/>
  <c r="N41" i="8"/>
  <c r="N42" i="8"/>
  <c r="N43" i="8"/>
  <c r="L36" i="8"/>
  <c r="L37" i="8"/>
  <c r="L38" i="8"/>
  <c r="L39" i="8"/>
  <c r="L40" i="8"/>
  <c r="L41" i="8"/>
  <c r="L42" i="8"/>
  <c r="L43" i="8"/>
  <c r="J36" i="8"/>
  <c r="J37" i="8"/>
  <c r="J38" i="8"/>
  <c r="J39" i="8"/>
  <c r="J40" i="8"/>
  <c r="J41" i="8"/>
  <c r="J42" i="8"/>
  <c r="J43" i="8"/>
  <c r="H36" i="8"/>
  <c r="H37" i="8"/>
  <c r="H38" i="8"/>
  <c r="H39" i="8"/>
  <c r="H40" i="8"/>
  <c r="H41" i="8"/>
  <c r="H42" i="8"/>
  <c r="H43" i="8"/>
  <c r="N35" i="8"/>
  <c r="J35" i="8"/>
  <c r="L35" i="8"/>
  <c r="H35" i="8"/>
  <c r="F36" i="8"/>
  <c r="F37" i="8"/>
  <c r="F38" i="8"/>
  <c r="F39" i="8"/>
  <c r="F40" i="8"/>
  <c r="F41" i="8"/>
  <c r="F42" i="8"/>
  <c r="F43" i="8"/>
  <c r="F35" i="8"/>
  <c r="D36" i="8"/>
  <c r="D37" i="8"/>
  <c r="D38" i="8"/>
  <c r="D39" i="8"/>
  <c r="D40" i="8"/>
  <c r="D41" i="8"/>
  <c r="D42" i="8"/>
  <c r="D43" i="8"/>
  <c r="D35" i="8"/>
  <c r="J32" i="8"/>
  <c r="H32" i="8"/>
  <c r="N32" i="8"/>
  <c r="L32" i="8"/>
  <c r="L31" i="8"/>
  <c r="N31" i="8"/>
  <c r="J31" i="8"/>
  <c r="H31" i="8"/>
  <c r="F32" i="8"/>
  <c r="F31" i="8"/>
  <c r="D32" i="8"/>
  <c r="D31" i="8"/>
  <c r="N17" i="8"/>
  <c r="N18" i="8"/>
  <c r="N19" i="8"/>
  <c r="N20" i="8"/>
  <c r="N21" i="8"/>
  <c r="N22" i="8"/>
  <c r="N23" i="8"/>
  <c r="N24" i="8"/>
  <c r="N25" i="8"/>
  <c r="N26" i="8"/>
  <c r="N27" i="8"/>
  <c r="N28" i="8"/>
  <c r="L17" i="8"/>
  <c r="L18" i="8"/>
  <c r="L19" i="8"/>
  <c r="L20" i="8"/>
  <c r="L21" i="8"/>
  <c r="L22" i="8"/>
  <c r="L23" i="8"/>
  <c r="L24" i="8"/>
  <c r="L25" i="8"/>
  <c r="L26" i="8"/>
  <c r="L27" i="8"/>
  <c r="L28" i="8"/>
  <c r="J17" i="8"/>
  <c r="J18" i="8"/>
  <c r="J19" i="8"/>
  <c r="J20" i="8"/>
  <c r="J21" i="8"/>
  <c r="J22" i="8"/>
  <c r="J23" i="8"/>
  <c r="J24" i="8"/>
  <c r="J25" i="8"/>
  <c r="J26" i="8"/>
  <c r="J27" i="8"/>
  <c r="J28" i="8"/>
  <c r="H17" i="8"/>
  <c r="H18" i="8"/>
  <c r="H19" i="8"/>
  <c r="H20" i="8"/>
  <c r="H21" i="8"/>
  <c r="H22" i="8"/>
  <c r="H23" i="8"/>
  <c r="H24" i="8"/>
  <c r="H25" i="8"/>
  <c r="H26" i="8"/>
  <c r="H27" i="8"/>
  <c r="H28" i="8"/>
  <c r="L16" i="8"/>
  <c r="N16" i="8"/>
  <c r="J16" i="8"/>
  <c r="H16" i="8"/>
  <c r="F17" i="8"/>
  <c r="F18" i="8"/>
  <c r="F19" i="8"/>
  <c r="F20" i="8"/>
  <c r="F21" i="8"/>
  <c r="F22" i="8"/>
  <c r="F23" i="8"/>
  <c r="F24" i="8"/>
  <c r="F25" i="8"/>
  <c r="F26" i="8"/>
  <c r="F27" i="8"/>
  <c r="F28" i="8"/>
  <c r="F16" i="8"/>
  <c r="D17" i="8"/>
  <c r="D18" i="8"/>
  <c r="D19" i="8"/>
  <c r="D20" i="8"/>
  <c r="D21" i="8"/>
  <c r="D22" i="8"/>
  <c r="D23" i="8"/>
  <c r="D24" i="8"/>
  <c r="D25" i="8"/>
  <c r="D26" i="8"/>
  <c r="D27" i="8"/>
  <c r="D28" i="8"/>
  <c r="D16" i="8"/>
  <c r="N12" i="8"/>
  <c r="N13" i="8"/>
  <c r="L12" i="8"/>
  <c r="L13" i="8"/>
  <c r="J12" i="8"/>
  <c r="J13" i="8"/>
  <c r="H12" i="8"/>
  <c r="H13" i="8"/>
  <c r="L11" i="8"/>
  <c r="N11" i="8"/>
  <c r="J11" i="8"/>
  <c r="H11" i="8"/>
  <c r="F12" i="8"/>
  <c r="F13" i="8"/>
  <c r="F11" i="8"/>
  <c r="D12" i="8"/>
  <c r="D13" i="8"/>
  <c r="D11" i="8"/>
  <c r="N3" i="8"/>
  <c r="N4" i="8"/>
  <c r="N5" i="8"/>
  <c r="N6" i="8"/>
  <c r="N7" i="8"/>
  <c r="N8" i="8"/>
  <c r="L3" i="8"/>
  <c r="L4" i="8"/>
  <c r="L5" i="8"/>
  <c r="L6" i="8"/>
  <c r="L7" i="8"/>
  <c r="L8" i="8"/>
  <c r="N2" i="8"/>
  <c r="L2" i="8"/>
  <c r="J3" i="8"/>
  <c r="J4" i="8"/>
  <c r="J5" i="8"/>
  <c r="J6" i="8"/>
  <c r="J7" i="8"/>
  <c r="J8" i="8"/>
  <c r="J2" i="8"/>
  <c r="H6" i="8"/>
  <c r="H3" i="8"/>
  <c r="H4" i="8"/>
  <c r="H5" i="8"/>
  <c r="H7" i="8"/>
  <c r="H8" i="8"/>
  <c r="H2" i="8"/>
  <c r="K10" i="8"/>
  <c r="M9" i="8"/>
  <c r="K9" i="8"/>
  <c r="K15" i="8"/>
  <c r="M14" i="8"/>
  <c r="K14" i="8"/>
  <c r="K30" i="8"/>
  <c r="M29" i="8"/>
  <c r="K29" i="8"/>
  <c r="K34" i="8"/>
  <c r="M33" i="8"/>
  <c r="K33" i="8"/>
  <c r="K45" i="8"/>
  <c r="M44" i="8"/>
  <c r="K44" i="8"/>
  <c r="G45" i="8"/>
  <c r="I44" i="8"/>
  <c r="G44" i="8"/>
  <c r="G34" i="8"/>
  <c r="I33" i="8"/>
  <c r="G33" i="8"/>
  <c r="G30" i="8"/>
  <c r="I29" i="8"/>
  <c r="G29" i="8"/>
  <c r="G15" i="8"/>
  <c r="I14" i="8"/>
  <c r="G14" i="8"/>
  <c r="G10" i="8"/>
  <c r="I9" i="8"/>
  <c r="G9" i="8"/>
  <c r="C45" i="8"/>
  <c r="E44" i="8"/>
  <c r="C44" i="8"/>
  <c r="C34" i="8"/>
  <c r="E33" i="8"/>
  <c r="C33" i="8"/>
  <c r="C30" i="8"/>
  <c r="E29" i="8"/>
  <c r="C29" i="8"/>
  <c r="C15" i="8"/>
  <c r="E14" i="8"/>
  <c r="C14" i="8"/>
  <c r="F3" i="8"/>
  <c r="F4" i="8"/>
  <c r="F5" i="8"/>
  <c r="F6" i="8"/>
  <c r="F7" i="8"/>
  <c r="F8" i="8"/>
  <c r="F2" i="8"/>
  <c r="D8" i="8"/>
  <c r="D7" i="8"/>
  <c r="D6" i="8"/>
  <c r="D5" i="8"/>
  <c r="D3" i="8"/>
  <c r="D4" i="8"/>
  <c r="D2" i="8"/>
  <c r="C10" i="8"/>
  <c r="E9" i="8"/>
  <c r="C9" i="8"/>
  <c r="J35" i="9"/>
  <c r="I36" i="9"/>
  <c r="J36" i="9"/>
  <c r="P8" i="9"/>
  <c r="N8" i="9"/>
  <c r="J31" i="9"/>
  <c r="I31" i="9"/>
  <c r="J41" i="9"/>
  <c r="I41" i="9"/>
  <c r="J28" i="9"/>
  <c r="I28" i="9"/>
  <c r="J14" i="9"/>
  <c r="I14" i="9"/>
  <c r="J10" i="9"/>
  <c r="I10" i="9"/>
  <c r="J4" i="9"/>
  <c r="J5" i="9"/>
  <c r="J6" i="9"/>
  <c r="J7" i="9"/>
  <c r="J8" i="9"/>
  <c r="J9" i="9"/>
  <c r="J11" i="9"/>
  <c r="J12" i="9"/>
  <c r="J13" i="9"/>
  <c r="J15" i="9"/>
  <c r="J16" i="9"/>
  <c r="J17" i="9"/>
  <c r="J18" i="9"/>
  <c r="J19" i="9"/>
  <c r="J20" i="9"/>
  <c r="J21" i="9"/>
  <c r="J22" i="9"/>
  <c r="J23" i="9"/>
  <c r="J24" i="9"/>
  <c r="J25" i="9"/>
  <c r="J26" i="9"/>
  <c r="J27" i="9"/>
  <c r="J29" i="9"/>
  <c r="J30" i="9"/>
  <c r="J32" i="9"/>
  <c r="J33" i="9"/>
  <c r="J34" i="9"/>
  <c r="J37" i="9"/>
  <c r="J38" i="9"/>
  <c r="J39" i="9"/>
  <c r="J40" i="9"/>
  <c r="J3" i="9"/>
  <c r="I4" i="9"/>
  <c r="I5" i="9"/>
  <c r="I6" i="9"/>
  <c r="I7" i="9"/>
  <c r="I8" i="9"/>
  <c r="I9" i="9"/>
  <c r="I11" i="9"/>
  <c r="I12" i="9"/>
  <c r="I13" i="9"/>
  <c r="I15" i="9"/>
  <c r="I16" i="9"/>
  <c r="I17" i="9"/>
  <c r="I18" i="9"/>
  <c r="I19" i="9"/>
  <c r="I20" i="9"/>
  <c r="I21" i="9"/>
  <c r="I22" i="9"/>
  <c r="I23" i="9"/>
  <c r="I24" i="9"/>
  <c r="I25" i="9"/>
  <c r="I26" i="9"/>
  <c r="I27" i="9"/>
  <c r="I29" i="9"/>
  <c r="I30" i="9"/>
  <c r="I32" i="9"/>
  <c r="I33" i="9"/>
  <c r="I34" i="9"/>
  <c r="I37" i="9"/>
  <c r="I38" i="9"/>
  <c r="I39" i="9"/>
  <c r="I40" i="9"/>
  <c r="I3" i="9"/>
  <c r="X36" i="13" l="1"/>
  <c r="Z43" i="13"/>
  <c r="Z41" i="13"/>
  <c r="X42" i="13"/>
  <c r="X35" i="13"/>
  <c r="Z37" i="13"/>
  <c r="Z40" i="13"/>
  <c r="X38" i="13"/>
  <c r="T36" i="13"/>
  <c r="T39" i="13"/>
  <c r="T43" i="13"/>
  <c r="T35" i="13"/>
  <c r="V42" i="13"/>
  <c r="V37" i="13"/>
  <c r="V36" i="13"/>
  <c r="T37" i="13"/>
  <c r="V43" i="13"/>
  <c r="V39" i="13"/>
  <c r="N38" i="13"/>
  <c r="N43" i="13"/>
  <c r="L38" i="13"/>
  <c r="Z16" i="13"/>
  <c r="X27" i="13"/>
  <c r="X19" i="13"/>
  <c r="Z17" i="13"/>
  <c r="Z23" i="13"/>
  <c r="X18" i="13"/>
  <c r="Z24" i="13"/>
  <c r="X26" i="13"/>
  <c r="Z27" i="13"/>
  <c r="X21" i="13"/>
  <c r="X25" i="13"/>
  <c r="Z22" i="13"/>
  <c r="Z19" i="13"/>
  <c r="Z21" i="13"/>
  <c r="X23" i="13"/>
  <c r="T28" i="13"/>
  <c r="T22" i="13"/>
  <c r="T17" i="13"/>
  <c r="T26" i="13"/>
  <c r="V17" i="13"/>
  <c r="T25" i="13"/>
  <c r="V26" i="13"/>
  <c r="V19" i="13"/>
  <c r="V21" i="13"/>
  <c r="T19" i="13"/>
  <c r="V27" i="13"/>
  <c r="R17" i="13"/>
  <c r="R21" i="13"/>
  <c r="R24" i="13"/>
  <c r="P22" i="13"/>
  <c r="N23" i="13"/>
  <c r="N19" i="13"/>
  <c r="N24" i="13"/>
  <c r="N18" i="13"/>
  <c r="T38" i="13"/>
  <c r="T42" i="13"/>
  <c r="T40" i="13"/>
  <c r="V38" i="13"/>
  <c r="T41" i="13"/>
  <c r="V41" i="13"/>
  <c r="N37" i="13"/>
  <c r="L36" i="13"/>
  <c r="N39" i="13"/>
  <c r="L42" i="13"/>
  <c r="L40" i="13"/>
  <c r="L37" i="13"/>
  <c r="N41" i="13"/>
  <c r="L39" i="13"/>
  <c r="L41" i="13"/>
  <c r="N42" i="13"/>
  <c r="N36" i="13"/>
  <c r="L35" i="13"/>
  <c r="N40" i="13"/>
  <c r="L43" i="13"/>
  <c r="H41" i="13"/>
  <c r="H43" i="13"/>
  <c r="H36" i="13"/>
  <c r="J36" i="13"/>
  <c r="J38" i="13"/>
  <c r="J39" i="13"/>
  <c r="L31" i="13"/>
  <c r="N31" i="13"/>
  <c r="J31" i="13"/>
  <c r="H32" i="13"/>
  <c r="F31" i="13"/>
  <c r="F32" i="13"/>
  <c r="D31" i="13"/>
  <c r="P18" i="13"/>
  <c r="P17" i="13"/>
  <c r="R18" i="13"/>
  <c r="P21" i="13"/>
  <c r="R22" i="13"/>
  <c r="R20" i="13"/>
  <c r="P23" i="13"/>
  <c r="P20" i="13"/>
  <c r="P24" i="13"/>
  <c r="R28" i="13"/>
  <c r="P25" i="13"/>
  <c r="P26" i="13"/>
  <c r="R19" i="13"/>
  <c r="R27" i="13"/>
  <c r="R26" i="13"/>
  <c r="R16" i="13"/>
  <c r="R25" i="13"/>
  <c r="P19" i="13"/>
  <c r="P16" i="13"/>
  <c r="L21" i="13"/>
  <c r="L20" i="13"/>
  <c r="L16" i="13"/>
  <c r="N25" i="13"/>
  <c r="L25" i="13"/>
  <c r="L22" i="13"/>
  <c r="L28" i="13"/>
  <c r="N17" i="13"/>
  <c r="L19" i="13"/>
  <c r="N27" i="13"/>
  <c r="L24" i="13"/>
  <c r="L23" i="13"/>
  <c r="L17" i="13"/>
  <c r="N20" i="13"/>
  <c r="N16" i="13"/>
  <c r="N26" i="13"/>
  <c r="L18" i="13"/>
  <c r="N21" i="13"/>
  <c r="N22" i="13"/>
  <c r="L26" i="13"/>
  <c r="H21" i="13"/>
  <c r="H26" i="13"/>
  <c r="H22" i="13"/>
  <c r="J22" i="13"/>
  <c r="J18" i="13"/>
  <c r="H17" i="13"/>
  <c r="J21" i="13"/>
  <c r="H16" i="13"/>
  <c r="J27" i="13"/>
  <c r="J20" i="13"/>
  <c r="H19" i="13"/>
  <c r="J24" i="13"/>
  <c r="N11" i="13"/>
  <c r="N13" i="13"/>
  <c r="L13" i="13"/>
  <c r="N12" i="13"/>
  <c r="L11" i="13"/>
  <c r="H13" i="13"/>
  <c r="J13" i="13"/>
  <c r="J11" i="13"/>
  <c r="T7" i="13"/>
  <c r="T8" i="13"/>
  <c r="R4" i="13"/>
  <c r="P3" i="13"/>
  <c r="P4" i="13"/>
  <c r="N8" i="13"/>
  <c r="N3" i="13"/>
  <c r="L3" i="13"/>
  <c r="L7" i="13"/>
  <c r="L6" i="13"/>
  <c r="N7" i="13"/>
  <c r="N6" i="13"/>
  <c r="N5" i="13"/>
  <c r="N2" i="13"/>
  <c r="L4" i="13"/>
  <c r="L8" i="13"/>
  <c r="N4" i="13"/>
  <c r="H4" i="13"/>
  <c r="J4" i="13"/>
  <c r="H6" i="13"/>
  <c r="J2" i="13"/>
  <c r="J6" i="13"/>
  <c r="H5" i="13"/>
  <c r="F8" i="13"/>
  <c r="D3" i="13"/>
  <c r="H40" i="13"/>
  <c r="H37" i="13"/>
  <c r="J35" i="13"/>
  <c r="H39" i="13"/>
  <c r="H42" i="13"/>
  <c r="J41" i="13"/>
  <c r="H35" i="13"/>
  <c r="J37" i="13"/>
  <c r="J42" i="13"/>
  <c r="H38" i="13"/>
  <c r="J43" i="13"/>
  <c r="L27" i="13"/>
  <c r="J17" i="13"/>
  <c r="H25" i="13"/>
  <c r="J16" i="13"/>
  <c r="H23" i="13"/>
  <c r="H20" i="13"/>
  <c r="H27" i="13"/>
  <c r="J19" i="13"/>
  <c r="J25" i="13"/>
  <c r="J26" i="13"/>
  <c r="H24" i="13"/>
  <c r="H18" i="13"/>
  <c r="H11" i="13"/>
  <c r="J12" i="13"/>
  <c r="P8" i="13"/>
  <c r="P7" i="13"/>
  <c r="R8" i="13"/>
  <c r="P5" i="13"/>
  <c r="P2" i="13"/>
  <c r="P6" i="13"/>
  <c r="R7" i="13"/>
  <c r="R2" i="13"/>
  <c r="R3" i="13"/>
  <c r="R5" i="13"/>
  <c r="H3" i="13"/>
  <c r="J3" i="13"/>
  <c r="H8" i="13"/>
  <c r="J7" i="13"/>
  <c r="J5" i="13"/>
  <c r="H7" i="13"/>
  <c r="J8" i="13"/>
  <c r="F4" i="13"/>
  <c r="D2" i="13"/>
  <c r="D6" i="13"/>
  <c r="F7" i="13"/>
  <c r="F3" i="13"/>
  <c r="Q8" i="9"/>
  <c r="O8" i="9"/>
  <c r="D23" i="13"/>
  <c r="D19" i="13" l="1"/>
  <c r="D22" i="13"/>
  <c r="D20" i="13"/>
  <c r="F23" i="13"/>
  <c r="F16" i="13"/>
  <c r="F17" i="13"/>
  <c r="F18" i="13"/>
  <c r="F25" i="13"/>
  <c r="F22" i="13"/>
  <c r="F19" i="13"/>
  <c r="D17" i="13"/>
  <c r="D24" i="13"/>
  <c r="D21" i="13"/>
  <c r="F21" i="13"/>
  <c r="D26" i="13"/>
  <c r="D25" i="13"/>
  <c r="F26" i="13"/>
  <c r="F24" i="13"/>
  <c r="D27" i="13"/>
  <c r="D18" i="13"/>
  <c r="D16" i="13"/>
  <c r="F20" i="13"/>
  <c r="F27" i="13"/>
</calcChain>
</file>

<file path=xl/sharedStrings.xml><?xml version="1.0" encoding="utf-8"?>
<sst xmlns="http://schemas.openxmlformats.org/spreadsheetml/2006/main" count="2780" uniqueCount="808">
  <si>
    <t>Tipología</t>
  </si>
  <si>
    <t xml:space="preserve">N° </t>
  </si>
  <si>
    <t xml:space="preserve">Mes </t>
  </si>
  <si>
    <t>Año</t>
  </si>
  <si>
    <t>EPÍGRAFE DEL DOCUMENTO</t>
  </si>
  <si>
    <t>Ley</t>
  </si>
  <si>
    <t xml:space="preserve"> abril</t>
  </si>
  <si>
    <t>“Por lo cual se dictan normas relativas al ejercicio de la odontología.”</t>
  </si>
  <si>
    <t>marzo</t>
  </si>
  <si>
    <t>“Sobre ética del odontólogo colombiano”</t>
  </si>
  <si>
    <t>diciembre</t>
  </si>
  <si>
    <t>“Por la cual se crea el sistema de seguridad social integral y se dictan otras disposiciones”</t>
  </si>
  <si>
    <t>Resolución</t>
  </si>
  <si>
    <t>agosto</t>
  </si>
  <si>
    <t>"Por la cual se establece el Manual de Actividades, Intervenciones y Procedimientos del  Plan Obligatorio de Salud en el Sistema General de Seguridad Social en Salud"</t>
  </si>
  <si>
    <t>Decreto</t>
  </si>
  <si>
    <t>junio</t>
  </si>
  <si>
    <t>"Por la cual se establecen los Criterios Técnico Administrativos para la Prestación del Servicio Social Obligatorio. "</t>
  </si>
  <si>
    <t>Noviembre</t>
  </si>
  <si>
    <t>"Por la cual se define el Plan de atención Básica (PAB) del Sistema General de Seguridad Social (SGSSS) y se dictan otras disposiciones"</t>
  </si>
  <si>
    <t>octubre</t>
  </si>
  <si>
    <t>"Por la cual se establecen las actividades y los procedimientos para el desarrollo de las acciones de promoción y prevención en el Sistema General de Seguridad Social en Salud (SGSSS). "</t>
  </si>
  <si>
    <t>noviembre</t>
  </si>
  <si>
    <t>"por el cual se organiza el Sistema Obligatorio de Garantía de Calidad del Sistema General de Seguridad Social en Salud"</t>
  </si>
  <si>
    <t>“Por el cual se reglamenta el Título V de la Ley 09 de 1979, en cuanto a la expedición del registro Sanitario y a las condiciones sanitarias de producción, empaque y comercialización, al control de la sal para consumo humano y se dictan otras disposiciones sobre la materia”</t>
  </si>
  <si>
    <t xml:space="preserve">Resolución </t>
  </si>
  <si>
    <t>"Por la cual se reglamentan los Comités Técnico Científicos dentro de la Entidades Promotoras de Salud, Administradoras del Régimen Subsidiado e Instituciones Prestadoras de Servicios de Salud, y se dictan otras disposiciones. "</t>
  </si>
  <si>
    <t xml:space="preserve">Acuerdo </t>
  </si>
  <si>
    <t xml:space="preserve"> "Del Consejo nacional de Salud y Seguridad Social define las acciones de demanda inducida y obligatorio cumplimiento para la atención de las enfermedades de interés en salud pública"</t>
  </si>
  <si>
    <t>julio</t>
  </si>
  <si>
    <t xml:space="preserve">"Por la cual se reglamenta el Sistema Integral de Información para el Sistema General de Seguridad Social en Salud – SIIS." </t>
  </si>
  <si>
    <t>"“Por la cual se determinan los datos mínimos, las responsabilidades y los flujos de la información de prestaciones de salud en el sistema general de seguridad social en salud”.</t>
  </si>
  <si>
    <t>"Por la cual se reglamenta la práctica de terapias alternativas en la prestación de servicios de salud, se establecen normas técnicas, científicas y administrativas y se dictan otras disposiciones. "</t>
  </si>
  <si>
    <t>"del Consejo Nacional de Seguridad Social en Salud. Por medio del cual se establece el periodo de transición para la aplicación del Acuerdo 117 y se dictan otras disposiciones"</t>
  </si>
  <si>
    <t>"Por la cual se establecen normas para el manejo de la Historia Clínica"</t>
  </si>
  <si>
    <t>"por la cual se fijan lineamientos en relación con el Registro Individual de Atención"</t>
  </si>
  <si>
    <t>mayo</t>
  </si>
  <si>
    <t>"Por la cual se modifica la Resolución 412 del 25 de febrero de 2000"</t>
  </si>
  <si>
    <t>Norma tecnica</t>
  </si>
  <si>
    <t>NA</t>
  </si>
  <si>
    <t>NORMA TÉCNICA PARA LA DETECCIÓN TEMPRANA DE LAS ALTERACIONES DEL CRECIMIENTO Y DESARROLLO EN EL MENOR DE 10 AÑOS</t>
  </si>
  <si>
    <t>menores 10 años, prevención, promoción</t>
  </si>
  <si>
    <t>NORMA TÉCNICA PARA LA DETECCIÓN TEMPRANA DE LAS ALTERACIONES DEL DESARROLLO DEL JOVEN DE 10 A 29 AÑOS</t>
  </si>
  <si>
    <t>jovenes, enfermedades</t>
  </si>
  <si>
    <t xml:space="preserve">NORMA TÉCNICA PARA LA DETECCIÓN TEMPRANA DE LAS ALTERACIONES DEL EMBARAZO </t>
  </si>
  <si>
    <t>embarazo, parto, guia</t>
  </si>
  <si>
    <t>NORMA TECNICA PARA LA DETECCION DE LAS ALTERACIONES DEL ADULTO</t>
  </si>
  <si>
    <t>adultos mayores, prevención, protección</t>
  </si>
  <si>
    <t>NORMA TECNICA PARA LA ATENCION PREVENTIVA EN SALUD BUCAL</t>
  </si>
  <si>
    <t>Promoción especifica &gt; 2 años</t>
  </si>
  <si>
    <t>febrero</t>
  </si>
  <si>
    <t>“Por la cual se establecen las actividades, procedimientos e intervenciones de demanda inducida y obligatorio cumplimiento y se adoptan las normas técnicas y guías de atención para el desarrollo de las acciones de protección específica y detección temprana y la atención de enfermedades de interés en salud pública”</t>
  </si>
  <si>
    <t>“Por la cual se reglamentan los datos básicos que deben reportar los prestadores de servicios de salud y las entidades administradoras de planes de beneficios sobre los servicios de salud prestados”.</t>
  </si>
  <si>
    <t>septiembre</t>
  </si>
  <si>
    <t>"por la cual se adopta la Primera Actualización de la Clasificación Unica de Procedimientos en Salud"</t>
  </si>
  <si>
    <t>"Por la cual se sustituye integralmente el anexo técnico de la Resolución 02333 del 11 de septiembre de 2000".</t>
  </si>
  <si>
    <t>“Por medio del cual se establecen las denominaciones de los auxiliares en las áreas de la salud, se adoptan sus perfiles ocupacionales y de formación, los requisitos básicos de calidad de sus programas y se dictan otras disposiciones”</t>
  </si>
  <si>
    <t>Guia</t>
  </si>
  <si>
    <t xml:space="preserve">Circular </t>
  </si>
  <si>
    <t>“Por la cual se establecen las condiciones que deben cumplir los prestadores de servicios de salud para habilitar sus servicios e implementar el componente de auditoría para el mejoramiento de la calidad de la atención y se dictan otras disposiciones”.</t>
  </si>
  <si>
    <t>“Por la cual se define el Sistema de Información para la Calidad y se adoptan los indicadores de monitoría del Sistema Obligatorio de Garantía de Calidad de la Atención en Salud”.</t>
  </si>
  <si>
    <t>"Por la cual se adopta el Plan Nacional de Salud Bucal - PNSB "</t>
  </si>
  <si>
    <t>"Por el cual se adopta el Plan Nacional de Salud Pública 2007-2010"</t>
  </si>
  <si>
    <t xml:space="preserve">Encuesta </t>
  </si>
  <si>
    <t>"Encuesta Nacional de Salud 2007"</t>
  </si>
  <si>
    <t>encuesta nacional salud</t>
  </si>
  <si>
    <t xml:space="preserve">Tomo 1. Guías de promoción de la salud y prevención de enfermedades en la salud pública </t>
  </si>
  <si>
    <t>enero</t>
  </si>
  <si>
    <t xml:space="preserve"> "Por la cual se hacen algunas modificaciones en el Sistema General de Seguridad Social en Salud"
y se dictan otras disposiciones"</t>
  </si>
  <si>
    <t>“Por la cual se dictan disposiciones en materia del Talento Humano en Salud.”</t>
  </si>
  <si>
    <t>Sentencia</t>
  </si>
  <si>
    <t>T-760</t>
  </si>
  <si>
    <t xml:space="preserve">Ley </t>
  </si>
  <si>
    <t>novimembre</t>
  </si>
  <si>
    <t>"Por la cual se dictan normas tendientes a procurar la protección, promoción y defensa de los derechos de los adultos mayores."</t>
  </si>
  <si>
    <t>“Por medio de la cual se reglamenta la atención por brigadas o jornadas de salud, se adoptan estándares de condiciones técnico - científicas para la habilitación de unidades móviles acuáticas y se dictan otras disposiciones”.</t>
  </si>
  <si>
    <t>c-614</t>
  </si>
  <si>
    <t>"Acciones para el  mejoramiento de la Salud Bucal"</t>
  </si>
  <si>
    <t>"Componente Comunitario de la Estrategia de atención integrada a las enfermedades prevalentes de la infancia (AIEPI). Guía para profesionales y técnicos de los servicios de salud Bogotá 2010"</t>
  </si>
  <si>
    <t>"Por el cual se sustituye el Acuerdo 028 de 2011 que define, aclara y actualiza integralmente el Plan Obligatorio de Salud."</t>
  </si>
  <si>
    <t>“Por medio de la cual se reforma el Sistema General de Seguridad Social en Salud y se dictan otras disposiciones”</t>
  </si>
  <si>
    <t>Lineamiento</t>
  </si>
  <si>
    <t>c-171</t>
  </si>
  <si>
    <t>“Por la cual se establece el reporte relacionado con el registro de las actividades de Protección Específica, Detección Temprana y la aplicación de las Guías de Atención Integral para las enfermedades de interés en salud pública de obligatorio cumplimiento”</t>
  </si>
  <si>
    <t>abril</t>
  </si>
  <si>
    <t>Guía de Práctica Clínica para la prevención, detección temprana y tratamiento del embarazo, parto o puerperio.</t>
  </si>
  <si>
    <t>"Por la cual se definen los procedimientos y condiciones que deben cumplir los Prestadores de Servicios de Salud para habilitar los servicios y se dictan otras disposiciones"</t>
  </si>
  <si>
    <t>“Por la cual se adopta el Plan Decenal de Salud Pública 2012-2021” en cumplimiento de lo dispuesto en el artículo 6o de la Ley  1438 de 2011</t>
  </si>
  <si>
    <t>Guía de Práctica Clínica ​(GPC) Basada en la evidencia para la promoción del crecimiento, detección temprana y enfoque inicial de alteraciones del crecimiento en niños menores de 10 años y la promoción del desarrollo, detección temprana y enfoque inicial de las alteraciones del desarrollo en niños menores de 5 años en Colombia ​​​​​</t>
  </si>
  <si>
    <t>“Por la cual se definen los procedimientos y condiciones de inscripción de los Prestadores de Servicios de Salud y de habilitación de servicios de salud”</t>
  </si>
  <si>
    <t>"lineamientos de politica publica de salud bucal de Medellín 2013-2022"</t>
  </si>
  <si>
    <t>“Por medio de la cual se regula el derecho fundamental a la salud y se dictan otras disposiciones.”</t>
  </si>
  <si>
    <t>“Por la cual se dictan disposiciones en relación con la Gestión de la Salud Pública y se establecen directrices para la ejecución, seguimiento y evaluación del Plan de Salud Pública de Intervenciones Colectivas – PIC”</t>
  </si>
  <si>
    <t>"Por la cual se establecen las disposiciones sobre el proceso de planeación integral para la salud"</t>
  </si>
  <si>
    <t>"Por medio del cual se expide el Decreto Único Reglamentario del Sector Salud y Protección Social"</t>
  </si>
  <si>
    <t>"Por la cual se dictan disposiciones que regulan la operación del Sistema General de Seguridad Social en Salud y se dictan otras disposiciones"</t>
  </si>
  <si>
    <t>Lineamientos Estrategia Incremental de Cuidado y Protección Específica en Salud Bucal para la Primera Infancia, Infancia y Adolescencia “Soy Generación más Sonriente” 2016</t>
  </si>
  <si>
    <t>“Política de Atención Integral en Salud”</t>
  </si>
  <si>
    <t>"Guía conceptual y metodológica para la caracterización de la población afiliada a las Entidades Administradoras de Planes de Beneficios de Salud (EAPB)"</t>
  </si>
  <si>
    <t>“Por la cual se adopta la POLITICA DE PARTICIPACIÓN SOCIAL EN SALUD PPSS”</t>
  </si>
  <si>
    <t>Lineamientos Estrategia Incremental de Cuidado y Protección Específica en Salud Bucal para la Primera Infancia, Infancia y Adolescencia “Soy Generación más Sonriente” 2018</t>
  </si>
  <si>
    <t>"Por la cual se adopta "el manual de acreditación en Salud ambulatorio y hospitalario de Colombia"</t>
  </si>
  <si>
    <t>Por medio de la cual se adoptan los lineamientos técnicos y operativos de la Ruta Integral de Atención para la Promoción y Mantenimiento de la Salud y la Ruta Integral de Atención en Salud para la Población Materno Perinatal y se establecen las directrices para su operación</t>
  </si>
  <si>
    <t>“Por la cual se establece la Clasificación Única de Procedimientos en Salud -CUPS.”</t>
  </si>
  <si>
    <t>Lineamientos Estrategia Incremental de Cuidado y Protección Específica en Salud Bucal para la Primera Infancia, Infancia y Adolescencia “Soy Generación más Sonriente” 2019</t>
  </si>
  <si>
    <t>"Por la cual se modifica la Política de Atención Integral en Salud -PAIS y se adopta el Modelo de Acción Integral Territorial-MAITE."</t>
  </si>
  <si>
    <t xml:space="preserve">Por la cual se definen los procedimientos y condiciones de inscripción de los prestadores de servicios de salud y de habilitación de los servicios de salud y se adopta el Manual de Inscripción de Prestadores y Habilitación de Servicios de Salud </t>
  </si>
  <si>
    <t xml:space="preserve"> "Por la cual se modifica la Resolución 3280 de 2018"</t>
  </si>
  <si>
    <t>Barreras</t>
  </si>
  <si>
    <t>Tema 1</t>
  </si>
  <si>
    <t>Tema 2</t>
  </si>
  <si>
    <t>Tema 3</t>
  </si>
  <si>
    <t>"ESTATUTO ORGANICO DEL SISTEMA GENERAL DE SEGURIDAD SOCIAL EN SALUD"</t>
  </si>
  <si>
    <t>"Por el cual se reglamentan los artículos 76 y 78 del Decreto 1298 de 1994. (Del licenciamiento de las entidades dedicadas a la prestación de servicios de salud"</t>
  </si>
  <si>
    <t>“Por la cual se adopta la clasificación única de procedimientos en salud”.</t>
  </si>
  <si>
    <t>"Por la cual se definen las Condiciones de Habilitación para las instituciones que prestan servicios de salud bajo la modalidad de Telemedicina"</t>
  </si>
  <si>
    <t>"Por la cual se reglamenta la información promocional o publicitaria de los medicamentos de venta sin prescripción facultativa o venta libre"</t>
  </si>
  <si>
    <t>"Por la cual se adopta el manual de Estándares que establece las condiciones de capacidad técnico-administrativa, tecnológica y científica para la habilitación de las entidades administradoras de Régimen Subsidiado"</t>
  </si>
  <si>
    <t>" por el cual se adoptan las Guías de Práctica Clínica basadas en evidencia para la prevención, diagnóstico y tratamiento de pacientes con VIH/SIDA y Enfermedad Renal Crónica y las recomendaciones de los Modelos de Gestión Programática en VIH/SIDA y de Prevención y Control de la Enfermedad Renal"</t>
  </si>
  <si>
    <t xml:space="preserve">Talento humano </t>
  </si>
  <si>
    <t>Conceptos en odontología</t>
  </si>
  <si>
    <t>Facilitador</t>
  </si>
  <si>
    <t>Tema 4</t>
  </si>
  <si>
    <t>En tanto que identifica la profesión, su importancia en diferentes momentos desde la prevención hasta el tratamiento.</t>
  </si>
  <si>
    <t>El concepto de ejercicio en odontología esta centrado en el sistema estomatognático y no incorpora tampoco alcance colectivo, no se menciona la promoción.</t>
  </si>
  <si>
    <t xml:space="preserve"> Enfatiza que el odontólogo deberá dedicar a sus pacientes el tiempo suficiente para hacer una evaluación adecuada de su salud bucal.  es claro que debe preescribir y supervisar el trabajo de la auxiliar. se menciona de manera esporadica que el odontólogo debrá fomentar las medidas que benefician la salud general de la comunidad, este aspecto ultimo no es claro, pero podría ser una plataforma de apoyo. importante se menciona que tiene la responsabilidad de aplicar sus conocimientos en el diagnóstico precoz de las enfermedades de la boca y de las enfermedades generales que presenten manifestaciones orales, valiéndose de todos los medios de diagnóstico que tenga a su alcance.</t>
  </si>
  <si>
    <t>Talento humano</t>
  </si>
  <si>
    <t xml:space="preserve"> El artículo 45 Separa la salud bucal de la general, fomentando el diseño de medidas específicas, que podrían discutir con el enfoque integral. Se han declarado inexequibles algunas expresiones como moral universal y el privado en el contexto de esta ley. es controversial necesitar intermediarios para hacer publicaciones </t>
  </si>
  <si>
    <t>ética profesional</t>
  </si>
  <si>
    <t>Responsabilidad de actores</t>
  </si>
  <si>
    <t>Derechos de los usuarios</t>
  </si>
  <si>
    <t>Recursos económicos</t>
  </si>
  <si>
    <t>Comisiones u otras organizaciones de gobierno</t>
  </si>
  <si>
    <t>Responsabilidades de actores</t>
  </si>
  <si>
    <t>Tema 5</t>
  </si>
  <si>
    <t>Inpección Vigilancia y Control</t>
  </si>
  <si>
    <t>Habilitación/acreditación</t>
  </si>
  <si>
    <t>Aspectos de procesos a nivel intramural, pero no a nivel extramural,</t>
  </si>
  <si>
    <t>Un intento de gobierno de normatizar el procedimiento mediante el cual se verifica que las entidades dedicadas a la prestación de servicios de salud cumplen con los requisitos establecidos en el presente Decreto conduce a la expedición por parte de la autoridad competente, de la licencia para prestar servicios de salud</t>
  </si>
  <si>
    <t>Es controversial el hecho que sujeta las actividades curativas a las de higiene luego de haber alcanzado minimo un 15% máximo de placa y la motivación del paciente. La atención odontológica no se articula, la visión no es integral. Art 98. las actividades son limitadas al plano bucal y a la higiene</t>
  </si>
  <si>
    <t>Menciona como incentivos sanciones economicas por inasistencia a las citas, ya incorpora actividades como el examen odotológico, la educación en higiene bucal, detartraje supragingival, sellantes, topicación con fluor y profilaxis final. El Odontólogo y auxiliar son un equipo de trabajo. Se menciona la importancia del médico, personal paraamedico y auxiliares  como puerta de entrada. Se define el tiempo de consulta minimo de 20 minutos. Se menciona la importancia de incorporar a la familia. Se menciona en el Art 53 un concepto amplio de lo que constituye la promoción y fomento de la salud</t>
  </si>
  <si>
    <t>Diagnóstico y procedimientos</t>
  </si>
  <si>
    <t>Articulación</t>
  </si>
  <si>
    <t>La ley propende a la garantía salrial y de infraestructura necesaria para la ejecución del servicio social obligatorio. Es una posibilidad que incrementa la cobertura, las capacidades profesionales y la solidaridad en areas vulnerables del país</t>
  </si>
  <si>
    <t>Tema 6</t>
  </si>
  <si>
    <t>Tema 7</t>
  </si>
  <si>
    <t>énfasis en Promoción y la Prevención</t>
  </si>
  <si>
    <t>Enfasis en prevención mas que en promoción. La prestación de servicios básicos es gratuito y obligatorio, abre la posibilidad de generar mecanismos de adopción y actualización de los CUPS. Aclara fuentes y cantidad de financiación entre ellos los fondos del sistema general de participaciones y su cuenta de promoción a la salud. Se mencionan de manera extensa las responsabilidades de todos los actores, entre ellos la Superintendencia de salud la cual debe verificar la prestación del plan obligatorio de salud en todas las EPS en el territorio nacional y el cumplimiento del sistema obligatorio de garantía de la calidad, determinar los mecanismos operativos y administrativos para el cumplimiento de sus funciones, velar que las entidades suministren a los usuarios toda la información de las de las operaciones. Se intenta proteger a los usuarios de los pagos como barreras de acceso. Propone la creación de consejos territoriales de Seguridad Social que orienten el trabajo local en la formulación de planes estrategias y proyectos en salud.</t>
  </si>
  <si>
    <t>énfasis en la promoción y prevención</t>
  </si>
  <si>
    <t>Inspección vigilancia y control</t>
  </si>
  <si>
    <t>Articulación interna</t>
  </si>
  <si>
    <t>Intersectorialidad</t>
  </si>
  <si>
    <t>Comisiones, Institutos u otras organizaciones de Gobierno</t>
  </si>
  <si>
    <t>Gestión de la información</t>
  </si>
  <si>
    <t>planes e indicadores</t>
  </si>
  <si>
    <t>los procesos para gestión de información no son muy accesibles y claros</t>
  </si>
  <si>
    <t>Inclume un compendio de requisitos escenciales para la atención en salud de calidad, para su momento son avances conceptuales necesarios e importantes como la humanización, la satisfacción del usuario, la competencia profesiona, la disponibilidad y suficiencia de recursos, la integralidad, la continuidad entre otros. Se propende por que las aseguradoras verifiquen a las IPS, desarrollo de procesos de auditoría interna, subsistemas de información, divulgación a los usuarios,  que los usuarios sean veedores. Se incorpora el sistema de acreditación</t>
  </si>
  <si>
    <t>inspección vigilancia y control</t>
  </si>
  <si>
    <t>Las técnicas de auditoría no eran claras para esta norma, por lo cual estaba muy sujeto a cada entidad, cuyos intereses estaban muy centrados en la eficiencia</t>
  </si>
  <si>
    <t>diagnóstico y procedimientos</t>
  </si>
  <si>
    <t xml:space="preserve">Los procesos para el control de estas acciones poblacionales son débiles. La evidencia que soporta estas actividades es escasa </t>
  </si>
  <si>
    <t>Inspección,vigilancia y control</t>
  </si>
  <si>
    <t>Sal para consumo humano, producción, empaque incorporando flúor que permita el fortalecimiento de los dientes desde el nivel sistémico . Art 4</t>
  </si>
  <si>
    <t>"Por la cual se establecen las normas técnicas, científicas y administrativas que contienen los requisitos esenciales para la prestación de servicios de salud, se fija el procedimiento de registro de la Declaración de Requisitos Esenciales y se dictan otras disposiciones. "</t>
  </si>
  <si>
    <t>enfasis en la promoción y prevención</t>
  </si>
  <si>
    <t xml:space="preserve">Delimita diferentes requisitos de estructura, financieros, administrativos, y de talento humano que van generando lineas que dirigen la manera de evaluar los servicios desde este ámbito </t>
  </si>
  <si>
    <t>Comisiones, instituciones y otras organizaciones</t>
  </si>
  <si>
    <t>establece el obligatorio cumplimiento de las actividades,
procedimientos e intervenciones de demanda inducida y la atención de
enfermedades de interés en salud pública, se incluye la atención preventiva en salud bucal dentro de las acciones de protección específica. Se menciona que las EPS podrían realizar optras actividades de acuerdo a la situación en salud que evidencien art 8.  se menciona la improtancia d ela identificación de la población a riesgo. la relevancia de la demanda inducida. se induce a la gectión apropiada de la información. De ninguna manera podrá utilizarse la identificación de riesgos como un
mecanismo de exclusión de derechos por parte de las EPS, Entidades Adaptadas y Transformadas y las Administradoras del Régimen Subsidiado.art 11. Es claro el flujo de responsabilidades en la veeduría del cumplimiento</t>
  </si>
  <si>
    <t>Incentivos</t>
  </si>
  <si>
    <t>Planeación e indicadores</t>
  </si>
  <si>
    <t>lo relativo a salud bucal no se identifica en el listado de enfermedades de interés en salud pública de manera específica, sin embargo podría a traves de un analisis mas profundo identificarse dentro de las prioridades mencionadas donde claramente habrían aspectos que desde la odotología se podría aportar, sin embargo la norma no es clara en este sentido haciendo una evidente división de esto. No es claro los procesos de demanda inducida. énfasis intramural, los incentivos se orientan al cumplimiento de las acciones para evitar sanciones</t>
  </si>
  <si>
    <t xml:space="preserve">Incentivos </t>
  </si>
  <si>
    <t>Tema 8</t>
  </si>
  <si>
    <t>un comité para la protección de derechos asistenciales dentro de una aseguradora en controversial, puesto que radicaría un conflicto de intereses.</t>
  </si>
  <si>
    <t xml:space="preserve"> Los odontólogos podrían invisibilizar su capacidad de utilizar otras terapias acreditadas diferentes a las convencionales, dado que parece enfocarse en el personal médico.</t>
  </si>
  <si>
    <t xml:space="preserve">Los comités tecnico científicos en escencia propende según esta ley a atender las necesidades de los afiliados, proteger sus derechos en hechos de naturaleza asistencial desde la prevención hasta la rehabilitación art 2. </t>
  </si>
  <si>
    <t>Talento Humano</t>
  </si>
  <si>
    <t>se menciona la posibilidad de incorporar todos lo sprofesionales capacitados terapias alternativas acreditadas. A pesar de ser un facilitar no es muy evidente en la práctica</t>
  </si>
  <si>
    <t>Es delicado mencionar la auxiliar que puede realizar estas actividades sin acalrar la importancia de la supervisión y la prescripción previa por parte del odontólogo. Las otras actividades colectivas deben ser mas enfáticos en la participación del odontólogo en el marco de estas actividades de tal forma que se vaya mejorando el ambiente de aprendizaje en este sentido</t>
  </si>
  <si>
    <t>énfasis en l apromoción y prevención</t>
  </si>
  <si>
    <t>Se visibilizan  en el CUPS actividades preventivas en salud bucal individuales y colectivas, existe potencial de articularlas con otras en enfermedades no transmisibles. Pese a este potencial el capitulo 25 no es muy aplicado en la práctica durante este periodo. La auxiliar puede realizar actividades de detartraje supragingival y de control de placa. incopora la resina preventiva, no explicita el barniz pero si flúor tópico</t>
  </si>
  <si>
    <t>énfasis en promoción y prevención</t>
  </si>
  <si>
    <t>Derechos del usuario</t>
  </si>
  <si>
    <t>Las particularidades de una historia clinica en odotólogia no son evidentes. No obstante se insta a desarrollarla, actualizarla, generar propuestas de mejoramiento de la misma de acuerdo a las necesidades y los cambios en el tiempo</t>
  </si>
  <si>
    <t>Consolida qye la Historia Clínica es un documento de vital importancia para la prestación de los  servicios de atención en salud y para el desarrollo científico y cultural del sector. ARTÍCULO 1.El estado de salud del paciente se registra en los datos e informes  acerca de la condición somática, psíquica, social, cultural, económica y medioambiental  que pueden incidir en la salud del usuario. ARTÍCULO 3.- CARACTERÍSTICAS DE LA HISTORIA CLÍNICA Integralidad: La historia clínica de un usuario debe reunir la información de los aspectos  científicos, técnicos y administrativos relativos a la atención en salud en las fases de  fomento, promoción de la salud, prevención específica, diagnóstico, tratamiento y  rehabilitación de la enfermedad, abordándolo como un todo en sus aspectos biológico,  psicológico y social, e interrelacionado con sus dimensiones personal, familiar y  comunitaria.(R 1995 DE 1999, art 1 y 3)</t>
  </si>
  <si>
    <t xml:space="preserve">En ese momento, se delega la responsabilidad a IPS y a las administradoras d eplanes de beneficio que validen los contenidos y calidad de los registros individuales de atención mientras entra en vigencia el Manual tarifario de las prestaciones de salud </t>
  </si>
  <si>
    <t>Avances en materia de gestión de datos importantes para asegurar el registro de atenciones y la continuidad, con ello el seguimiento de los gastos en salud</t>
  </si>
  <si>
    <t>Gestión de información</t>
  </si>
  <si>
    <t>Acciones en salud bucal concentradas en Fluorización, aplicación de sellantes, y detartraje en población de 5 a 14 años. En el PAB se mencionaba que las acciones obligatorias debían ser de promoción de la salud, prevención de las enfermedades, vigilancia en salud pública y control de factores de riesgo, la mayoría de las acciones realizadas a través de este plan  se limitan a la prevención de enfermedades más frecuentes y algunas a la vigilancia de la salud pública. En la mayoría de las ocasiones, ello ocurría debido a que estas acciones, que están dentro del paradigma de lo biológico y patocéntrico, son más conocidas por los profesionales del sector sanitario, pues estos han recibido entrenamiento específico para tal fin. Mientras tanto,  las contempladas en promoción de la salud implicaban acciones intersectoriales, de participación comunitaria y de utilización de otras metodologías y tecnologías donde el personal sanitario no tiene el mejor liderazgo y se involucra el paradigma de cómo generar condiciones para la salud de la colectividad. Mantilla Blanca, Vol. 43 Núm. 3 (2011): Revista Salud UIS. algunas confusiones en cuanto a lo que comprende promoción y que es fomento a la salud. Presentó fallas en su operatividad por lo cual posteriormente en 2002 y 2004 la circular 52 y 18 acalrarían algunos aspectos</t>
  </si>
  <si>
    <t>Instrumentos operativos</t>
  </si>
  <si>
    <t xml:space="preserve">Articulación </t>
  </si>
  <si>
    <t>La norma técnica en salud bucal que esta resolución incorpora requiere mayor soporte en evidencia, mejor abordaje diferencial, excluye la población menor de 2 años, su enfoque es muy centrado en factores de riesgo. Salud bucal muy centrada en lo individual y en la higiene. en los flujos gráficos de atención del adulto y de la embarazada no aparece remisión a este componente. Las acciones de salud bucal dan la apariencia de estar desarticuladas con las demas areas de la salud. No estan bien soportadas las acciones por grupo de edad en la norma técnica de crecimiento y desarrollo</t>
  </si>
  <si>
    <t>Esta resolución cuenta con otras normas técnicas que impulsan los componentes de salud bucal tales como la detección temprana de las alteraciones de crecimiento y desarrollo del menor (inciando desde el 1 mes con revisiones y acciones de prevención específicas, no se incluye la remisión en el flujograma), alteraciones del  desarrollo del joven de 10 a 29 (aquí no se menciona no obstante se insta a que el personal médico detecte necesidades de autocuidado),  del embarazo (se menciona en el examen físico y la remisión a consulta odontológica que luego en el flujograma no aparece, tampoco actividades de capacitación o de la garantía de esta remisión)y del adulto (no se incorpora), en todas ellas se menciona de manera muy sutil . La resolución 412 mejora en tanto hace la diferenciación entre actividades de protección específica y promoción. Luego entonces desde el PAB se apunta a realizar las acciones colectivas. No se aplican cuotas moderadoras o copagos para estas actividades</t>
  </si>
  <si>
    <t>Esta resolución medifica la 412 en tanto se sujeta al articulo 2 de la Resolución 5261 de 1994 donde los gastos de transporte en casos donde la red no este disponible corren por cuenta del usuario y luego menciona que se exceptúan de esta norma las zonas donde se paga una U.P.C.
diferencial mayor, en donde todos los gastos de transporte estarán a cargo de la E.P.S. esto genera confusión al respecto. también modifica lo incluido en las normas técnicas de la 412 limitandolo a lo contenido en el POS aplicable al contributivo y al subsidiado, esto genera una percepción de limitación del derecho y desigualdad en la atención</t>
  </si>
  <si>
    <t>"Por la cual se modifica la fecha de entrada en vigencia de la Resolución 412 de 2000"</t>
  </si>
  <si>
    <t>Retraza la adopción de la 412 hasta el 1 de abrol del 2001, por lo cual se continúa l aaplicación de la resolución 3997 de 1996 vigente en ese momento</t>
  </si>
  <si>
    <t>Procedimientos preventivos en salud oral
997101 Aplicación de sellantes de auto
997102 Aplicacíon de sellantes de foto
997103 topicación de fluor en gel
997104 topicación de fluor en solución 
997105 Aplicación de resina preventiva
99730 Detartraje supragingival SOD+
997310 Control de placa dental NCOC
Medicion y eliminacion de placa o cálculos, pulido y desbridamiento no quirurgido de dientes o detartraje por higienista oral o por odontólogo
Sección 2. Procedimiento e intervenciones sobre la comunidad, su entorno y  salud. Capitulo25: procedimientos e intervenciones colectivas</t>
  </si>
  <si>
    <t>Los modelos de gestión de información no integran otros sectores de manera operativa. Este modelo de registro no garantiza la continuidad si no se cuenta con una historia clínica unificada</t>
  </si>
  <si>
    <t xml:space="preserve">Los datos del Registro Individual de Prestación de Servicios de Salud, RIPS, son los relacionados con las consultas los procedimientos, el servicio de urgencia, de hospitalización y de medicamentos, las características de dichos datos y los valores para cada uno de ellos. Los datos de consulta son aplicables a todo tipo de consulta, programada o de urgencia, médica general y especializada, odontológica general y especializada y las realizadas por otros profesionales de la salud. Los datos de procedimientos son aplicables a todos ellos, trátese de procedimientos diagnósticos o terapéuticos, de detección temprana o de protección específica. </t>
  </si>
  <si>
    <t>Se menciona que las administradoras de los regímenes  contributivo y subsidiado deberán diseñar estrategias de prestación de servicios  que garanticen el acceso de la población afiliada, con oportunidad y calidad, a las  actividades, procedimientos e intervenciones contenidos en las normas técnicas y  guías de atención</t>
  </si>
  <si>
    <t>Mantiene las actividades que involucran salud bucal y relacionados</t>
  </si>
  <si>
    <t>"Por la cual se modifica parcialmente la Resolución 1493 de 2000"</t>
  </si>
  <si>
    <t>Derecho de los usuarios</t>
  </si>
  <si>
    <t>Modalidad que desde salud bucal, puede ser un respaldo para el desarrollo de actividades educativas y relacionadas en regiones de dificil acceso</t>
  </si>
  <si>
    <t>Artículo 2º. Objeto. La información promocional o publicitaria de medicamentos de venta sin prescripción facultativa o venta libre, tiene por objeto brindarle al consumidor pautas para educarlo en el uso racional y el manejo adecuado de los mismos. En odontología este podría ser una plataforma de acción</t>
  </si>
  <si>
    <t>Habilitación y acreditación</t>
  </si>
  <si>
    <t>sigue impulsando la norma en calidad y aspectos de obligatorio cumplimiento por parte de las instituciones</t>
  </si>
  <si>
    <t>Las consideraciones en odontología son muy restringidas, no es claro tampoco para la habilitación de actividades extramurales. Debería incluír la importancia de la historia clinica unica y la articulación del sector privao con el publico en el marco de los intereses de país.</t>
  </si>
  <si>
    <t xml:space="preserve">En este Decreto se unifica al auxiliar de consultorio dental y al auxiliar de  higiene oral en un solo perfil denominado Auxiliar de Salud Oral, el cual con un año de capacitación cumple con las funciones administrativas y  clínicas que tenían los dos auxiliares anteriores. En  cuanto a la delegación de funciones que se puede hacer a este personal, se encuentran las actividades de promoción y prevención contempladas  en la Resolución 412 del 2000,siempre bajo la  supervisión y responsabilidad del odontólogo. Tal  como se recomienda en las Guías de Manejo Clínico, esta delegación debe partir del diagnóstico  que realiza el profesional y no previa al diagnóstico como se acostumbra en algunas instituciones. </t>
  </si>
  <si>
    <t>Indicadores</t>
  </si>
  <si>
    <t>GINGIVAL (Guías de promoción de la salud y prevención de enfermedades en la salud pública 2005. Modifica a la norma 412 del 2000). 5.2 Objetivos específicos Definir y describir las actividades de protección específica para prevenir la caries dental y la enfermedad gingival, que deben integrarse a las acciones de promoción y prevención contenidas en las guías para la atención integral del niño sano menor de diez años y para la detección temprana y atención integral de alteraciones en el desarrollo de adolescentes y jóvenes (10 a 26 años), y en la guía para la prevención de enfermedad y mantenimiento de la salud en el individuo sano mayor de 45 años. INCLUYE: control de placa, topicación de flúor, aplicación de sellantes, detartraje supragingival. e indicadores de seguimiento al índice C, O, e o P, Sano-t y Sano-P</t>
  </si>
  <si>
    <t>énfasis en factores de riesgo bucal. Mas que una guía parece un protocolo. Limitaciones aún en lo que respecta al enfoque diferencial, a la promoción de la salud integral, evaluación de eventos adversos, soporte de evidencia, grados de recomendación</t>
  </si>
  <si>
    <t>"Instrucciones en materia de indicadores de calidad para evaluar la oportunidad, accesibilidad, continuidad, pertinencia y seguridad en la prestación de los servicios de salud de las instituciones prestadoras de servicios de salud; los indicadores de calidad y los respectivos estándares en los procesos prioritarios de atención de salud (autoevaluación de la red prestadora de servicios de salud y atención del usuario) en las entidades promotoras de salud, cualquiera sea su naturaleza jurídica y el régimen de salud que administren, incluyendo las empresas de medicina prepagada, y los requerimientos de información." (¿cómo evaluar la satisfacción en salud bucal?), aqui hay un indicador de satisfacción global, de oportunidad en la asignación de la cita odontológica y oportunidad en la atención en consulta de Odontologia general, sin embargo todo no es oportunidad)</t>
  </si>
  <si>
    <t>Derecho del paciente</t>
  </si>
  <si>
    <t>"Por el cual se establece el Sistema Obligatorio de Garantía de Calidad de la Atención de Salud del Sistema General de Seguridad Social en Salud "</t>
  </si>
  <si>
    <t>Artículo 45. Vigilancia, inspección y control. Es responsabilidad de las entidades departamentales y distritales de salud, sin perjuicio de las competencias que le corresponden a la Superintendencia Nacional de Salud, adelantar las acciones de vigilancia, inspección y control sobre el desarrollo de los procesos de Auditoría para el Mejoramiento de la Calidad de la Atención de Salud por parte de las Instituciones Prestadoras de Servicios de Salud, en el ámbito de sus respectivas jurisdicciones. rocesos de auditoria para el mejoramiento de la calidad de la atención de salud, art. 36 a 45. Sistema único de acreditación, art. 46 a 50. Sistema de información para la calidad. Resuelve que toda entidades territorial deberá tener un equipo interdisciplinarios debidamente capacitado para la función de auditoría. La Superintendencia Nacional de Salud será la entidad competente para habilitar a las entidades promotoras de salud, las administradoras del régimen subsidiado, las entidades adaptadas y las empresas de medicina prepagada.</t>
  </si>
  <si>
    <t xml:space="preserve">El Ministerio de Salud establecerá el procedimiento que la Superintendencia Nacional de Salud deberá aplicar para la verificación, registro y control permanente de las condiciones de habilitación de las Entidades Promotoras de Salud, las Administradoras del Régimen Subsidiado, las entidades adaptadas y las empresas de medicina prepagada, tanto para aquellas que actualmente se encuentran en operación, como para las nuevas entidades. No es claro el control por parte de las direcciónes territoriales para este caso. observamos debilidad en los estándares de habilitación para promoción y prevención, limitándose a certificar la adopción de las normas técnicas, lo cual plantearía una evaluación exhaustiva de esos componentes y como evaluar la capacidad de realizar actividades colectivas. </t>
  </si>
  <si>
    <t>Instrucciones en materia de indicadores de calidad para evaluar la oportunidad, accesibilidad, continuidad, pertinencia y seguridad en la prestación de los servicios de salud de las instituciones prestadoras de servicios de salud; los indicadores de calidad y los respectivos estándares en los procesos prioritarios de atención de salud (autoevaluación de la red prestadora de servicios de salud y atención del usuario) en las entidades promotoras de salud, cualquiera sea su naturaleza jurídica y el régimen de salud que administren, incluyendo las empresas de medicina prepagada, y los requerimientos de información. incluye frecuencia de tutelas, oportunidad en la asiganción de citas y en la atención, tasa de satisfacción global, quejas resueltas antes de 15 días,</t>
  </si>
  <si>
    <t>(¿cómo evaluar la satisfacción en salud bucal?), aqui hay un indicador de satisfacción global. De oportunidad en la asignación de la cita odontológica por EPS y oportunidad en la atención en consulta de Odontologia general por IPS, sin embargo todo no es oportunidad). Falta desarrollo en estos indicadores, articulación con otros indicadores del sistema y que realmente evidencien calidad en la atención de manera específica</t>
  </si>
  <si>
    <t>incentivos centrados en sanciones</t>
  </si>
  <si>
    <t>Planes e indicadores</t>
  </si>
  <si>
    <t>”. Se detallan mejor los componentes que deben cumplir los prestadores para su habilitación  y componentes de promoción y prevención: 1. Recursos humanos. Son las condiciones mínimas para el ejercicio   profesional del recurso humano asistencial y la suficiencia de este recurso   para el volumen de atención.   2. Infraestructura, Instalaciones Físicas y su mantenimiento. Son áreas   o características de ellas, que condicionen procesos críticos asistenciales.   3. Dotación y su mantenimiento. Son las condiciones, suficiencia y   mantenimiento de los equipos médicos, que condicionen procesos críticos   institucionales.   4. Medicamentos, Dispositivos médicos y su gestión. Es la existencia de procesos, que garanticen el cumplimiento de las condiciones legales para el   uso de los medicamentos y dispositivos médicos (nombre del producto, numero de lote o serie, fecha de vencimiento cuando sea el caso, número   de registro sanitario, fabricante y/o importador con domicilio, leyendas   especiales tales como estéril usar solo una vez).   5. Procesos prioritarios asistenciales. Es la existencia de procesos de   atención primaria, que condicionen directamente el incremento en las   principales causas de morbimortalidad del país.   6. Historia Clínica y registros clínicos. Es la existencia y cumplimiento de   procesos, que garanticen la historia clínica por paciente y las condiciones   técnicas de manejo. 7. Interdependencia de servicios. Es la existencia y disponibilidad de   servicios necesarios para el funcionamiento de otros servicios y el adecuado   flujo de pacientes entre ellos. 8. Referencia de pacientes. Es la existencia y cumplimiento de procesos de   remisión interinstitucional de pacientes, que condicionen directamente   incremento en la morbimortalidad.   9. Seguimiento a riesgos. Es la existencia de procesos de control y   seguimiento a los principales riesgos de cada uno de los servicios que se   ofrezcan. Amplia el componente de Promoción y  Prevención en lo siguiente:  Si la institución ofrece el diseño e   implementación de uno o varios   programas de promoción y   prevención, el prestador debe contar con   profesional de la salud con postgrado en epidemiología, salud pública o administrativos de la salud. Los procesos, procedimientos, guías y   protocolos son conocidos por el   personal encargado y responsable de  su aplicación, incluyendo el personal   en entrenamiento.</t>
  </si>
  <si>
    <t>Debilidad en los estándares de habilitación para promoción y prevención, limitándose a certificar la adopción de las normas técnicas, lo cual plantearía una evaluación exhaustiva de esos componentes y como evaluar la capacidad de realizar actividades colectivas. Dentro de las condiciones mínimas para consulta odontológica general y especializada y para atención extramural o de promoción y prevención: no se incluyen instrumentos educativos. Tampoco la importancia de las guías de atención. (R1439 de 2002) Solo se menciona “contar con los elementos necesarios para la valoración de los pacientes de acuerdo con el tipo de actividades desarrolladas”</t>
  </si>
  <si>
    <t>En este grupo de riesgo las acciones con enfoque integrado que incoporan salud bucal, son un facilitador para articular este componente desde lal politica</t>
  </si>
  <si>
    <t>Responsabilidades de los actores</t>
  </si>
  <si>
    <t>No se evidencia claridad en los mecanismos de articulación interdisiciplinaria e intersectorial y en su alcance colectivo, tampoco en la articulación de la politica base del SGSSS. Faltan contenidos o anexos que impulsen su operatividad. Desarrollo en las responsabilidades de los actores. No se propone un liderazgo o una rectoría clara necesario para desarrollar las líneas propuestas. El objetivo se centra en mejorar las condiciones de salud bucal</t>
  </si>
  <si>
    <t>La norma identificó con detalle la problemática del sector y las necesidades del usuario en este componente mncionandoo la importancia de la participación y la educación en derechos y deberes. Menciona la importancia del enfoque integral y el mejoramiento de indicadores que no sean por metas. Se identifican responsabilidades estre los actores y de manera particular un llamado a las organizaciones gremiales y las universidades en el desarrollo de la profesión y su aporte social. Las metas propuestos en su mayoría responden a las necesidades del sector.</t>
  </si>
  <si>
    <t>Incrementa el soporte y nivel de evidencia científica de las acciones prevenivas en salud bucal del POS. De indices COP. Se observa que los mecanismos diferentes a colocar flúor que utilizamos en este componente no poseen suficiente y fuerte evidencia de efectividad tal es el caso de la consejería individual  en habitos de higiene, control mecánico de placa, detratrtraje supragingival. los % de reducción de tasa de caries con los mecanismos de flúor tópico estan entre el 24% y el 46%. El barniz con recomendación A. Se considera un minimo de 7 años de seguimiento. Se menciona que los métodos combinados son efectivos de forma moderada en niños niñas y adolescentes,recomendación A. grado de recomendación D asistir mínimo a 2 consultas</t>
  </si>
  <si>
    <t>"Por la cual se adopta el Código Único Nacional de Medicamentos, CUM"</t>
  </si>
  <si>
    <t>Comisiones, insituciones u otras organizaciones</t>
  </si>
  <si>
    <t>En esta Ley se enfatiza que la responsabilidad de las metas en las prioridades de salud pública es compartida entre las EPS a través del POS y las entidades territoriales a través del Plan de Salud Pública de Intervenciones Colectivas, que reemplazó al PAB, Esto genera dificultades en la articulación de las acciones. Desaparece la promoción de la salud como un proceso y se la confina a acciones basadas en la difusión o fomento de la atención a través de los servicios de salud, con muy poca o ninguna articulación intersectorial ni participación comunitaria. También en esta reglamentación prácticamente desaparecen las estrategias de información, educación y comunicación para la salud. persiste en enfoque centrado en la enfermedad y con profundas confusiones respecto de la promoción de la salud y la prevención de los riesgos en salud. los incentivos son controversiales por ejemplo: "Para racionalizar la demanda por servicios, las Entidades Promotoras de Salud podrán adoptar modalidades de contratación y pago tales como capitación, protocolos o presupuestos globales fijos, de tal manera que incentiven las actividades de promoción y prevención y el control de costos.art 13"</t>
  </si>
  <si>
    <t xml:space="preserve">Es una ley que aparentemente apunta a centrar la atención en el usuario, a fortalecer el enfoque colectivo y definir las responsabilidades de los actores en particular de las aseguradoras en cuanto a la gestión del riesgo en salud. La importancia de la determinación social en salud, ofrece un marco procedimental a partir del Plan nacional de salud pública. Se crea el Comisión de Regulación en Salud (CRES) en sus
escasos años de operación y la necesidad de un ente regulador
diferente al Ministerio de Salud y Protección Social en el cumplimiento
de la función de regulación, también con la intención de descongestionar a la CNSSS. Algunas de sus funciones eran la definición y actualización permanente del POS, el cálculo del valor de la UPC, la definición de los criterios para determinar los pagos moderadores, establecer y actualizar los sistemas de tarifas y, presentar informes a las comisiones séptimas de Cámara y Senado, entre otras. Aunque llevaba el título de “regulación”, que implicaría la activación
de herramientas para corregir las fallas del mercado, la norma las dotó tan solo de funciones técnicas. Ta vez la única función como reguladora que pudo haber cumplido la CRES fue la del establecimiento y actualización del sistema de tarifas (20). Al parecer, el bajo perfil de sus comisionados no lograron hacerle contrapeso a los ministros </t>
  </si>
  <si>
    <t xml:space="preserve">Aspectos interesantes en tanto propondrá modalidades de incentivos que  promuevan la calidad de los servicios, así como el desempeño del personal en el  ambiente laboral, pero no es claro en lo operativo. Menciona de los Comités de talento Humano en Salud, uno por cada disciplina profesional y otro para auxiliares. </t>
  </si>
  <si>
    <t>Este Decreto estableció la Salud Oral como la tercera prioridad nacional en salud. Allí se consignan las metas nacionales y las estrategias para mejorar la salud oral, en cuanto a promoción de salud, prevención de riesgos, recuperación de la salud y vigilancia en salud. Expone directamente el Análisis de Situación de Salud y su importancia para la planificación. Más adelante en el capítulo VI, reafirma las responsabilidades de los actores del sector salud. El Decreto 3039 de 2007 , dentro del Objetivo 3: Mejorar la Salud Oral, definió como   estrategia para avanzar en lograr las líneas de politica 2 y 3, Prevención de los riesgos   y Recuperación y Superación de los daños en salud, incluir la promoción en las   madres, padres y cuidadores el primer acceso a los servicios odontológicos en los   menores de 1 año (Resaltado fuera del texto original).  Lo anterior permite señalar que, bajo la normatividad establecida por la CRES desde 2010,  las personas   desde los cero años de vida (por tanto todos los menores de O a 18 años), afiliados al SGSSS,   tienen derecho a acceder a la prestación de servicios individuales de promoción de la salud   bucal y de prevención de enfermedades, así como a la atención para la identificación,   intervención y atención de sus necesidades que le permitan la reducción de complicaciones   que afecten la salud bucal. (Circular 034 de 2010, p.4). En este decreto se describe el concepto de gestion social del riesgo: 3. Enfoque de gestión social del riesgo  El enfoque de gestión social del riesgo se plantea como un proceso dinámico, creativo en el cual se  construyen soluciones a partir de un abordaje causal de los riesgos de salud en poblaciones específicas,  buscando la identificación y modificación de estos, para evitar desenlaces adversos, teniendo en cuenta  que muchos de los eventos de salud no ocurren al azar sino que son predecibles y modificables con el  concurso de los actores de salud, otros sectores comprometidos y la comunidad. (Decreto 3039 de 2007 Nivel Nacional, p.4) La promoción de la salud y la calidad de vida integra las acciones individuales y colectivas encaminadas a hacer que los individuos y las colectividades estén en  condiciones de ejercer un mayor control sobre los determinantes de su salud. Explicita lo siguiente: La responsabilidad de generar estas oportunidades, si bien recae casi   mayoritariamente en el Estado, no lo hace exclusivamente. El Estado tiene   la obligación de disponer sus recursos (económicos y humanos) para hacer   efectivo el derecho, pero también tiene la obligación de respetar su   ejercicio. Por su parte, el sector privado tiene responsabilidades, pues sus   acciones pueden afectar la protección de la salud; por ello su   responsabilidad se deriva de que prestan un servicio público y participan de   la protección del derecho a la salud. (Documento-completo-PDSP, p.55). considera fortalecer los equipos de promoción social. promción del desarrollo por ciclo de vida. De las Entidades Promotoras de Salud EPS: 3. Formular, adoptar y armonizar el Plan Institucional de Salud con el   Plan Territorial de Salud en cada cuatrienio, y con el plan   presupuestal aprobado por la alta gerencia. 6. Coordinar con el municipio, departamento, nación, la organización y   operación de los servicios de salud bajo la estrategia de Atención   Primaria en Salud, bajo los lineamientos operativos que para este   efecto expida el Ministerio de Salud y Protección Social. 14. Vincularse y participar en los mecanismos de articulación   territorial de salud pública para gestionar el riesgo en salud de la   población en el territorio.  15. Participar en la elaboración del Plan Territorial de Salud en los   municipios de su influencia. 16. Asegurar la formación continua y el desarrollo de competencias. 17. Desarrollar un plan de asesoría, asistencia técnica y auditoría   para las Instituciones Prestadoras de Servicios de Salud IPS, que   hacen parte de su red, que garantice el cumplimiento de las metas   de las acciones individuales de salud pública incluidas en el Plan   Territorial de Salud.   18. Promover el conocimiento en derechos y deberes de la   población a su cargo, en el uso adecuado de los servicios de salud y   en la conformación y organización de alianzas de usuarios y su   articulación con la defensoría de los usuarios. (Documento-completo-PDSP, p.266). Importancia de la abogacía en Ministerio y Entidades territoriales para la promoción de la slaud</t>
  </si>
  <si>
    <t>Derecho a la salud</t>
  </si>
  <si>
    <t>"Salud como derecho fundamental"</t>
  </si>
  <si>
    <t xml:space="preserve">Énfasis en aseguramiento, ofrece atención pero no la garantiza. Actores con responsabilidades que discuten con la gobernanza y los objetivos centrales en salud del Ministerio tales como el Consejo Nacional de Seguridad Social el cual presentó multiplicidad de funciones y conflictos en los procesos internos de toma de decisiones y la EPS de esta última se menciona que deberán en los usuarios organizar y garantizar directa o indirectamente el POS, aquí no menciona el mantenimiento de su salud; Se le brinda libertad a las EPS para adoptar diferentes modalidades de contratación y pago como capitación protocolos o presupuesto global fijo PGP de tal manera que incentiven las actividades de promoción y prevención y el control de costes. El artículo 32 menciona que para obtener calidad y eficiencia en la provisión de servicios de salud se aplicarán sistema de incentivos a la oferta de servicios dirigidos al control de costos al aumento de la productividad y a la asignación de recursos utilizando criterios de costo eficiencia Por otro lado racionalizar el sistema de referencia y contra referencia de pacientes, contrario a lo a lo siguiente que menciona ampliar el conocimiento y el manejo del sistema de parte de los beneficiarios y promover un servicio de mayor calidad al usuario no es claro los incentivos que promuevan la calidad del servicio y el desempeño del personal en el ambiente laboral dejando la responsabilidad del Consejo Nacional del talento humano en salud. Se le permite a las IPS privadas implementar programas de incentivos a la eficiencia laboral teniendo en cuenta el rendimiento de los individuos. Una revisión a la función de regulación desempañada tanto por el CNSSS como por la CRES, muestra las grandes dificultades que presentan este tipo de organismos, pues sus decisiones, a pesar de lo técnicas que puedan parecer, finalmente terminan influenciadas por aspectos políticos y relaciones de poder. La solución no se remite a concentrar en el Ministerio de Protección Social y Salud esta función de regulación ya que sería juez y parte, sino que se debería pensar nuevamente en un CNSSS más amplio y plural con una representación más equitativa de todos los actores sociales interesados, incluyendo, desde luego, al estatal y al privado (Martinez A. Rev. salud pública. 17 (4): 626-635, 2015). La protección al trabajador es reducida Art 674., 680. aquí se hace una interpretación de la promoción de la salud como acciones realizables desde los servicios de salud, en constraste con la Carta de Ottawa y otras declaraciones que definía la promoción de la salud como "proceso de proporcionar a los pueblos los medios necesarios para que puedan mejorar su salud y ejercer un mayor control sobre la misma". desigualdad en el diseño del sistema, teniendo en cuenta la distinción que se hizo entre un plan de bene&amp;cios 
</t>
  </si>
  <si>
    <t>La Corte tuvo como punto de partida un enfoque de derechos y la insistencia en procesos participativos que legitimaran estos cambios. Asimismo, dicha intervención tuvo como objetivo impulsar la equidad, el adecuado funcionamiento del sistema y reducir la huída al litigio como último recurso para lograr el acceso a la salud. Sin perjuicio de que la implementación del fallo apenas se encuentra en una fase intermedia, impulso el mejoramiento de la UPC subsidiada, elimicación de causales de glosa ilegales que retenian el flujo de recursos, control de precios a medicamentos. impulso a la unificación del POS. Entre las ordenes se destacan la Unificación de los Planes Obligatorios de Salud de los regímenes Contributivo y Subsidiado para niños y niñas entre los cero y 12 años, y que finaliza en 2012 con la unificación para la población mayor a 18 años y menor a 60 años.
También ordenó a la CRES actualizar anualmente el POS, buscando el acercamiento progresivo de los contenidos de los planes de beneficios de los dos regímenes</t>
  </si>
  <si>
    <t xml:space="preserve">Define la metodología para la elaboración, ejecución, seguimiento, evaluación y control del Plan de Salud Territorial y las acciones que integran el Plan de Salud Pública de Intervenciones Colectivas a cargo de las entidades territoriales (actividades de alta externalidad complementarias a las previstas en e lPOS). En esta resolución se plantea la necesidad de que cada entidad territorial (departamento o municipio) formule un Plan de Salud Territorial que debe hacer parte del Plan de Desarrollo Territorial. el literal h del   numeral 1 del articulo 17 de la señalada Resolución, hace mención a la Promoción de hábitos   higiénicos de salud bucal en el ámbito hogar, ámbito laboral, escolar y en instituciones como   guarderías y hogares de bienestar. Componentes del Plan de salud pública de intervenciones colectivas: 1 Promoción de la salud y calidad de vida= a) Difusión y promoción de las Políticas Públicas en Salud, Modelos, Normas Técnicas y Guías de Atención Integral. e) Promoción de las estrategias “Atención Integral de las Enfermedades   Prevalentes de la Infancia” – AIEPI-; “Instituciones Amigas de la Mujer y   de la Infancia” –IAMI-, en todas las Instituciones Prestadoras de   Servicios de Salud – IPS. La estrategia IAMI (2011) Incluye la importancia de la educacion en salud oral, educación en derechos y deberes dentro del Sistema de salud, promoción de la consulta odontológica en embarazadas y desde la primera infancia, la importancia que el personal de crecimiento y Desarrollo oriente a padres madres y cuidadores sobre los cuidados generales de acuerdo con la edad de la niña o niño y su condición actual de salud y nutrición en temas de salud bucal; h) Promoción de hábitos higiénicos de salud bucal en el hogar, ámbito   laboral, escolar y en instituciones como guarderías y hogares de   bienestar. 
Este Plan de Salud Territorial adopta e implementa las líneas de política formuladas en el Plan Nacional de Salud Pública: promoción de la salud y calidad de vida; prevención de riesgos; recuperación y superación de daños en la salud; vigilancia en salud y gestión del conocimiento; gestión integral para el desarrollo operativo y funcional del Plan. Así mismo, debe partir de un diagnóstico general de la situación de salud territorial y debe contener seis ejes programáticos: Aseguramiento, Prestación y desarrollo de servicios de salud, Salud pública, Promoción social, Prevención, vigilancia y control de riesgos profesionales, Emergencias y desastres. EXTERNALIDAD EN SALUD: Se refiere a aquellas acciones costo efectivas que al ser ejecutadas a nivel individual afectan positivamente a la población, mejorando sus capacidades o condiciones y/o atenuando riesgos colectivos en salud, protegiendo a la comunidad en su conjunto de un riesgo en salud. (R 518 de 2015.) </t>
  </si>
  <si>
    <t>para lo relacionado de forma especifica con la salud bucal, el literal h del   numeral 1 del articulo 17 de la señalada Resolución, hace mención a la Promoción de hábitos   higiénicos de salud bucal en el ámbito hogar, ámbito laboral, escolar y en instituciones como   guarderías y hogares de bienestar, esto es contrario a lo que apunta dado que estas actividades aunque sean en otros ambientes siguen siendo con enfoque individual y son incluidas en el POS. EL enfoque de este plan requiere mas claridad puesto que los conceptos de promoción suelen confurndirse con campañas o jornadas momentáneas sin continuidad e impactos reales. de acuerdo a esta resolución "En los departamentos se destinará hasta el cuarenta por ciento (40%) a la financiación del Plan de Salud Pública de Intervenciones Colectivas a su   cargo y a la financiación de las intervenciones colectivas en salud oral,  prevención y control de enfermedades transmisibles y zoonosis, y prevención   de enfermedades crónicas no transmisibles, en los municipios de su   jurisdicción, especialmente los de categoría 4, 5 y 6." por lo cual podría verse invisibilizada y desplzada los recursos que para este fin se destinen para invertir en otras prioridades, esta separacion es controversial en este sentido, no permite la visión integral del gasto y de la atención.</t>
  </si>
  <si>
    <t>"Por la cual se define la metodología para la elaboración, ejecución, seguimiento, evaluación y control del Plan de Salud Territorial, y las acciones que integran el Plan de Salud Pública de Intervenciones Colectivas a cargo de las entidades territoriales"  (esta junto al decreto 3039 2007)</t>
  </si>
  <si>
    <t>Esta resolución tiene aspectos que involucran responsabilidades compatibles con los objetivos en Odontología para lograr la integralidad en salud en este grupo poblacional. ". Protección a la salud y bienestar social. Los adultos mayores tienen derecho a la protección integral de la salud y el deber de participar en la promoción y defensa de la salud propia, así como la de su familia y su comunidad. El Ministerio de la Protección Social atenderá las necesidades de salud y de bienestar social de este grupo poblacional mediante la formulación de políticas y directrices en materia de salud y bienestar social, a fin de que se presten servicios integrados con calidad. Garantizar la provisión de servicios y programas integrales de atención, promoción y prevención en salud mental para los adultos mayores en instituciones públicas y privadas;art 17</t>
  </si>
  <si>
    <t>"Por la cual se adoptan medidas en relación con el consumo de cigarrillo o de tabaco"</t>
  </si>
  <si>
    <t>Norma que permite al sector ser un actor importante para garantizar sus objetivos. ARTÍCULO 7o. Corresponde a las Entidades Promotoras de Salud de los regímenes contributivo y subsidiado, a las Entidades Adaptadas, a las entidades responsables de los regímenes de excepción de que tratan el artículo 279 de la Ley 100 de 1993 y la Ley 647 de 2001, desarrollar campañas permanentes de información y educación a sus afiliados sobre los efectos nocivos del consumo de tabaco o la exposición al humo de tabaco ambiental y brindar asesoría y desarrollar programas para desestimular el hábito de fumar.</t>
  </si>
  <si>
    <t>"Por la cual se reglamentan los Comités Técnico-Científicos y se establece el procedimiento de recobro ante el Fondo de Solidaridad y Garantía, FOSYGA, por concepto de suministro de medicamentos, servicios médicos y prestaciones de salud no incluidos en el Plan Obligatorio de Salud, POS autorizados por Comité Técnico Científico y por fallos de tutela"</t>
  </si>
  <si>
    <t>Se observa como facilitador la intención de estructurar las brigadas y la adopción del programa de auditoría</t>
  </si>
  <si>
    <t>surge la pregunta de los problemas y las fortalezas que existen en cada uno de estos componentes para la implementación efectiva de la estrategia preventiva en salud bucal.
la profundización en las estrategias para llevar a cabo las brigadas es prácticamente ausente
Se observa el diseño del modelo de salud muy medico centrista, lo que concierne a otras profesiones en el área de la salud frecuentemente son referidas como otros “Otros profesionales (Odontólogos, bacteriólogos, instrumentadoras, sicólogos, terapeutas, entre otras”.
Surge la cuestión de si administrativos de salud son el personal idóneo para ello, por otro lado si esta condición se cumple y si estos profesionales tienen la sensibilización suficiente en cuanto a la importancia de la salud bucal.
Verificación de estándares:
Es realizada mediante autoevaluación por los prestadores de salud y verificación externa por parte de la Entidad Territorial. Cada año se verifique por lo menos el 25% del total de prestadores inscritos en la respectiva vigencia, garantizando que se realice al menos una visita de verificación, durante los cuatro (4) años de vigencia del registro de habilitación. 
se cuestiona si la verificación cada cuatro años es suficiente, indagar en cuanto a la calidad de la verificación o si la misma genera impacto en el mejoramiento continuo, la infraestructura mencionada para tal fin puede no responder a los requerimientos en odontología. Muy dependiente de las ocmpetencias del auditor</t>
  </si>
  <si>
    <t>"Por medio de la cual se definen los lineamientos de la Carta de Derechos de los Afiliados y de los Pacientes en el Sistema General de Seguridad Social en Salud y de la Carta de Desempeño de las entidades promotoras de salud de los regímenes contributivo y subsidiado, y se dictan otras disposiciones"</t>
  </si>
  <si>
    <t>Afianzar la importancia de la carta de derechos puede ser un facilitador en la medida que bien llevada informa adecuadamente de los servicios alos que tiene derecho cada persona, cronograma de actividades grupales, formas de participación y la carta de desempeño de la EPS o de la institución y esto funcione como incentivo para el mejoramiento de la calidad en la atención</t>
  </si>
  <si>
    <t>"Por medio de la cual se modifica la Resolución 1817 de 2009"</t>
  </si>
  <si>
    <t>"Parágrafo 1°. En ningún caso, la Carta de Derechos de los Afiliados y de los Pacientes y la Carta de Desempeño de las Entidades Promotoras de Salud definidas en la presente resolución, podrán contener información desactualizada, incompleta o de difícil comprensión.Artículo 8°. Vigilancia y control. La Superintendencia Nacional de Salud vigilará y controlará el cumplimiento de lo establecido en la presente resolución y, en caso de incumplimiento, adelantará las acciones pertinentes de acuerdo con sus competencias. En desarrollo de sus atribuciones, tendrá en cuenta que la entrega y la actualización de la Carta de Derechos de los Afiliados y de los Pacientes y de la Carta de Desempeño, de manera completa, pertinente, confiable y comprensible, constituirá un estándar de las condiciones de la capacidad técnico-administrativa de obligatorio cumplimiento para la entrada y permanencia de las Entidades Promotoras de Salud de los regímenes contributivo y subsidiado, en los términos que señale el Ministerio de la Protección Social.</t>
  </si>
  <si>
    <t>"CONTRATO DE PRESTACION DE SERVICIOS-Prohibición de celebración para ejercicio de funciones de carácter permanente "</t>
  </si>
  <si>
    <t>La Corte encuentra que la prohibición a la administración pública de celebrar contratos de prestación de servicios para el ejercicio de funciones de carácter permanente se ajusta a la Constitución, porque constituye una medida de protección a la relación laboral, ya que no sólo impide que se oculten verdaderas relaciones laborales, sino también que se desnaturalice la contratación estatal, pues el contrato de prestación de servicios es una modalidad de trabajo con el Estado de tipo excepcional, concebido como un instrumento para atender funciones ocasionales, que no hacen parte del giro ordinario de las labores encomendadas a la entidad, o siendo parte de ellas no pueden ejecutarse con empleados de planta o se requieran conocimientos especializados. De igual manera, despliega los principios constitucionales de la función pública en las relaciones contractuales con el Estado, en tanto reitera que el ejercicio de funciones permanentes en la administración pública debe realizarse con el personal de planta, que corresponde a las personas que ingresaron a la administración mediante el concurso de méritos. CONTRATO DE PRESTACION DE SERVICIOS-No puede suscribirse para ejecutar una relación laboral/CONTRATO DE PRESTACION DE SERVICIOS-No puede suscribirse para desempeñar funciones de carácter permanente de la administración
PRINCIPIO DE PRIMACIA DE LA REALIDAD SOBRE FORMALIDADES EN RELACIONES LABORALES. EJERCICIO DE LA LIBERTAD ECONOMICA Y DE LA LIBRE COMPETENCIA EN MATERIA DE SALUD-Límites constitucionales</t>
  </si>
  <si>
    <t>Junio</t>
  </si>
  <si>
    <t>En búsqueda mejorar la salud oral esta resuloción persiste con la utilización de las actividades preventivas incorporadas en la 412, esta circular se enfoca en hablar de los riesgos en el uso del flúor, mencionando que de acuerdo a la evidencia en menor de seis años geles o enjuagues de flúor podrían generar intoxicación aguda, pero la recomendación se dirige a no recomendar el uso de geles o enjuagues en la población menor de 5 años, luego persiste la confusión  en tanto habla que entonces se debe seguir con lals indicaciones de la resolución 412 en tanto se haga en población mayor a 5 años. Posteriormente menciona que el Acuerdo 8 del CRES desde 2010  norma el abordaje desde los 0 a 18 años, luego cita que la 412 menciona desde los 2 años, luego considera que no debe utilizarse pasta dental fluorada en menores de 2 años pero luego dice que se debe fomentar la utilización de pasta con concentraciones de flúor menores de 500ppm en menores de 5 años y luego que si no se tiene accceso hacer el cepillado con mayor frecuencia y con menor cantidad, lo cual no posee un fundamento cientifico de soporte y puede conllevar a un manejo errado acorde a la finalidad inicial</t>
  </si>
  <si>
    <t>"Por medio de la cual se reglamenta el Servicio Social Obligatorio para los egresados de los programas de educación superior del área de la salud y se dictan otras disposiciones"</t>
  </si>
  <si>
    <t>Créase el Comité de Servicio Social Obligatorio como una instancia de carácter consultivo y asesor del Ministro de Salud y Protección Social, conformado por los Directores de Promoción y Prevención, de Prestación de Servicios y Atención Primaria y de Desarrollo del Talento Humano en Salud, o el funcionario que ellos deleguen, el cual cumplirá las siguientes funciones:
a) Recomendar sobre la inclusión o exclusión de profesiones que deben cumplir con el requisito del Servicio Social Obligatorio;
b) Recomendar la asignación directa de plazas por parte de la institución prestadora de servicios de salud, cuando se evidencien situaciones excepcionales que afecten la continuidad de los profesionales de la salud que atienden los servicios o se presenten otras eventualidades que exijan la presencia inmediata de talento humano en salud;
c) Proponer los criterios y la metodología para identificar zonas de difícil acceso, poblaciones deprimidas e instituciones prestadoras de servicios de salud para la prestación del Servicio Social Obligatorio; El Comité será presidido por el Director de Desarrollo del Talento Humano en Salud y sus recomendaciones serán adoptadas a través de acto administrativo, cuando así lo considere el Ministro.</t>
  </si>
  <si>
    <t xml:space="preserve"> "La estrategia de Atención Integrada a las Enfermedades Prevalentes de la Infancia (AIEPI), es un conjunto integrado de acciones curativas, de prevención y de promoción, que se brindan tanto en los servicios de salud como en el hogar y la comunidad. El componente comunitario y familiar de AIEPI busca iniciar, reforzar y sostener las prácticas familiares que son importantes para la supervivencia infantil, crecimiento y desarrollo dentro del marco de trabajo comunitario. Incluye en la práctica 9: Llevar a los niños al odontólogo desde los primeros meses de edad, y mensajes educativos de apoyo, salud bucal en maternas, en la primera infancia e infancia, la responsabilidad de los adultos del cepillado de los niños. El módulo de salud oral AIEPI complementa conceptos, formas de evaluar el riesgo, la técnica práctica de restauración atraumática odontológica (PRAT) para evitar progresión de caries y la aparición de nuevas junto a los dientes afectados. Se menciona los siguiente “Si no hay acceso a consulta odontológica, realice la técnica PRAT, pero posteriormente intente la valoración en algún momento por odontología”. Incluye la guía del facilitador (capacitador) dirigidas a profesionales de salud diferentes al odontólogo. INTERVENCIONES DE AIEPI Ø En el servicio de salud: Evaluar, clasificar, determinar el tratamiento, referir y asesorar la familia para el cuidado del niño y controlar su evolución Ø En el hogar; Educar a las madres y familias para el cuidado del niño, enseñar los signos de peligro, manejo precoz de casos y búsqueda de asistencia Ø En la EPS Conformar un equipo de trabajo, elaborar el diagnóstico situacional, realizar compromisos de gestión institucional, promover la participación comunitaria, priorizar grupos vulnerables y vigilar el cumplimiento de las normas establecidas y los compromisos suscritos. (Guia Guía para profesionales y técnicos de los servicios de salud AIEPI, respaldada jurídicamente por la Resolución 412 del 2000)".</t>
  </si>
  <si>
    <t>Preocupa que esta guía no reafirma de manera contundente la importancia de priorizar en el marco de un contexto territorial, de un análisis ampliado de la problemática de salud de la región, otorgando gran responsabilidad en este sentido a la EAPB, la cual en este caso podría incurrir en potenciales sesgos por ser el asegurador. Las condiciones orales no son indicadores de relevancia de acuerdo a esta guía, por otro lado es complejo pensar en priorización desde este enfoque, dado que vendría a ser la condición del paciente que refleje los protocolos a seguir, entiende que se caracterice pero que se priorice? Con que finalidad? incorpora en tercer lugar la salud oral. (D 3039 de 2007) (En este listado se encuentra la salud infantil de manera separada, a su vez en el análisis de situación en salud no se incorporan aspectos relevantes a la salud bucal ¿cómo llegan a colocarlo como una prioridad?). En la evaluación de este Plan al finalizar el periodo La agenda inconclusa se centró principalmente en salud mental, salud ambiental, salud oral, en la prevención y control de las
enfermedades no transmisibles y en discapacidad (ver anexo 4, tabla 21, Cuadro de Mando Metas Plan Nacional de Salud Pública 2007 -2010. Ministerio de Salud y Protección Social) esto se describió en el documento del PDSP.</t>
  </si>
  <si>
    <t>Es complejo su articulación dado que en la norma se sigue mostrando la salud bucal como un componente aislado, y la implementación del AIEPI en otros objetivos estrategicos, debe ser mejor operativazada en las normas que la incorporan, aunque esto no precisamente habla del AIEPI propiamente dicho, aunque si sería importante su actualización permanente y la competencia de los que los llevan a cabo y lo proponen como estrategia integral. El AIEPI se menciona en la guia técnica 2005 para la detección temprana de alteraciones del crecimiento y desarrollo en el menor de 10 años, en el Plan Nacional de Salud Pública /Decreto 3039 del 2007), en el plan de salud pública de intervenciones colectivas, en el Decreto único reglamentario 780 del 2016, y el Plan Decenal de Slaud Pública y en todos desarticulados del componente de salud bucal</t>
  </si>
  <si>
    <t>"Por la cual se Modifican Parcialmente las Resoluciones 412 y 1745 de 2000 y se deroga la resolución 1078 de 2000
Resolución 1078 de 2000"</t>
  </si>
  <si>
    <t xml:space="preserve">Enfoque en consecución de metas. Las funciones de los actores no estan claramente delimitadas.  Menciona lo siguiente "Si bien estos documentos constituyen recomendaciones técnicas, no son de carácter obligatorio para las Administradoras del los Regímenes Contributivo y Subsidiado. Sin embargo, es obligación de todas las Administradoras garantizar la atención de las enfermedades y el seguimiento de las mismas, con sujeción a los contenidos del Plan Obligatorio de Salud –POS y el Plan Obligatorio de Salud Subsidiado -POSS" Solo Tuberculosis, Lepra, leishmaniasis y malaria, contienen elementos normativos de obligatorio cumplimiento. Estas fueron las metas obligatorias: SALUD BUCAL 99.7.3.10 CONTROL DE PLACA DENTAL NCOC 20
SALUD BUCAL 99.7.3.00 DETARTRAJE SUPRAGINGIVAL SOD CONTROL MECANICO 20 SALUD BUCAL 99.7.1.03 TOPICACION CON FLUOR EN GEL 20 SALUD BUCAL 99.7.1.01 APLICACIÓN DE SELLANTES DE AUTOCURADO 20 SALUD BUCAL 99.7.1.02 APLICACIÓN DE SELLANTES DE FOTOCURADO 20% para todos los casos la mas baja en todos el grupo para todos los grupos. los otros se enfocan en diferentes grupos variando su meta. Explica una MATRIZ DE PROGRAMACIÓN PARA LA ATENCIÓN PREVENTIVA EN SALUD BUCAL. Mencionando que dado que todos los procedimientos de atención preventiva en salud bucal se orientan a universos diferentes y además su realización está sujeta a diversas condiciones del usuario, se estableció una matriz de programación para cada uno de los procedimientos. Además tiene confusiones en la redacción al mencionar las actividades obligatorias mencionando que incluye hasta los menores de 19 años cuando la norma  incorpora esta edad y luego los mayores de 20 años, excluyendo a la personas de 20 años. Redactando de manera confusa suponiendo que las personas que ingresan ya tienen un control inicial, mencionando que no todas las personas con 7 meses o mas de afiliación logran dos controles al año, estamos hablando de que se suponen unos tiempos mínimos o cual es el fundamento de esta afirmación?. En fin comienza a indagar con la supuesta intención de ajustar frecuencias de aplicación de acuerdo a la población de referencia. Luego se menciona que las personas entre 3 a 15 años que requieren sellantes hay que atenderlas en 4 momentos durante ese periodo y hacerles en total 11 consultas de aplicación de sellantes, esto también es muy confuso, luego menciona que se fracciona la población de acuerdo con la dinámica de erupción dental delimitando cuantas actividades se esperan en cada subgrupo 3 a 5, 6 a 8, 9 a 11 y de 12 a 15 de acuerdo a los supuestos dientes que se deben sellar, finalmente se menciona el Detartraje diciendo que la frecuencia es de 1 o menos al año, siendo inconsistente dado que la resolución 412 menciona que el detartraje es una vez cada 6 - 12 meses o a juicio del operador. Una interpretación bastante compleja que afecta el diseño de verdaderas matrices de seguimiento, la autonomía del profesional, la ética en la práctica, confusión entre los tomadores de decisiones. Luego en los indicadores de cumplimiento de las actividades de protección específica solo se coloca el control de Placa </t>
  </si>
  <si>
    <t>No incorpora evidencia en este ámbito,  se menciona en el examen físico, y una recomendación de valoración temprana por odontología, ningún aspecto activo, con enfoque preventivo o de trabajo en equipo, simplemente el cumplimiento de la cita</t>
  </si>
  <si>
    <t>En este acuerdo la consulta odontológica incluye todo tipo de procedimientos y corresponde a cualquier tipo sea urgencia, programada, general o especializada. Exluye la cremas dentales, enjuagues, seda dental y cepillo</t>
  </si>
  <si>
    <t>Comisiones insituciones u otras organizaciones</t>
  </si>
  <si>
    <t>Se avanza en la unificación de los paquetes de beneficios, las redes integrales de salud. Contenidos relevantes: Las Entidades Administradoras de Planes de Beneficios, bajo los  principios de complementariedad y concurrencia definidos en el numeral 3.16 del  artículo 3o de la Ley 1438 de 2011, deberán coordinar con la entidad territorial  que las actividades incluidas en el POS se realicen de manera complementaria y  articulada al PIC y apunten al logro de los resultados en salud a lo largo del curso  de vida, definidos en el Plan Territorial de Salud..(R_MSPS_0518_2015, art 9). Las entidades territoriales deben vigilar la habiltiación de las EPS (no procesos, esto no es claro??). Se menciona Cada cuatro (4) años el Gobierno Nacional hará una evaluación integral del  Sistema General de Seguridad Social en Salud con base en estos indicadores.  Cuando esta evaluación muestre que los resultados en salud deficientes, el  Ministerio de la Protección Social y la Superintendencia Nacional de Salud  evaluarán y determinarán las medidas.SE MENSIONA EL INSTITUTO NACIONAL DE EVALUACIÓN DE TECNOLOGÍAS. FUNCIONES DEL OBSERVATORIO NACIONAL DE SALUD. Será el responsable de hacer el monitoreo a los indicadores de salud pública para cada municipio y departamento, y permitirá  contar con información desagregada de resultados por Asegurador, Prestador y  Ente Territorial.(L1438011, p.8) además de 9.6 Generar espacios de discusión de resultados y construcción de propuestas. (L1438 de 2011, art 9). OBLIGATORIEDAD 1 VEZ AL AÑO DE AUDIENCIAS PÚBLICAS DE  ENTIDADES PROMOTORAS DE SALUD Y EMPRESAS SOCIALES DEL  ESTADO. con el  objeto de involucrar a los ciudadanos y organizaciones de la sociedad civil en la  formulación, ejecución, control y evaluación de su gestión. Para ello deberán  presentar sus indicadores en salud, gestión financiera, satisfacción de usuarios y  administración. (L1438 de 2011, art 109).  COORDINACIÓN INTERSECTORIAL. Para el desarrollo del Plan  Decenal de Salud en el marco de la estrategia de atención primaria, concurrirán  todas las instancias que hacen parte del Sistema de Protección Social y otros  actores, quienes ejecutarán tareas para la intervención sobre los determinantes en  salud, en forma coordinada, bajo las directrices, criterios y mecanismos del  Consejo Nacional de Política Social (CONPES) y del Ministerio de la Protección  Social. PARÁGRAFO 2o. A nivel de las entidades territoriales esta coordinación se  realizará a través de los Consejos Territoriales de Seguridad Social en salud con  la participación de las instituciones y organizaciones comprometidas con los  determinantes en salud. Las instituciones privadas prestadoras de servicios de salud deberán publicar  anualmente por internet sus indicadores de calidad y de gestión en la forma que  establezca el reglamento. (L1438 de 2011, art109). la Sentencia C-171 del 2012,
 mediante la cual declara exequible el artículo 59 de la ley 1438 y toma medidas para que las empresas sociales del estado solo puedan operar mediante terceros siempre y cuando no se trate de funciones permanentes o propias de la entidad. . Que la obligación de informar a los afiliados por parte de las entidades promotoras de salud de los regímenes contributivo y subsidiado sobre sus derechos y deberes se encuentra regulada. nuevas funciones a la Superintendencia de Salud. Fortalecer la rectoría del sistema con la Superintendencia Nacional de Salud y las acciones de vigilancia y control; el sistema de
información es regulado de nuevo y redimensionada su importancia, nuevos mecanismos para la gestión financiera del sistema, la unificación ya actualización del POS, plan
obligatorio de salud. Álvaro Franco-Giraldo Rev. salud pública. 14 (5): 865-877, 2012</t>
  </si>
  <si>
    <t>"Politica de salud oral de Bogotá D.C 2011-2021</t>
  </si>
  <si>
    <t xml:space="preserve">“Política de salud oral
de Bogotá, D.C., con participación Social para el decenio 2011-2021”, que identifican de
forma teórica lo propuesto en la política formulada en el 2004. La política a analizar
identifica de manera clara la problemática y propone ejes que darían las pautas de
planes operativos, </t>
  </si>
  <si>
    <t>La limitación como mecanismo ejecutable teniendo en cuenta el contexto de implementación. En su desarrollo faltan las voces de los actores involucrados en especial los usuarios.</t>
  </si>
  <si>
    <t>"por medio de la cual se unifica la regulación respecto de los lineamientos de la Carta de Derechos y Deberes del Afiliado y del Paciente en el Sistema General de Seguridad Social en Salud y de la Carta de Desempeño de las entidades promotoras de salud de los regímenes contributivo y subsidiado y se dictan otras disposiciones. "</t>
  </si>
  <si>
    <t>Esfuerzo en materia para apoyar y seguir fortaleciendo la normatividad en cuanto a lograr qu elas personas reconozcan sus derechos dentro del SGSSS y esten informados en cuanto a las instituciones encargadas de atenderlos. Que la obligación de informar a los afiliados por parte de las entidades promotoras de salud de los regímenes contributivo y subsidiado sobre sus derechos y deberes se encuentra regulada, entre otros, en los artículos 153, 159 y 160 de la Ley 100 de 1993, 107 de la Ley 1438 de 2011, 14 del Decreto número 1485 de 1994, 2º y 3º del Decreto número 1757 de 1994, 45 del Decreto número 1011 de 2006 y en el parágrafo 2º del artículo 5º del Decreto número 4747 de 2007. Así mismo, se encuentra regulada en la Resolución número 13437 de 1991, que adopta el Decálogo de los Derechos de los Pacientes;
Que el entonces Ministerio de la Protección Social expidió las Resoluciones números 1817, 2818 y 4392, todas de 2009, por medio de las cuales se definieron "los lineamientos de la Carta de Derechos de los Afiliados y de los Pacientes en el Sistema General de Seguridad Social en Salud y de la Carta de Desempeño de las entidades promotoras de salud de los regímenes contributivo y subsidiado, y se dictan otras disposiciones";
Que la Honorable Corte Constitucional, mediante Auto número 264 de 16 de noviembre de 2012, declaró el cumplimiento parcial de la orden vigésimo octava de la Sentencia T-760 de 2008 y, en consecuencia, ordenó la expedición de una nueva regulación unificada que derogue las anteriores, "en la que se indique a las EPS de ambos regímenes, que dichas cartas deberán cumplir, como mínimo, con los lineamientos establecidos en los numerales 3.1.1 al 3.1.3 y 3.2.1. al 3.2.3 y lo indicado en el numeral 8.4" del mismo Auto;</t>
  </si>
  <si>
    <t>mediante la cual declara exequible el artículo 59 de la ley 1438 y toma medidas para que las empresas sociales del estado solo puedan operar mediante terceros siempre y cuando no se trate de funciones permanentes o propias de la entidad
El ejercicio de la libertad económica y de la libre competencia en materia de salud, tiene claros límites constitucionales que se derivan del carácter fundamental de este derecho y de la competencia y responsabilidad del Estado en la vigilancia y control sobre esta prestación. La sentencia menciona en muchas ocasiones que aún los prestadores de servicios de salud privados, están sujetos a una vigilancia especial del estado por tratarse la salud de un servicio público y por tanto les son aplicables los mismos principios. Por ende, sobre ellos pesan las siguientes obligaciones:
1. Todo personal que ejerza funciones PERMANENTES, AÚN LOS NO MISIONALES, deberán estar vinculados en planta (al respecto ver Sentencia C-614-09 prohibición de contratos de prestación de servicios) 2. Cuando una IPS privada quiera tercerizar algún servicio les son aplicables los mismos principios y obligaciones delineadas en la Sentencia C-171 de 2012. La Corte es enfática al decir que ya existe reiteración de jurisprudencia en cuanto a este asunto y que no obstante PERSISTE LA VULNERACIÓN DE DERECHO CONSTITUCIONALES FUNDAMENTALES sobre todo en el sector salud con el tema de la vinculación del personal a través de terceros como Cooperativas de Trabajo Asociado, Empresas de Servicios Temporales, operadores externos bajo muchas figuras jurídicas de contratación en las que en realidad se tipifica una INTERMEDIACIÓN LABORAR.</t>
  </si>
  <si>
    <t>"mediante la cual declara exequible el artículo 59 de la ley 1438 y toma medidas para que las empresas sociales del estado solo puedan operar mediante terceros siempre y cuando no se trate de funciones permanentes o propias de la entidad"</t>
  </si>
  <si>
    <t xml:space="preserve">el reporte de Actividades de Protección Específica y Detección Temprana es de
obligatorio cumplimiento por parte de las Instituciones Prestadoras de Servicios
de Salud (IPS), las Empresas Administradoras de Planes de Beneficios (EAPB)
incluidas las de régimen de excepción de salud y las Direcciones
Departamentales, Distritales y Municipales de Salud; en el artículo 7 de dicha
resolución se establecen las responsabilidades de las Instituciones Prestadoras
de Servicios de Salud (IPS). Artículo 6. Responsabilidades de las Empresas Administradoras de Planes   de Beneficios (EAPB). 
Recolectar y consolidar el registro de las actividades remitidas por su red de prestadores de servicios de salud; Reportar al Ministerio de Salud y Protección Social, el registro por persona de las actividades; 3. Responder por la oportunidad, cobertura y calidad de la información   reportada. 4. Realizar la asistencia técnica, capacitación, monitoreo y retroalimentación  a las Instituciones Prestadoras de Servicios de Salud (IPS), de su red de servicios; No tiene obligación directa con las entidades territoriales. </t>
  </si>
  <si>
    <t xml:space="preserve">Solo aparece control de placa en las actividades a reportar en este acápite. Insinua una clara diferenciación entre el flujo de información donde la entidad terriorial pierde accion de vigilancia sobre la EPS, quedando solo como una acompañante y asesor, no es claro eso de la retroalimentación, la EPS por tanto queda a merced del juicio centralizado que quizas desconoce las condiciones territoriales. Esto también puede afectar la articulación de acciones en promoción y prevención. Las entidades aseguradoras y DTS en el ejercicio de su autonomía atribuida mediante Resolución 4505 en sus artículos 4 y 6, establecen los mecanismos de contratación con la red prestadora. Por otra parte, la Ley 1438 de 2011 en el
Parágrafo Transitorio del artículo 52 establece que el pago de servicios de baja complejidad será por capitación hasta el 2013.  Mecanismos de contratación difusos en el análisis de su impacto en el logro de estos objetivos en salud.  las fechas límites de entrega de información por parte de las IPS, quedan sujetas a  los acuerdos contractuales con las DTS y las EAPB. </t>
  </si>
  <si>
    <t>instrumento operativo</t>
  </si>
  <si>
    <t>"CARTA DE DERECHOS Y DEBERES DEL AFILIADO Y DEL PACIENTE EN EL SISTEMA GENERAL DE SEGURIDAD SOCIAL EN SALUD Y DE LA CARTA DE DESEMPEÑO DE LAS EPS"</t>
  </si>
  <si>
    <t>en el cuestionario que se observa, ninguna pregunta apunta a evaluar el diseño de la carta, o si comprendió la totalidad de los contenidos incluidos</t>
  </si>
  <si>
    <t>En esta guía la relevancia del odontólogo se limita a una cita aislada, donde este aspecto no evidencia importancia en el trabajo interdisciplinario, Muy pobres los contenidos relacionado , incluso menciona que no existe evidencia en cuanto a la relevancia del tratamiento rutinario de la enfermedad periodontal como medidapara disminuir la incidencia de parto pretérmino, bajo peso al nacer, restricción del crecimiento o ruptura prematura de membranas.</t>
  </si>
  <si>
    <t>Los Prestadores de Servicios de Salud, para su entrada y   permanencia en el Sistema Obligatorio de Garantía de Calidad de la Atención en Salud,   deberán cumplir las siguientes condiciones:  3.1. Capacidad Técnico-Administrativa  3.2. Suficiencia Patrimonial y Financiera  3.3. Capacidad Tecnológica y Científica. En cuanto a promoción y prevención se amplia al requerir que El talento humano cuente con certificación de formación en las estrategias clínicas comunitarias y locales de intervención social, así como los   programas y lineamientos políticos y normativos vigentes de acuerdo con el   perfil. Agrega criterios de habilitación para actividades de protección específica y detección temprana:” Si la institución ofrece actividades de Protección Específica y Detección   Temprana, ha implantado las normas técnicas de protección específica y   detección temprana definidas por las autoridades en salud del nivel nacional   y cuenta con los procesos de implementación y evaluación del cumplimiento   de las normas técnicas de obligatorio cumplimiento en relación con las   actividades, procedimientos e intervenciones para el desarrollo de las   acciones de protección específica y detección temprana y las guías de   atención para el manejo de las enfermedades de interés en salud pública   definidas en las Resoluciones 412 de 2000 y 4505 de 2012 ó las que las   modifiquen, adicionen o sustituyan.” (R 1441 DE 2013). 
Considero hace falta detallar los criterios para actividades colectivas, e incluir la verificación de la satisfacción de los usuarios</t>
  </si>
  <si>
    <t xml:space="preserve">El plan decenal de salud pública en su marco conceptual incorpora: 3.1 Enfoques y modelo conceptual 3.1.1 Enfoque de derechos 3.1.2 Enfoque diferencial 3.1.3 Enfoque de ciclo de vida 3.1.4 Enfoque de género 3.1.5 Enfoque étnico 3.1.6 Otros enfoques en lo diferencial 3.1.7 Enfoque poblacional   3.1.8 Modelo de los Determinantes Sociales de la Salud…fortalecimiento de la autoridad sanitaria...el enfoque diferencial supone una organización de   las acciones y programas que dan cuenta de la garantía de la igualdad, la   equidad y la no discriminación.  Mencionando que es necesario precisar los intercambios entre las dinámicas de población y   las dinámicas socioeconómicas, educativas y ambientales, para identificar   los desequilibrios (tensiones) y las ventajas comparativas del territorio   (oportunidades) que se generan en estos intercambios, considerando la   población/territorio como un elemento ordenador de políticas y respuestas,   que junto con lo diferencial, visto desde lo poblacional, fortalezca la acción   sobre las desigualdades evitables, teniendo en cuenta la heterogeneidad de   las problemáticas regionales en los departamentos del país e incluso dentro   de ellos, interactúa con el enfoque de Determinantes Sociales de la   Salud DSS, y aporta análisis explicativos de relaciones entre las dinámicas   demográfica, social, económica y ambiental. (Documento-completo-PDSP, p.51).                                                                 Enfatiza la importancia de actividades por ciclo de vida, transectoriales, articuladas apropiadamente art 8. Es amplia la descripción  de las responsabilidades de cada uno de los actores. Se menciona que el Estado tiene   la obligación de disponer sus recursos (económicos y humanos) para hacer   efectivo el derecho, pero también tiene la obligación de respetar su   ejercicio. Por su parte, el sector privado tiene responsabilidades, pues sus   acciones pueden afectar la protección de la salud; por ello su   responsabilidad se deriva de que prestan un servicio público y participan de   la protección del derecho a la salud pag 55. 9.5 De las Entidades Promotoras de Salud EPS: 3. Formular, adoptar y armonizar el Plan Institucional de Salud con el   Plan Territorial de Salud en cada cuatrienio, y con el plan   presupuestal aprobado por la alta gerencia. 6. Coordinar con el municipio, departamento, nación, la organización y   operación de los servicios de salud bajo la estrategia de Atención   Primaria en Salud, bajo los lineamientos operativos que para este   efecto expida el Ministerio de Salud y Protección Social. 14. Vincularse y participar en los mecanismos de articulación   territorial de salud pública para gestionar el riesgo en salud de la   población en el territorio.  15. Participar en la elaboración del Plan Territorial de Salud en los   municipios de su influencia. 16. Asegurar la formación continua y el desarrollo de competencias. 17. Desarrollar un plan de asesoría, asistencia técnica y auditoría   para las Instituciones Prestadoras de Servicios de Salud IPS, que   hacen parte de su red, que garantice el cumplimiento de las metas   de las acciones individuales de salud pública incluidas en el Plan   Territorial de Salud.   18. Promover el conocimiento en derechos y deberes de la   población a su cargo, en el uso adecuado de los servicios de salud y   en la conformación y organización de alianzas de usuarios y su   articulación con la defensoría de los usuarios. (Documento-completo-PDSP, p.266). De las Instituciones Prestadoras de Salud IPS: 2. Participar en la elaboración, seguimiento y evaluación del Plan   Territorial de Salud en el marco del PDSP.   3. Cumplir con el Sistema Obligatorio de Garantía de la Calidad de la   Atención en Salud SOGCS.  4. Fortalecer e implementar los procesos, herramientas e instrumentos   para mejorar el acceso, oportunidad y calidad de los servicios de   salud. 5. Coordinar con las Entidades Promotoras de Salud EPS o entidades   que hagan sus veces, el municipio y el departamento, la   organización y operación de los servicios de salud bajo la estrategia   de Atención Primaria en Salud, bajo los lineamientos operativos que   para este efecto expida el Ministerio de Salud y Protección Social. 8. Implementar mecanismos de seguimiento, evaluación y   mejoramiento continuo de las acciones de promoción de la salud, prevención, atención y rehabilitación. 10. Asegurar la formación continua y el desarrollo de competencias   del talento humano necesarias para cumplir con las metas de Salud   del PDSP. (Documento-completo-PDSP, p.267.      Las responsabilidades en el marco del PDSP de la NACIÓN están encaminadas principalmente a desarrollar el proceso de asistencia técnica territorial, asegurando los recursos financieros, tecnológicos y humanos   requeridos. En los MUNICIPIOS dirigir y coordinar el sector salud y el Sistema General de Seguridad Social en Salud en el ámbito de su jurisdicción, Establecer la situación de salud en el municipio y propender por el mejoramiento de las condiciones determinantes de dicha situación. De igual forma, promoverá la coordinación, cooperación e integración funcional de los diferentes actores sectoriales, transectoriales y   comunitarios para la formulación y ejecución de los planes, programas y proyectos en salud pública en su ámbito territorial como el Plan de salud territorial; 44.1.3. Gestionar y supervisar el acceso a la prestación de los servicios de salud para la población de su jurisdicción. 44.1.4. Impulsar mecanismos para la adecuada participación social y el ejercicio pleno de los deberes y derechos de los ciudadanos en materia de salud y de seguridad social en salud. 44.2.3. Celebrar contratos para el aseguramiento en el Régimen Subsidiado de la población pobre y vulnerable y realizar el seguimiento y control directamente o por medio de interventorías; Realizar la formulación, ejecución, monitoreo y evaluación del   plan de intervenciones colectivas e individuales. Acompañar técnicamente a las Entidades Promotoras de Salud EPS, o a quien haga sus veces, y a las Administradoras de Riesgos   Laborales ARL, para que elaboren el Plan Institucional de Salud, en   el marco de sus competencias. DEPARTAMENTO 7. Acompañar técnicamente a las Entidades Promotoras de Salud EPS,   o a quien haga sus veces, y a las Administradoras de Riesgos   Laborales ARL, para que elaboren el Plan Institucional de Salud, en   el marco de sus competencias; 10. Fortalecer los equipos de promoción social, para desarrollar en   el marco de sus competencias las acciones de gestión diferencial de   las poblaciones vulnerables definidas en las dimensiones prioritarias   y transversales del PDSP ; 16. Formular y ejecutar el plan de intervenciones colectivas e  individual en el marco de los lineamientos que para el efecto expida   el Ministerio de Salud y Protección Social, y asistir técnicamente a   los municipios y actores territoriales en la planeación, ejecución,   monitoreo y evaluación de las mismas. 17. Dirigir, incorporar, coordinar, controlar la organización y   operación de los servicios de salud bajo la estrategia de Atención   Primaria en Salud, en los ámbitos departamental, distrital y   municipal, y en el marco del Plan Territorial de Salud de Desarrollo,   el Plan Bienal de Inversiones, el PDSP y los lineamientos operativos   que para el efecto expida el Ministerio de Salud y Protección Social. 22. Fortalecer la capacidad de la autoridad sanitaria territorial y   disponer de talento humano idóneo, suficiente y permanente para la   gestión en los procesos de planeación, ejecución, seguimiento y   evaluación del Plan Territorial de Salud.                                                                                  El objetivo estratégico de este Plan es: 6.1. Avanzar hacia la garantía del goce efectivo del derecho a la salud   6.2 Mejorar las condiciones de vida y salud de la población  6.3 Lograr cero tolerancia frente a la morbilidad, mortalidad y discapacidad  evitables. Incorpora la Dimensión prioritaria  vida saludable y condiciones no transmisible con acciones como: a. Promover, desarrollar e implementar una agenda transectorial que   eleve como prioridad en las políticas de todos los sectores la promoción de la salud, el control de las Enfermedades No   Transmisibles ENT y las alteraciones de la salud bucal, visual,   auditiva y comunicativa, a partir de programas socio-sanitarios, para   combatir la pobreza y fortalecer el desarrollo socioeconómico. c. Generar condiciones y fortalecer la capacidad de gestión de los   servicios, para mejorar la accesibilidad y la atención integral e  integrada de las Enfermedades No Transmisibles ENT y las  alteraciones de la salud bucal, visual y auditiva, reduciendo brechas   en la morbilidad, mortalidad, discapacidad, eventos evitables y en los   factores de riesgo 
La salud bucal también se incorpora en el 7.2.3.2 componente Condiciones crónicas prevalentes del PDSP, con objetivos como: a. Mejorar la capacidad de respuesta institucional del Sistema General de Seguridad Social en Salud SGSSS que fortalezca la prestación y   gestión de servicios de salud individuales y colectivos en los  territorios, así como su articulación con servicios socio-sanitarios   para la prevención, control, intervención y atención integral de las   ENT y las alteraciones de la salud bucal, visual y auditiva. b. Desarrollar capacidades para la investigación en salud, la vigilancia,   el control y la evaluación de la gestión y resultados de las ENT,   incluidas la salud bucal, visual, auditiva y comunicativa y sus factores   asociados. (Documento-completo-PDSP, p.149) 
Las estrategias del componente Condiciones crónicas prevalentes del PDSP:  b. Fortalecimiento de las capacidades del recurso humano para la   planeación, desarrollo, atención y evaluación de acciones e   intervenciones en estilos de vida saludable, prevención y control de   ENT y de alteraciones bucales, visuales, auditivas y comunicativas, en el marco de la estrategia de APS y gestión de riesgo. c. Desarrollo de modelos y formas de atención diferencial de las ENT   sostenibles, que permitan la reorientación de los servicios para   mejorar la cobertura, acceso, oportunidad, integralidad, continuidad,   y seguridad ambulatoria, hospitalaria y domiciliaria, entre otros, de   las ENT, alteraciones bucales, visuales y auditivas y sus factores de   riesgo, bajo la estrategia de APS y gestión de riesgo, enfatizando en   los diferenciales, la población rural dispersa, poblaciones vulnerables   y víctimas del conflicto armado. e. Fortalecimiento de procesos de desarrollo, regulación y evaluación   de tecnologías apropiadas para el país para la promoción de la salud   y la atención integral de las ENT y las alteraciones bucales, visuales   y auditivas. h. Desarrollo de capacidades nacionales y locales para la innovación,   uso y aplicación de las Tecnologías de Información y Comunicación   TICS para mejorar el acceso y la atención ambulatoria y domiciliaria   de las ENT y las alteraciones bucales, visuales y auditivas,   incluyendo el desarrollo de la telemedicina, entre otros, a través del   desarrollo de aplicaciones operadas por el usuario final con carácter   poblacional para identificación y valoración temprana de riesgos en   salud, entre otros. (Documento-completo-PDSP, p.153)
</t>
  </si>
  <si>
    <t xml:space="preserve">El concepto de plan de intervenciones colectivas PIC, menciona que ejecuta intervenciones individuales de alta externalidad o colectivas, al final entonces que se hace, esto confunde los procesos terminando siempre en el diseño de actividades individuales en grande sconglomerados como escuelas.  Según este Plan las EPS deben armonizar su plan insitucional con el plan territorial (¿Es una planeación que ya demuestra cierta complejidas y conflicto de intereses p.266). ANÁLISIS DE LA SITUACIÓN DE SALUD   EN COLOMBIA EN 2010 identifica la caries dental como la segunda consulta ambulatorial mas frecuente (el 8,5% en mujeres y el 8,7% en hombres)(Documento-completo-PDSP, p.107). Sin embargo A pesar de ser el segundo no se vuelve a mencionar en el análisis. Los Departamentos y municipios si bien es cierto deben orientar el diseño del plan Territorial de salud, su participación parece mas de asesoramiento, acompañamiento, no se visualiza un fuerte componente de vigilancia y sanción de las acciones realizadas desde las EPS y su red de prestación, el propender por mejores condiciones para el territorio entonces va a quedar muy sujeta a la voluntad política del momento. El PDSB menciona el componente de salud bucal en la Dimensión prioritaria vida saludable y condiciones no transmisible, en el componente Condiciones crónicas prevalentes y de manera indirecta en Dimensión sexualidad, derechos sexuales y reproductivos y en la Dimensión transversal. No obstante es recurrente la fragmentación del tema de salud bucal diferente a las Enfermedades no Transmisibles, pareciera que insinúa la importancia de esta integración pero no es claro, puede ser interpretado de diferentes maneras. En las metas también se evidencia la fragmentación, se centra en lo convencional "dental". 
</t>
  </si>
  <si>
    <t>No evidencia este componente, lo menciona como signo de desnutrición, y en el examen físico focalizado en dientes. En la pagina 509 en respuesta a esta falencia se responde lo siguiente "Como mencionamos anteriormente y desafortunadamente, para el desarrollo de guías de práctica
clínica en nuestro país, se tiene que plantear unos alcances y objetivos de cada una de las guías previo a su inicio para ver la
factibilidad de su desarrollo. En este caso lo perteneciente
al cuidado oral de los niños no fue posible incluirlo dentro de
este proceso. Hay una guía propuesta por el ministerio que
abarca este tema por lo cual no se justifica repetir esfuerzos con tan pocos recursos.</t>
  </si>
  <si>
    <t>La guía no analiza efectos adversos, limitaciones o restricciones de las acciones, el enfoque de promoción se limita a mencionar actividades de información y educación en higiene. La inclusión del concepto de determinación social de la salud es inexistente. No se distingue que es un paciente de alto riesgo. Se menciona en la pagina 406 "Se
deben seguir las instrucciones de la casa fabricante en cuanto al uso de ionómero de vidrio" Utilizar ionómero de vidrio como sellante es una alternativa en dientes con
esmalte hipomineralizado, parcialmente erupcionados y molares o dientes sensibles. La explicación del indice COeP no es clara. Esta guia de Caries menciona topicación de flíor en blarniz o solución en menores de 4 años(flujograma página 412) El sellante no debe aplicarse sino se requiere. El flujograma de diagnóstico y evaluación del riesgo no es claro en cuanto a los intervalos para los ocntroles de placa. pag 409. Pese a estar en la justificación , no redunda en la importancia de articular sus acciones y la evidencia de su importancia en el contenido de la misma</t>
  </si>
  <si>
    <t>Si la auditoria de requerimientos se fundamenta en la Resolución 412 y las Guías puede que haya controversia dada las diferencias entre la norma y la guía. El desarrollo de estándares para evaluar la capacidad de realizar estas acciones no esta muy desarrollado, en particular las necesidades desde la odontología para hacer estas acciones de manera intra y extramural  y mas allá de actividades individuales. Detalla el concepto de prestación de servicio en la modalidad extramural o brigada. Agrega Si la brigada no es esporádica sino que se desarrolla de manera periódica, requerirá habilitación por parte del   prestador que oferte el servicio. ((R 2003 DE 2014).  La consulta odontológica general y especializada aparece unida como consulta externa, para actividades Protección específica y Detección
Temprana, disponibilidad de Odontólogo o auxiliar en odontología o auxiliar en salud oral o auxiliar de higiene oral, contrario a la norma donde es necesario que el auxiliar tenga supervisión del Odontólogo.</t>
  </si>
  <si>
    <t>Lineamientos de política pública de salud de Medellín 2013-2022. Construido de manera participativa entre mas de 40 actores bajo el lema “la boca convoca” entre septiembre de 2012 y enero de 2013 y entre junio de 2013 y marzo de 2014 con instituciones gubernamentales de orden municipal y nacional,  organizaciones no gubernamentales, gremiales y privadas, organizaciones sociales y  comunitarias, profesionales independientes y ciudadanos. Análisis amplio de la problemática y sus consecuencias. También fueron construidas unas metas e indicadores durante el proceso, con una proyección a diez años y alcances parciales a corto y mediano plazo. EJES, OBJETIVOS, ESTRATEGIAS Y ACCIONES DE LA POLÍTICA PÚBLICA DE MEDELLÍN.
8.2.1 Gestión y posicionamiento de la Política Pública de Salud Bucal de Medellín. 8.2.2 Reorientación del modelo de atención con enfoque familiar, comunitario y territorial. 8.2.3 Desarrollo y fortalecimiento de las capacidades del recurso humano, de los actores y de las instituciones de la ciudad. 8.2.4 Fortalecimiento de la vigilancia epidemiológica y de los sistemas de información para la salud bucal. 8.2.5 Gestión del conocimiento e investigación.</t>
  </si>
  <si>
    <t>Planeación, metas e indicadores</t>
  </si>
  <si>
    <t xml:space="preserve">El diseño de la politica requiere un mayor trabajo que articule el marco del SGSSS para facilitar la adopción de las lineas estratégicas para que no quede como un asunto desconectado ,eso incluye definir liderazgos en esa ejecución. La secretaría de Salud se menciona asi: Acompañamiento y seguimiento de la Secretaría de Salud al proceso de gestión e implementación de la PPSB para alcanzar las metas de ciudad en salud bucal (fortalecimiento del liderazgo). </t>
  </si>
  <si>
    <t xml:space="preserve">El PIC es un plan complementario al Plan Obligatorio de Salud -
POS  y  a otros beneficios, dirigido a impactar positivamente los determinantes sociales de la salud e incidir en los resultados en salud, a través de la ejecución de intervenciones colectivas o individuales de alta externalidad en salud definidas en la presente resolución, desarrolladas a lo largo del curso de vida, en el marco del derecho a la salud y de lo definido en el Plan Decenal de Salud Pública ·PDSP.   La formulación y ejecución del Pie se realizará de manera articulada y
complementaria a las acciones de promoción de la salud y prevención de la enfermedad a cargo de las Entidades Administradoras de Planes de Beneficios.      El PIC es dirigido, administrado y monitorizado por el Estado. Su formulación,  ejecución, seguimiento y evaluación está a cargo de los Departamentos, Distritos  y Municipios de acuerdo con las competencias definidas en la normatividad  vigente, en el marco del Plan Decenal de Salud Pública y los Planes Territoriales  de Salud. PARÁGRAFO. El Ministerio de Salud y Protección Social, a través de la Dirección  de Promoción y Prevención, actualizará el listado de Intervenciones,  Procedimientos, Actividades e Insumos a ser financiados con recursos del Plan de  Salud Pública de Intervenciones Colectivas, como mínimo cada dos (2) años. (R_MSPS_0518_2015, p.3). La entidad territorial contratará prioritariamente con las Empresas Sociales  del Estado ubicadas en el territorio (incluye las IPS indígenas), las acciones del  PIC para las cuales tenga capacidad técnica y operativa. Las actividades misionales no podrán ser subcontratadas 
(R_MSPS_0518_2015, art 14). En los casos en los  que la entidad territorial no haya contratado el PIC con la IPS pública, en razón a  que no cuenta con la capacidad técnica y operativa para su ejecución, las  entidades territoriales distritales o municipales en concurrencia con el respectivo  departamento, deben implementar estrategias para el desarrollo de las  capacidades en las IPS públicas, con el fin que puedan asumir la ejecución en la próxima vigencia (R_MSPS_0518_2015, art.17). Aquí los departamentos y distritos tienen responsabilidades muy importantes desde la formulación hasta la vigilancia de estos planes, el desarrollo de capacidades en todos los actores del sistema en su jurisdicción, Formular, ejecutar, monitorear y evaluar el Plan mediante procesos de participación social de conformidad con lo establecido en el Plan Decenal de Salud Pública, los planes de desarrollo nacional, departamental o distrital, así como, en los planes de vida de los pueblos indígenas, los planes de pueblos afrocolombianos y de los ROM, las políticas nacionales y lo dispuesto en la presente resolución. </t>
  </si>
  <si>
    <t>Es confuso mantener una mirada integral en Salud pública y mencionar que las actividades del Plan de intervenciones colectivas deben complementar el POS.  Parece orientar el diseño de las estrategias hacia la educacion, comunicación e información para la salud, jornadas de salud y tamizaje estas estrategias parecen mas para ellevantamiento de lineas base mas que acciones de impacto colectivo.</t>
  </si>
  <si>
    <t>instrumentos operativos</t>
  </si>
  <si>
    <r>
      <t xml:space="preserve"> La presente resolución tiene por objeto establecer disposiciones sobre el proceso de planeación integral para la salud a cargo de las entidades territoriales del nivel departamental, distrital y municipal, así como de
las instituciones del gobierno nacional; igualmente, establecer las obligaciones que para contribuir con éste propósito, deben cumplir las Entidades Promotoras de Salud - EPS,
las demás Entidades Administradoras de Planes de Beneficios -EAPB y las Administradoras de Riesgos Laborales - ARL, que serán de obligatorio cumplimiento, en el ámbito de sus competencias, por lo que deben acoger e integrar los insumos que permitan su ejecución. </t>
    </r>
    <r>
      <rPr>
        <b/>
        <sz val="12"/>
        <rFont val="Calibri"/>
        <family val="2"/>
        <scheme val="minor"/>
      </rPr>
      <t xml:space="preserve">Artículo 2. Planeación integral para la salud. </t>
    </r>
    <r>
      <rPr>
        <sz val="12"/>
        <rFont val="Calibri"/>
        <family val="2"/>
        <scheme val="minor"/>
      </rPr>
      <t xml:space="preserve">Es el conjunto de procesos relacionados entre sí, que permite a las entidades territoriales definir las acciones de formulación, implementación, monitoreo, evaluación y rendición de cuentas del Plan Territorial de Salud-PTS, bajo los principios de coordinación, concurrencia, complementariedad y  subsidiariedad.  </t>
    </r>
    <r>
      <rPr>
        <b/>
        <sz val="12"/>
        <rFont val="Calibri"/>
        <family val="2"/>
        <scheme val="minor"/>
      </rPr>
      <t xml:space="preserve">Articulo 7. Contenidos del plan territorial de salud: </t>
    </r>
    <r>
      <rPr>
        <sz val="12"/>
        <rFont val="Calibri"/>
        <family val="2"/>
        <scheme val="minor"/>
      </rPr>
      <t xml:space="preserve">7.1. Análisis de Situación de Salud - ASIS, bajo el modelo de determinantes de la salud. 7.2. Priorización de la caracterización de la población afiliada a las EPS, demás EAPB y ARL. 7.3. Priorización en salud pública. 7.4. Componente estratégico y de inversión plurianual del plan territorial de salud (R 1536 de 2015, art 2;7). </t>
    </r>
    <r>
      <rPr>
        <b/>
        <sz val="12"/>
        <rFont val="Calibri"/>
        <family val="2"/>
        <scheme val="minor"/>
      </rPr>
      <t>Articulo 6. El Plan Territorial de Salud debe ser formulado de manera participativa y teniendo en  cuenta las políticas públicas y sociales del territorio. Articulo 4. Autoridades responsables de la planeación integral para la salud. Son autoridades responsables de la planeación integral para la salud en el territorio</t>
    </r>
    <r>
      <rPr>
        <sz val="12"/>
        <rFont val="Calibri"/>
        <family val="2"/>
        <scheme val="minor"/>
      </rPr>
      <t>: 4.1. El Alcalde o Gobernador. 4.2. Asambleas Departamentales, Concejos Municipales y Distritales. 4.3. La Secretaria, Departamento Administrativo u Oficina de Planeación. 4.4. La Entidad Territorial de Salud. 4.5. El Consejo Territorial de Planeación. (R 1536 de 2015, art 4; 6). El Sistema de Monitoreo y Evaluación del Plan Territorial de Salud – SME es el conjunto de procedimientos y mecanismos integrados al SISPRO que tiene como fin reducir la variabilidad de los procesos de captura, procesamiento, análisis y entrega de información. El Ministerio de Salud y Protección Social a través de la Resolución 1536 de 2015 definió
las disposiciones sobre el proceso de Planeación Integral en Salud y adoptó la estrategia PASE a la Equidad en Salud como la metodología para garantizar la formulación integral de los PTS.</t>
    </r>
  </si>
  <si>
    <t xml:space="preserve">La Ley 1751 de 2015 establece que de ahora en adelante no basta con la atención a los pacientes, sino que se debe garantizar la integralidad a través de la promoción, prevención, diagnóstico, tratamiento, recuperación, rehabilitación y paliación de una enfermedad.
“No se podrá fragmentar la responsabilidad en la prestación de un servicio de salud especifico en desmedro de la salud del usuario”. La Ley Estatutaria de Salud acaba con la lista de servicios de salud que estaban en el POS y a los que anteriormente los pacientes podían acceder. Con la Ley 1751 de 2015 los pacientes pueden acceder a todos los servicios necesarios para su recuperación. Gracias a la Ley 1751 de 2015 los profesionales de la salud tendrán autonomía en sus decisiones al momento de tratar a un paciente. Se regulará el precio de los medicamentos por parte del Gobierno mediante una Política Farmacéutica Nacional que busca la transparencia en la oferta de medicamentos necesarios para proteger el derecho fundamental de la salud. El Estado deberá garantizar el acceso a la salud en todo el territorio nacional especialmente en las zonas marginadas. La Ley Estatutaria determina que no podrá ser un impedimento para la extensión de la red hospitalaria por rentabilidad económica, sino por rentabilidad social. </t>
  </si>
  <si>
    <t xml:space="preserve">La norma no es clara en cuanto a el rol de la entidad territorial para la supervisión y en procesos de rendición de cuentas de las acciones realizadas por EAPB e IPS, Se basa en los reportes SISPRO, las Entidades territoriales parecen mas acompañantes que líderes del proceso.  "Artículo 16. Responsabilidades de las entidades territoriales en el uso de la caracterización de la población a cargo de las Entidades Promotoras de Salud - EPS, demás Entidades Administradoras de Planes de Beneficios - EAPB Y Administradoras de Riesgos Laborales -... " Acompañar y apoyar a cada una de las EPS, demás EAPB y ARL, en la revisión de las acciones e intervenciones que deben garantizar en los municipios y distritos a su población afiliada, en ejercicio de sus competencias y de su función de asistencia técnica. (R 1536 de 2015, art 16)." la caracterización de las EAPB viene sujeta a un proceso previo de priorización de los problemas de salud de sus afiliados, grupos poblacionales y lugares ART 17, para luego tener otra priorización como parte del tercer componente de laPlaneación territorial en Salud. No es claro como se operativiza la intersectorialidad.  todos sus componentes en particular el ASIS  implica desafíos
técnicos y políticos, así como de conocimiento y de articulación </t>
  </si>
  <si>
    <t>"Por la cual se adopta la Clasificación Única de Procedimientos en Salud — CUPS y se dictan otras disposiciones "</t>
  </si>
  <si>
    <r>
      <rPr>
        <b/>
        <sz val="12"/>
        <color rgb="FFFF0000"/>
        <rFont val="Calibri"/>
        <family val="2"/>
        <scheme val="minor"/>
      </rPr>
      <t xml:space="preserve"> El barniz de flúor se incorpora con la Res 4678 del 2015.</t>
    </r>
    <r>
      <rPr>
        <sz val="12"/>
        <rFont val="Calibri"/>
        <family val="2"/>
        <scheme val="minor"/>
      </rPr>
      <t xml:space="preserve"> Incorporan las actividades de promoción y prevención en salud bucal, también se incluye en el capitulo 25 los códigos para Procedimientos e intervenciones colectivas relacionadas con Información, educación y comunicación (IEC) en fomento de factores protectores hacía estilos de vida saludables (incluye lactancia materna, alimentación y nutrición, vacunación, salud visual y auditiva, salud bucal, salud sexual y reproductiva, salud mental, convivencia pacífica y prevención de violencia intrafamiliar, prevención del uso de sustancias psicoactivas, promoción de la actividad física, la recreación y el deporte, entre otros. . En los códigos siguientes se evidencian otras posibilidades donde el equipo de salud bucal puede incorporarse, fortalecer sus estrategias de promoción y prevención y afianzar los objetivos de integralidad de la atención:
Educación grupal en salud (grupo máximo de 30 personas, sesión máxima de 120 minutos) 990103: por odontología; 990112: por higiene oral; 990112: por equipo interdisciplinario; 990111:por agente educativo. Educación individual en salud (sesión máxima de 30 minutos): 990203 por odontología; 990212 por higiene oral; 990213 por equipo interdisciplinario; 990211 por agente educativo; 990221 Educación individual en salud por equipo interdisciplinario y comunicación en población infantil y adolescente; 990222 Educación individual en salud por equipo interdisciplinario y comunicación en población de hombres y mujeres en edad fértil ; 990223 Educación individual en salud por equipo interdisciplinario y comunicación en mujeres gestantes y lactantes ; 990224Educación individual en salud por equipo interdisciplinario y comunicación en población de adulto mayor.  establece que su actualización, esto es, inclusión, modificación, aclaración, adición, sustitución o supresión de procedimientos y servicios en salud, así como la modificación de la nomenclatura o descripción, será responsabilidad de este Ministerio, a través de la Dirección de Regulación de Beneficios, Costos y Tarifas del Aseguramiento en Salud, efectuando las consultas y ejercicios que se estimen necesarios con los diferentes actores del Sistema General de Seguridad Social en Salud, con el fin de analizar sus aportes y con la periodicidad que requiera las condiciones del sistema, quedando facultada para establecer e implementar la
metodología para estos efectos. </t>
    </r>
  </si>
  <si>
    <t xml:space="preserve">La presente resolución tiene como objeto establecer el
procedimiento para la actualización de la Clasificación Única de Procedimiento en Salud
-CUPS, que se caracteriza por ser continuo, técnico, dinámico, participativo,
transparente y validado por los expertos del país, en donde prima el interés general
sobre el particular. Artículo 4. Registro Único de Procedimientos en Salud -RUPS. La Dirección de
Regulación de Beneficios, Costos y Tarifas del Aseguramiento en Salud de este
Ministerio diseñará la herramienta virtual denominada Registro Único de Procedimientos
en Salud -RUPS- en la que las diferentes agremiaciones de profesionales de la salud
que intervienen en el Sistema General de Seguridad Social en Salud podrán presentar
sus nominaciones, previa inscripción en el "Registro de Participación Ciudadana" y
atendiendo para el efecto, los lineamientos de la Circular 060 de 2015 ola norma que la
modifique o sustituya, que desarrolla la estrategia de participación ciudadana. </t>
  </si>
  <si>
    <t>Limitación al CUPS, Falta determinar los mecanismos desde el CIE.</t>
  </si>
  <si>
    <t xml:space="preserve">"Por la cual se establece el procedimiento para la actualización de/a Clasificación Única de Procedimientos en Salud —CUPS" </t>
  </si>
  <si>
    <t xml:space="preserve"> "Por la cual se reglamenta el trámite de las peticiones, quejas, reclamos, denuncias, felicitaciones y solicitudes de acceso a la información que se formulen al Ministerio de Salud y Protección Social".</t>
  </si>
  <si>
    <t>reglamenta el trámite de las peticiones, quejas, reclamos, denuncias, felicitaciones y solicitudes  de acceso a la información que se formulen al Ministerio de Salud y Protección Social.</t>
  </si>
  <si>
    <t>Esta norma debe articularse con otras como la carta de derechos del usuario, y un fuerte componente educativo que garantice el conocimiento y el uso apropiado de la plataforma de PQRSD ORFEO. Complejo en tanto que podría ser conflictivo como juez y parte del proceso</t>
  </si>
  <si>
    <t>"Por la cual se dictan disposiciones en relación con el Sistema de Información para la Calidad y se establecen los indicadores para el monitoreo de la calidad en salud "</t>
  </si>
  <si>
    <t>"Por la cual se establecen los estándares, criterios y procedimientos para la habilitación de las Redes Integrales de Prestadores de Servicios de Salud y se dictan otras disposiciones"</t>
  </si>
  <si>
    <t xml:space="preserve">INDICADORES PARA EL MONITOREO DE LA CALIDAD —PRESTADORES DE SERVICIOS DE SALUD : EFECTIVIDAD: Proporción de gestantes con valoración por odontología;  EXPERIENCIA DE LA
ATENCIÓN : Tiempo promedio de espera para la asignación de cita de Odontología General;  INDICADORES PARA EL MONITOREO DE LA CALIDAD -EAPB : Tiempo promedio de espera para la asignación de cita de Odontologia General. REGISTRO DE DETALLE DE OPORTUNIDAD EN CITAS: 2: Cita para consulta de primera vez de Odontología General (código CUPS 89.0.2.03). Proporción de Satisfacción Global de los usuarios en la EPS . Proporción de satisfacción global de usuarios de IPS </t>
  </si>
  <si>
    <t>Son indicadores de calidad ligados a procesos organizacionales, y de reporte de citas mas cercano a coberturas. No es posible analizar la satisfacción de los pacientes a traves de este método. No se comprende el fundamento para la selección de estos indicadores para evidenciar calidad</t>
  </si>
  <si>
    <t>"Por la cual se modifican las fechas de reporte de información de que trata el artículo 10 de la Resolución 4505 de 2012 "</t>
  </si>
  <si>
    <t xml:space="preserve">"Por la cual se modifica la Resolución 4678 de 2015, que adopta la Clasificación Única de Procedimientos en Salud —CUPS- en su Anexo Técnico No. 1 y se sustituye el Anexo Técnico No. 2" </t>
  </si>
  <si>
    <t xml:space="preserve">Parráfos como estos dejan todavía en entredicho las metas de las EPS en tanto su responsabildiad de generar impactos en salud: "(Art. 1 del Decreto 1485 de 1994, aclarado por el Decreto 1609 de 1995) Artículo 2.5.2.1.1.2 Responsabilidades de las Entidades Promotoras de Salud. Las Entidades Promotoras de Salud serán responsables de ejercer las
siguientes funciones b) Administrar el riesgo en salud de sus afiliados, procurando disminuir la ocurrencia de eventos previsibles de enfermedad o de eventos de enfermedad sin atención, evitando en todo caso la discriminación de personas con altos riesgos o enfermedades costosas en el Sistema. </t>
  </si>
  <si>
    <r>
      <t xml:space="preserve">Capacidades y estándares técnicos. Las capacidades y
estándares técnicos que deben demostrar los municipios para asumir la prestación
del servicio de salud son: 3. Área de salud pública:3.4. Acreditar la implementación de la estrategia de Atención Integral de las Enfermedades Prevalentes de la Infancia (AIEPI), de manera integral. (D 780 de 2016, Artículo 2.5.4.1.6 que integra  al Art. 5 del Decreto 4973 de 2009).  Plan de visitas. Las Entidades Departamentales y Distritales de Salud deben elaborar y ejecutar un plan de visitas para verificar   que todos los Prestadores de Servicios de Salud de su jurisdicción, cumplan con   las condiciones tecnológicas y científicas, técnico-administrativas y suficiencia   patrimonial y financiera de habilitación, que les son exigibles. De tales visitas, se   levantarán las actas respectivas y los demás soportes documentales adoptados   para este proceso. (D780 de 2016-1, Art 2.5.1.3.2.15). Toda persona tiene derecho a obtener de los funcionarios competentes la debida información y las instrucciones adecuadas sobre asuntos, acciones y   prácticas conducentes a la promoción, prevención y conservación de su salud personal y la de los miembros de su hogar, particularmente sobre higiene, dieta   adecuada, orientación psicológica, salud mental, educación sexual,   enfermedades transmisibles, especialmente las Enfermedades de Transmisión   Sexual y el SIDA, planificación familiar, diagnóstico precoz de enfermedades y sobre prácticas y el uso de elementos técnicos especiales. (decreto-780-2016-1, ART 2.8.1.5.13). (Art. 1 del Decreto 4192 de 2010)
Artículo 2.7.2.1.2 Definiciones. Para efectos del presente Capítulo y de conformidad con la Ley 1164 de 2007, adóptense las siguientes definiciones:
</t>
    </r>
    <r>
      <rPr>
        <b/>
        <sz val="12"/>
        <rFont val="Calibri"/>
        <family val="2"/>
        <scheme val="minor"/>
      </rPr>
      <t>1. Colegios profesionales del área de la salud.</t>
    </r>
    <r>
      <rPr>
        <sz val="12"/>
        <rFont val="Calibri"/>
        <family val="2"/>
        <scheme val="minor"/>
      </rPr>
      <t xml:space="preserve"> Son organizaciones sin ánimo de lucro, originadas en el ejercicio del derecho a la libre asociación de profesionales del área de la salud que se congregan bajo una estructura democrática con la finalidad de promover la utilidad y el significado social de una profesión del área de
la salud. </t>
    </r>
  </si>
  <si>
    <r>
      <t>E</t>
    </r>
    <r>
      <rPr>
        <b/>
        <sz val="12"/>
        <rFont val="Calibri"/>
        <family val="2"/>
        <scheme val="minor"/>
      </rPr>
      <t>sta resolución incorpora dentro de los documentos a presentar Condiciones
y procesos para realizar el monitoreo continuo del desempeño de la Red de prestación de servicios de salud y los resultados en salud, conforme a la Política Integral de Atención en Salud.  incluye en el éstandar evidenciar sus resultados en salud esperados y obtenidos (éstandar 1.3.1.2), carta de derechos.</t>
    </r>
    <r>
      <rPr>
        <sz val="12"/>
        <rFont val="Calibri"/>
        <family val="2"/>
        <scheme val="minor"/>
      </rPr>
      <t xml:space="preserve"> Artículo 8. Procedimiento para la habilitación de las Redes Integrales de Prestadores de Servicios de Salud - ~SS. Para la habilitación de las RIPSS, se seguirá el siguiente procedimiento:1. AUTOEVALUACIÓN: por parte de las EPS de los criterios de entrada para la habilitación desarrollados en el "Manual de Habilitación de Redes Integrales de Prestadores de Servicios de Salud"; 2. DECLARACIÓN DE LA AUTOEVALUACIÓN: a través del módulo de redes, la EPS cargará los documentos y los soportes definidos en el "Manual de Habilitación de Redes Integrales de Prestadores de Servicios de Salud", y seleccionará en el módulo de redes los prestadores, organizaciones funcionales de servicios de salud y los servicios que harán parte de la propuesta de RIPSS, en el departamento o distrito donde esté autorizada para operar. Sólo podrán registrarse prestadores que estén inscritos y los servicios u organizaciones funcionales de servicios de salud habilitados en el REPS; 3. HABILITACIÓN POR LA ENTIDAD DEPARTAMENTAL O DISTRITAL DE SALUD. De considerar procedente la propuesta, dentro del mismo término deberá presentarla ante el </t>
    </r>
    <r>
      <rPr>
        <b/>
        <sz val="12"/>
        <rFont val="Calibri"/>
        <family val="2"/>
        <scheme val="minor"/>
      </rPr>
      <t>Consejo Territorial de Seguridad Social en Salud,</t>
    </r>
    <r>
      <rPr>
        <sz val="12"/>
        <rFont val="Calibri"/>
        <family val="2"/>
        <scheme val="minor"/>
      </rPr>
      <t xml:space="preserve"> quien expedirá el acta, la cual se cargará en el módulo de redes. Cuando la EPS no subsane las causales de incumplimiento, la Entidad territorial procederá a reportar, a través del módulo de redes, a la Superintendencia Nacional de Salud, la cual deberá adoptar las medidas pertinentes con respecto a la EPS, de acuerdo con sus competencias y procedimientos en la materia. La habilitación de las RIPSS tendrá una vigencia de cinco (5) años, a partir de su habilitación a través del módulo de redes, sin perjuicio de que la Superintendencia Nacional de Salud en ejercicio de sus funciones de seguimiento al cumplimiento de los estándares y criterios de permanencia de Red y de inspección, vigilancia y control, adopte las medidas pertinentes sobre la habilitación. Vigilancia y control. La Superintendencia Nacional de Salud, en el marco de sus competencias, vigilará y controlará el cumplimiento de la presente resolución. Las entidades departamentales, distritales y municipales de Salud podrán generar y comunicar alertas a la Superintendencia Nacional de Salud, con el fin de que esta proceda a realizar las acciones pertinentes.</t>
    </r>
  </si>
  <si>
    <t>Es preocupante si la red propuesta por la EPS no cumple con los requisitos y llega hasta la instancia de la Supersalud podrían pasar hasta 4 meses y 15 días para que sea habilitada ART 8 y 9, la norma no explica como garantizar la prestación durante ese tiempo de aprobación. Adicionalmente el intervalo de tiempo para la renovación es de cinco años, lo cual podría se rmuy extenso, se habla pero no es claro que es y en que consiste la visita de permanencia. El consejo Territorial tiene gran importancia en este sentido, por lo cual la idoneidad y la participación de todas las partes en igualdad de condiciones es crítico, pero tampoco se identifica muy bien en el articulo 14. este Consejo puede no reflejar las necesidades de los usuarios dado que segpun la norma que lo reglamenta solo hay un representante de usuarios de las ESE y es renovado cada dos años. La descripción en la resolución de las responsabilidades de los actores le falta desarrollo, porque omite aspectos posteriormente mencionados en el paso a paso para la habilitación de la RIPSS. Se estima la demanda esperada a partir de SISPRO y RIPS ya se reconocen las limtiaciones de estas fuentes de datos y que pueden evidenciar mas bien la forma como trabajar que un intrumento para establecer "demanda efectiva real".  Dentro de los estándares no obliga a la socialización de su desempeño y de los resultados de la satisfacción de los usuarios. Creo que esta verificación deberían hacerla las entidades de control directamente con los usuarios.</t>
  </si>
  <si>
    <t>El objetivo de la PAIS está dirigido hacia la generación de las mejores condiciones de la salud   de la población centrando el Sistema en el ciudadano, mediante la regulación de la intervención de los integrantes sectoriales e   intersectoriales responsables de garantizar la atención de la promoción, prevención,   diagnóstico, tratamiento, rehabilitación y paliación en condiciones de accesibilidad,   aceptabilidad, oportunidad, continuidad, integralidad y capacidad de resolución.    La política de atención integral de atención en salud cuenta con un marco   estratégico fundamentado en la atención primaria en salud-APS, con enfoque de   salud familiar y comunitaria, el cuidado, la gestión integral del riesgo y el enfoque diferencial   para los distintos territorios y poblaciones. (Resolución 0429 de 2016, art 2) y un marco operacional que corresponde al Modelo Integral de Atención en Salud- MIAS: cuenta   con diez componentes:Caracterización de la población; Regulación de Rutas Integrales de Atención en Salud; Implementación de la Gestiónd el Riesgo en Salud; Delimitación Territorial del MIAS; Redefinición del Rol del asegurador; Redes Integrales de Prestadores de Servicios de Salud; Redefinición del Esquema de incentivos:El Nivel Nacional determina el esquema de   incentivos a lo largo de la cadena de provisión de servicios, para orientar y alinear   aseguradores, prestador y proveedores de insumos alrededor de los resultados en salud. 
El Sistema de Salud deberá confluir hacia sistemas de pago que favorezcan la integralidad y   calidad en la atención. Igualmente, se deben desarrollar incentivos para los recursos   humanos en salud relacionados con el desempeño, la formación y la distribución geográfica. (Resolución 0429 de 2016, p.4) 5.8. Requerimientos y procesos del sistema de información. - La operación del MIAS exige   ajustes en el Sistema Integral de Información en Salud y Protección Social — SISPRO
(Resolución 0429 de 2016, p.4). 5.9.- Fortalecimiento del Recurso Humano en Salud - RHS: implementando acciones en cuatro ejes, a saber, la formación, la armonización   con el esquema de cuidado integral y provisión de servicios, el fortalecimiento del   responsable de la planeación y gestión territorial en salud, y el mejoramiento de condiciones   laborales.  5.10 Fortalecimiento de la investigación, innovación y apropiación del conocimiento en salud pública.                                                                                                                                              La política exige la interacción coordinada de las entidades territoriales, a cargo de la gestión   de la salud pública, de los Entidades administradoras de planes de beneficios-EAPB y de los   prestadores de servicios de salud. Esa coordinación implica la implementación y seguimiento   de los Planes Territoriales de Salud, en concordancia con: los Planes de Desarrollo   Territoriales, el Plan Decenal de Salud Pública 2012-2021 y Plan Nacional de Desarrollo   2014-2018. 
(Resolución 0429 de 2016, p.2)5.6.- Redefinición del rol del asegurador. Los aseguradores, en cumplimiento de las   condiciones de habilitación y permanencia, deben fortalecer la gestión de riesgo financiero, la capacidad técnica para la gestión de riesgo en salud de los afiliados y la interacción con   los demás integrantes del Sistema, dentro de cada ámbito territorial definido para el MIAS, la   capacidad de gestión de la redes integrales de prestación de servicios de salud y la capacidad   de gestión para representar el usuario. El asegurador debe interactuar en cada territorio en   lo referente a la planeación, ejecución y seguimiento de los planes territoriales de salud y   coordinar las acciones necesarias para la efectiva gestión del riesgo en salud y fortalecer la   capacidad para gestión de la información e indicadores, según los requerimientos de   autoridades territoriales y nacionales. 
(Resolución 0429 de 2016, p.4)</t>
  </si>
  <si>
    <t xml:space="preserve"> Distribución de los Recursos del Sistema General de Participaciones. A partir de la vigencia 2017, los recursos del Sistema  General de Participaciones (SGP) para salud se destinará el 10% para cofinanciar las acciones en salud pública; (Ley_1797_de_2016, art 2). Se simplifica el trámite de pago de recursos para proveedores, al permitir que el Ministerio de Salud gire recursos directamente a proveedores del régimen subsidiado. Reduciendo los procesos en la cadena de pago (Fosyga, EPS, IPS, proveedores de medicamentos). a Ley 1797 de 2016 actúa en la dirección correcta de otorgarle mayores facultades sancionatorias a la Supersalud. Además, se establecieron requerimientos de buenas prácticas administrativas y financieras para EPS e IPS, los cuales serán evaluados periódicamente por la Supersalud.</t>
  </si>
  <si>
    <t>De acuerdo a esta Resolución se determina un monto específico para salud pública del 10% con el cual se financiaría el PIC; y la Gestión en salud pública de departamentos, Distritos y municipios. Presidente, los alcaldes y gobernadores quienes elijan a los gerentes de las Empresas Sociales del Estado, eliminando la selección mediante concurso de méritos realizada por las universidades. Por su parte en el componente de Salud Pública, los recursos no presentan variaciones relevantes entre 2002 y 2015, teniendo en cuenta que su porcentaje dentro de la participación de salud se ha mantenido fija en el 10%.</t>
  </si>
  <si>
    <t>Acuerdo derogado por el artículo 137 de la Resolución 5521 de 2013. Incorpora el barniz de flúor, para los menores entre uno (1) y diecisiete (17) años. Artículo 48. Garantía de servicios en el municipio de residencia. Las Entidades Promotoras de Salud deben garantizar las tecnologías en  salud clasificadas como nivel 1, necesarias para la atención de las enfermedades y problemas de salud susceptibles de ser atendidos por
médico u odontólogo general y/o personal técnico o auxiliar, en forma ambulatoria u hospitalaria, en el municipio de residencia de los afiliados o en su defecto con la mayor accesibilidad geográfica posible, de manera permanente, mediante el diseño y organización de la red de prestación de servicios, según las normas vigentes. 997105  resina preventiva (incluye resina fluida)</t>
  </si>
  <si>
    <t xml:space="preserve">OBJETIVO GENERAL
Reducir progresivamente la historia de caries dental mediante el incremento de la cobertura de niños, niñas y adolescentes (menores de 18 años) intervenidos con orientaciones para la realización de prácticas de cuidado y la aplicación de barniz de flúor. </t>
  </si>
  <si>
    <t xml:space="preserve">Menciona coberturas en menores de 18 años,, cuando la norma plantea hasta los 19 años. Por lo cual se excluyen dos edades. No se plantea algun tipo de programación donde se socialicen los resultados y se retroalimenten aspectos alrededor de la implementación de la estrategia, efecto sobservados, retos y su aceptabilidad por parte de la población objetivo. Esta estrategia es posible que en su diseño hubiese requerido una convocatoria y la participación del sector para ello, tal que pudieran discutirse los beneficios y desventajas de utilizar una jornada de vacunación para esta finalidad. </t>
  </si>
  <si>
    <t>Se mejoran sus contenidos y forma de operativizar</t>
  </si>
  <si>
    <t>No es claro la articulación de los resultados de las acciones con el sistema de información en salud, lo que podría verse como una actividad paralela.  Colocar en un mismo indicador información y educación confunde los alcances de ambos términos. Un instrumento general que requiere un trabajo de adaptación por parte de los actores clave y un análisis en cuanto a que el Flúor no debería ser colocado a diestra y siniestra, sino siempre y cuando este se requiera. Las responsabilidades de los otros profesionales no es abarcada. Sería mejor tomar indicadores propios de la estrategi ay su implementación, aquellos datos de metas sería mejor observarlos desde los indicadores globales del sistema para que no parecieran datos aislados para cumplir con lo exigido por la estrategia Ej: programas realizados, dificultades evidenciadas, etc..</t>
  </si>
  <si>
    <t>"Por la cual se modifica la Resolución 4678 de 2015 "</t>
  </si>
  <si>
    <t xml:space="preserve">
Todas las siguientes resoluciones tales como: Res 412, Res 1896 del 2001; Res 4678 del 2015; Res 5975 del 2016; Res 1132 de 2017; Res 5171 de 2017/ 483 de 2018; Res 5851 de 2018. Incorporan las actividades de promoción y prevención en salud bucal, también se incluye en el capitulo 25 los códigos para Procedimientos e intervenciones colectivas relacionadas con Información, educación y comunicación (IEC) en fomento de factores protectores hacía estilos de vida saludables (incluye lactancia materna, alimentación y nutrición, vacunación, salud visual y auditiva, salud bucal, salud sexual y reproductiva, salud mental, convivencia pacífica y prevención de violencia intrafamiliar, prevención del uso de sustancias psicoactivas, promoción de la actividad física, la recreación y el deporte, entre otros.  el barniz de flúor se incorpora con la Res 4678 del 2015. En los códigos siguientes se evidencian otras posibilidades donde el equipo de salud bucal puede incorporarse, fortalecer sus estrategias de promoción y prevención y afianzar los objetivos de integralidad de la atención:
Educación grupal en salud (grupo máximo de 30 personas, sesión máxima de 120 minutos) 990103: por odontología; 990112: por higiene oral; 990112: por equipo interdisciplinario; 990111:por agente educativo. Educación individual en salud (sesión máxima de 30 minutos): 990203 por odontología; 990212 por higiene oral; 990213 por equipo interdisciplinario; 990211 por agente educativo; 990221 Educación individual en salud por equipo interdisciplinario y comunicación en población infantil y adolescente; 990222 Educación individual en salud por equipo interdisciplinario y comunicación en población de hombres y mujeres en edad fértil ; 990223 Educación individual en salud por equipo interdisciplinario y comunicación en mujeres gestantes y lactantes ; 990224Educación individual en salud por equipo interdisciplinario y comunicación en población de adulto mayor</t>
  </si>
  <si>
    <t>Diciembre</t>
  </si>
  <si>
    <t>"Por la cual se establece la Clasificación Única de Procedimientos en. Salud - CUPS"</t>
  </si>
  <si>
    <t>POLITICA DE PARTICIPACIÓN SOCIAL EN SALUD PPSS: PROMOCIÓN Y PROTECCIÓN DEL DERECHO A LA PARTICIPACIÓN EN SALUD La Superintendencia Nacional de Salud, las entidades territoriales, las Entidades Administradoras de Planes de Beneficios – EAPB, las Instituciones Prestadoras de Servicios de Salud – IPS y las demás entidades que tengan a su cargo acciones en salud, incentivarán el desarrollo de ejercicios de participación y de control social, y estarán obligados a su protección, así como a propiciar las garantías para su ejercicio, en el marco de lo señalado en el artículo 12 de la Ley 1751 de 2015. Para ello, deberán fortalecer e implementar los espacios de participación social que se requieran para estimular la participación de la ciudadanía en el cumplimiento de los objetivos de la Política de Participación Social en Salud, en el marco de la normatividad vigente. ( R2063 de 2017, n°10.3). es importante lo que aquí se menciona en cuanto a propiciar las garantías para su ejercicio, eso involucra el fortalecimiento de competencias y accesibilidad a la información para su ejecución.</t>
  </si>
  <si>
    <t>CAPÍTULO IV. REPORTE DE LA CARACTERIZACIÓN: incluye 1. Caracterización territorial y demográfica 2. Caracterización de la mortalidad 3. Caracterización de la morbilidad 4. Caracterización de los Determinantes Sociales de la Salud 5. Priorización. Pese a mencionarlo el componente de caracterización territorial es muy superficial, por otra parte la En cuanto a la 3.4 CARACTERIZACIÓN DE LOS DETERMINANTES SOCIALES DE LA SALUD (los análisis incluidos distan mucho de ser realmente una caracterización valida de determinantes sociales de la salud). Para los análisis realizados por la EAPB se utilizarán solo los determinantes listados en la sección de determinantes intermedios no Determinantes estructurales de las inequidades en salud los cuales relacionan con estrato socioeconómico, los ingresos, la etnia, la raza, el nivel educativo y la ocupación. Los  Indicadores de determinantes intermedios son: 358 Captación de Diabetes Mellitus de personas de 18 a 69 años, 359 Captación de Hipertensión Arterial de personas de 18 a 69 años, 360 Cobertura de tratamiento antirretroviral en personas con VIH/Sida, 361 Cobertura de tratamiento antirretroviral en personas con VIH/Sida de 15 a 49 años, 362 Porcentaje de partos institucionales, 363 Porcentaje de mujeres de 15 a 49 años con uso actual de algún método anticonceptivo, 364 Porcentaje de gestantes que reciben consejería de lactancia materna, 365 Porcentaje de nacidos vivos con cuatro o más consultas de control prenatal, 366 Porcentaje de pacientes en diálisis con catéter temporal. Y otros como el 367 la razón de camas por afiliado, razón de ambulancias por afiliado entre otros semejantes, razón de médicos y enfermeras por afiliado (no incluye razón de odontólogos y auxiliares por afiliado). Preocupa que esta guía no reafirma de manera contundente la importancia de priorizar en el marco de un contexto territorial, de un análisis ampliado de la problemática de salud de la región, otorgando gran responsabilidad en este sentido a la EAPB, la cual en este caso podría incurrir en potenciales sesgos por ser el asegurador. Las condiciones orales no son indicadores de relevancia de acuerdo a esta guía, por otro lado es complejo pensar en priorización desde este enfoque, dado que vendría a ser la condición del paciente que refleje los protocolos a seguir, entiende que se caracterice pero que se priorice? Con que finalidad?. 3.5.3 Matriz de priorización: se prioriza basando en: 1. Gravedad del efecto: entendida como la importancia y el impacto con la que se presenta el problema(no es grave, poco grave, moderadamente grave, grave, muy grave) y 2. la Factibilidad de intervención: responde a la viabilidad para resolver el problema (no es factible, factible a largo, mediano, corto plazo, muy factible a corto plazo). Los problemas con mayor puntuación en cada dimensión serán seleccionados para ser intervenidos de forma prioritaria y por lo tanto, a partir de ellos, se formularán los planes de intervención (Guía conceptual y metodológica para la caracterización de la población afiliada a las Entidades Administradoras de Planes de Beneficios de Salud (EAPB) 2017). dentro de los indicadores se incluye dentro del grupo "Enfermedades del sistema digestivo K00 - K92".</t>
  </si>
  <si>
    <t>supedirar la planeación a el siguiente estándar podría configurarse en una dificultad para mejorar la condición del componente de salud bucal dentro de la organización, aqui solo el fortalecimiento del enfoque integral podría mejorar la situación en este sentido. Estándar 30. Código: (AsPL8)  La organización planea, despliega y evalúa programas de promoción de la salud y prevención de   la enfermedad, acordes con los problemas más significativos de salud pública de la población que   atiende. Los resultados del seguimiento evidencian impacto en la población usuaria. (manual-acreditacion-salud-ambulatorio, p.40)</t>
  </si>
  <si>
    <t>Es un avance importante en materia de mejoramiento de la calidad de la estrucutra, procesos y procedimientos alrededor de la promoción y prevención en salud a nivel de las organizaciones si se tiene en cuenta de manera detallada los estándares que demanda podría mejorar este componente de manera significativa. Posee 9 Estándares vinculados a la evaluación de procesos en Promoción y prevención que van desde las capacidades del talento humano, la gestión de actividades, el desarrollo de iniciativas innovadoras, creativas, mecanismos de análisis de la población, evaluación de resultados en salud, de información a las personas, compromiso de la Dirección, clara deficinición de las responsabilidades, articulación entre los profesionales, suficiencia de recursos entre otras.</t>
  </si>
  <si>
    <t>Reporte para el monitoreo y evaluación 2019 de la estrategia soy generación más sonriente a través de los reportes en RIPS se monitoreará y evaluará el incremento de las coberturas. En general se observa una mejora en los planteamientos, mas integrados y coherentes con los esfuerzos previos, articula con otras estrategias como AIEPI, las orientaciones en educación son más claras y se atiende un poco más a los diferentes enfoques, el objetico general y el propósito pueden confundir ya que el primero menciona Incrementar la cobertura de menores de 18 años intervenidos y el propósito incorpora el ciclo de juventud. Falta trabajar en resultados en salud y de adquisición de capacidades.</t>
  </si>
  <si>
    <t xml:space="preserve">LA RPMS es un avance importante para articular los aportes en salud bucal en todo el ciclo de vida, Organizando la atención, reafirmando la importancia de la consulta de primera vez por odontología y desde los seis meses, aunque este aspecto se articula con la ruta materno perinatal que ya abarca este aspecto, asunto que no es nuevo tampoco en la legislación, creo que se aporta es en la organización de procesos que ya estaban incluidos en normas anteriores. En cuanto al detartraje este mejora en tanto no se restringe desde los 12 años como lo estaba en la 412. Se incorpora el procedimiento educación para la salud uno dirigido a las familias y otro a las maternas. En general evidencia algunas capacidades a lograr en lo educativo. La historia clínica abarca aspectos mas amplios y claros. </t>
  </si>
  <si>
    <t>En esta resolución solo aparece el flúor en barniz como alternativa tópica a diferencia de la 412 que utilizaba Flúor en presentación gel o solución. Aquí la población de 19 años no recibirá según este marco de manera obligatoria el flúor tópico, por lo cual podría ser un retroceso en un derecho previamente adquirido. En cuanto a la profilaxis y remoción de placa bacteriana, nuevamente las personas de 19 aparecen con solo una cita anual, cuando en la 412 tenían 2 programadas. Debe especificarse que aquí estas cifras en frecuencias se refieren a lo mínimo que se debe hacer, para no confundirse como un tope máximo que genere dificultades contractuales. Considero que en las otras edades en vez de no colocar nada, debería considerarse a juicio del profesional. En la Ruta materno perinatal considero que, así como en los contenidos que el odontólogo o el auxiliar debe abarcar para apoyar otras áreas de la salud, también en los contenidos de la consulta de atención preconcepcional debería estar incluido en el plan de cuidado de manera explícita para asegurar que se vaya educando a otros profesionales en la importancia de mirar este aspecto y hacer las remisiones, también que se articule con atención para la promoción de la alimentación y nutrición. Falta desarrollo en los contenidos educativos a abarcar, pero eso podría hacerse en la planeación de las acciones.
La incorporación de las acciones en salud bucal desde el nivel colectivo va a depender mucho de las capacidades de liderazgo de los involucrados para darle la relevancia a la salud bucal que se requiere y de las prioridades del Plan territorial de Salud por lo cual es un llamado a mirar de forma estratégica la salud integral de las poblaciones y enfermedades priorizadas y como desde este componente impulsamos el logro de sus objetivos en salud, más allá de la higiene. Donde se detallan las intervenciones para la familia como sujeto de Atención ya que el Odontólogo no hace parte del equipo de valoración integral, Toca realizar un proceso importante de sensibilización entre los Médicos, enfermeras, psicólogas, trabajo social, gestores comunitarios y auxiliares en salud pública para el manejo adecuado y articulado de este componente. Los indicadores en salud por su parte se siguen centrando en dientes, tampoco abarca logros específicos en salud bucal a nivel familiar o comunitario los indicadores en este aspecto requieren desarrollarse un poco mejor. Los indicadores de proceso abarcan cobertura discutible en cuanto a que en realidad debe pensarse si aplicar flúor debe corresponder a una meta o a una necesidad de la persona. Los indicadores que vinculan salud bucal en las gestantes se limitan a cobertura. Falta desarrollo en los indicadores de satisfacción, de continuidad.</t>
  </si>
  <si>
    <t>Diagnósticos y procedimientos</t>
  </si>
  <si>
    <t>“Por la cual se establece la Clasificación Única de Procedimientos en Salud (CUPS)”.</t>
  </si>
  <si>
    <t xml:space="preserve"> se considerarán inherentes al procedimiento que lo origina, lo que permite garantizar integralmente la prestación del servicio de salud que el médico o profesional tratante determine, en desarrollo de su autonomía profesional</t>
  </si>
  <si>
    <t>Los indicadores centrados en coberturas, podría ser esta estrategia una oportunidad para ir cambiando estos esquemas evaluativos</t>
  </si>
  <si>
    <t>Estrategia que auna esfuerzos para seguir mejorando las coberturas de atención, hace reflexiones d elos alcances desde que inicia, mejora en un contenido la forma de llevar se a cabo y articularla con la politica se base vigente</t>
  </si>
  <si>
    <t>Estrategia que auna esfuerzos para seguir mejorando las coberturas de atención, hace reflexiones d elos alcances desde que inicia, mejora en un contenido la forma de llevar se a cabo y articularla con la politica se base vigente. Durante el 2019, las Jornadas Nacionales se continuarán realizando en alianza con el Programa Ampliado de Inmunización PA</t>
  </si>
  <si>
    <t>"Por la cual se adopta para la codificación de morbilidad en Colombia, la Clasificación Estadística Internacional de Enfermedades y Problemas Relacionados con la Salud - Décima revisión." Rige en enero de 2003</t>
  </si>
  <si>
    <t>La resolución 1895 de 2001 adopta para la codificación de morbilidad para Colombia la clasificación internacional de enfermedades y problemas relacionados con la salud décima revisión (CIE 10), la cual regirá a partir de 1 de enero de 2003. En el Capitulo XXI Existe otros códigos con potencial de ser utilizados tanto para acompañar procedimientos específicos como para ideintificar problemas sociales, familiares. Ej: Z76.2       Consulta para atención y supervisión de la salud de otros niños o lactantes sanos; Z74.1       Problemas relacionados con la necesidad de ayuda para el cuidado personal. En el capitulo 11 existen diagnósticos también a considerar y que se relacionan con factores de riesgo que llevan por ejemplo a la colocación de sellantes</t>
  </si>
  <si>
    <t>Se identifica cápitulo XXI en el Z01 = Otros exámenes especiales e investigaciones en personas sin quejas o sin diagnóstico informado el código  Z01.2   como  Examen odontológico. Este sistema es complejo en la medida que es necesario seber en que ámbito se identifica el diágnóstico de paciente sano. Es genral se observa como un código relegado, no esta acompañado del detalle de las cosas que incluye y que no. Deben ser revisados los diagnosticos CIE 10 del cápitulo 11, son ambiguos y no abarcan las necesidades de caracterización con rigor cientifico técnico</t>
  </si>
  <si>
    <t>A diferencia del MIAS, en la política MAITE no se detalla la Redefinición del rol del asegurador y la Redefinición del Esquema de incentivos y los sistemas de pago: estos aspectos son clave para promover un veradadero modelo centrado en el Usuario. Otros aspectos omitido es la importancia de escoger por mérito para cargos clave el talento humano en los territorios, en general los cambios no son de mayor relevancia, que atiendan a los problemas de implementación del MIAS, tampoco es claro el fortalecimiento de la capacidad regulatoria del Estado aspecto mencionado en MIAS así “un cambio de prioridades del Estado como regulador y la subordinación de las prioridades e intereses de los integrantes a los objetivos de la regulación, que centra el sistema en el ciudadano”.</t>
  </si>
  <si>
    <t>Modelo de Acción Integral Territorial (MAITE), que a grandes rasgos implica los siguientes cambios o adiciones con relación al MIAS:
• Línea de aseguramiento: agrupa tres componentes del MIAS: Caracterización de la Población, la Regulación de Rutas Integrales de Atención en Salud (RIAS) y la redefinición del rol del asegurador.
• Línea salud pública: amplía el componente de la Gestión Integral del Riesgo en Salud establecida en el MIAS.
• Línea de prestación de servicios: incluye 4 de los componentes del MIAS: las Rutas Integrales de Prestadores de Servicios de Salud, la Delimitación Territorial, las Redes Integrales de Prestadores de Servicios de Salud y la innovación tecnológica.
• Línea de talento humano en salud: incorpora y amplía dos componentes del MIAS: Fortalecimiento del Recurso Humano en Salud y Fortalecimiento de la investigación, innovación y apropiación del conocimiento.
• Línea de enfoque diferencial: reemplaza la caracterización de la población del MIAS.
• Línea de articulación intersectorial: abarca el sistema de información del MIAS, y además incluye el desarrollo de acciones conjuntas tanto intersectoriales como interinstitucionales.
• Línea de gobernanza: pretende que tanto los gobernantes, las instituciones públicas y privadas, así como la comunidad, participen unidos en la implementación del MAITE.</t>
  </si>
  <si>
    <t>Que el sistema obligatorio de garantía de calidad de la atención de salud, está conformado por cuatro componentes como son: 1. Sistema único de habilitación. 2. Auditoría para el mejoramiento de la calidad de la atención de salud. 3. El sistema único de acreditación y 4. El sistema de información para la calidad. Persistencia en el mejoramiento continuo en la calidad de la atención de una forma mas estrcuturada. CALIDAD DE LA ATENCIÓN DE SALUD. Se entiende como la provisión de servicios de salud a los usuarios individuales y colectivos de manera accesible y equitativa, a través de un nivel profesional óptimo, teniendo en cuenta el balance entre beneficios, riesgos y costos, con el propósito de lograr la adhesión y satisfacción de dichos usuarios. (D1011 de 2006 Mod D780 de 2016 )</t>
  </si>
  <si>
    <t>Los prestadores de servicios de salud, para su entrada y permanencia en el sistema único de habilitación del sistema obligatorio de garantía de calidad de la atención de salud, SOGCS, deben cumplir las siguientes condiciones: 3.1. Capacidad técnico-administrativa. 3.2. Suficiencia patrimonial y financiera. 3.3. Capacidad tecnológica y científica. PAR. 1º—Las condiciones de habilitación, definiciones, estándares y criterios son los establecidos en el manual de inscripción de prestadores y habilitación de servicios de salud, el cual hace parte integral de la presente resolución. Se exigirá certificación de las capacitaciones continuadas, se acalra y afianza el rol de la superintendencia y de las entidades territoriales en la garantia de la calidad de la información en el REPS. La autoevaluación y visitas de manera anual, aunque s emencionan unas prioridades por lo cual es posible que muchos consultorios odontologicos queden con visitas relegadas</t>
  </si>
  <si>
    <t>énfoque en promoción y prevención</t>
  </si>
  <si>
    <t>Se elimina. Programas e intervenciones no son objeto de
habilitación: Grupo protección específica y detección temprana. Se retira de las novedades el retiro o apertura de una silla "odontologica". No es claro como se habilita lo extramural en Odontología. No hay claridada de lo que constituye una consulta externa méddica y una consulta externa odontológica, es claro que en el mismo consultorio donde se atiende la consulta se realizan procedimiento de riesgo. No es claro Visita de Certificación
Tenga en cuenta que la visita de certificación se realiza posterior a la habilitación del servicio de salud y
hace parte del plan de visitas.</t>
  </si>
  <si>
    <t>"GUÍA DE PRÁCTICA CLÍNICA PARA EL DIAGNÓSTICO, PREVENCIÓN Y TRATAMIENTO DE LA CARIES DENTAL (En el marco de la Política Pública de Salud Oral para Bogotá D. C."</t>
  </si>
  <si>
    <t>"Politica municipal de salud oral de Manizales (en el marco del decreto municipal 257 de 2006)"</t>
  </si>
  <si>
    <t>Tomo 1 segunda parte. Guía 7.  Guía para la protección específica de caries y la enfermedad gingival</t>
  </si>
  <si>
    <t>"LINEAMIENTOS ESTRATEGIA INCREMENTAL DE CUIDADO BUCAL Y PROTECCIÓN ESPECÍFICA EN SALUD BUCAL PARA LA PRIMERA INFANCIA, INFANCIA Y ADOLESCENCIA"</t>
  </si>
  <si>
    <t>Inspección, vigilancia y control</t>
  </si>
  <si>
    <t>Comisiones, instituciones u otras organizaciones</t>
  </si>
  <si>
    <t>enfoque en promoción y prevención</t>
  </si>
  <si>
    <t>Tomo 1. Guías de promoción de la salud y prevención de enfermedades en la salud pública .Tomo 1 segunda parte. Guía 7.  Guía para la protección específica de caries y la enfermedad gingival</t>
  </si>
  <si>
    <t xml:space="preserve">Entidad </t>
  </si>
  <si>
    <t>Municipio</t>
  </si>
  <si>
    <t>Titulo</t>
  </si>
  <si>
    <t>Ente productor</t>
  </si>
  <si>
    <t>Amazonas</t>
  </si>
  <si>
    <t>Informe  de auditoría</t>
  </si>
  <si>
    <t>2009/2010</t>
  </si>
  <si>
    <t>Informe de Visita Amazonas 2009 2010 Componente Salud Pública</t>
  </si>
  <si>
    <t>Entidad Territorial</t>
  </si>
  <si>
    <t>2013/2014</t>
  </si>
  <si>
    <t xml:space="preserve">Informe final de visita Amazonas </t>
  </si>
  <si>
    <t>Plan territorial</t>
  </si>
  <si>
    <t>2018/2019</t>
  </si>
  <si>
    <t>Plan de Desarrollo 2018-2019. Amazonas</t>
  </si>
  <si>
    <t>Leticia</t>
  </si>
  <si>
    <t>Informe de Gestión</t>
  </si>
  <si>
    <t>Informe de Gestión 2018 (N°13279). Leticia</t>
  </si>
  <si>
    <t>Atlántico</t>
  </si>
  <si>
    <t>Informe final de visita Departamento Atlántico</t>
  </si>
  <si>
    <t xml:space="preserve">Informe de Visita, Barranquilla Componente Salud Pública </t>
  </si>
  <si>
    <t>Barranquilla</t>
  </si>
  <si>
    <t xml:space="preserve">Informe final de visita municipio Barranquilla </t>
  </si>
  <si>
    <t>Balance de Resultados Vigencia 2018 Secretaría Distrital   Plan De Desarrollo 2016 – 2019 “Barranquilla Capital De Vida”</t>
  </si>
  <si>
    <t>Malambo</t>
  </si>
  <si>
    <t>2011/2012/2013</t>
  </si>
  <si>
    <t xml:space="preserve">Informe de Visita Municipio de Malambo. </t>
  </si>
  <si>
    <t>Superintendencia de Salud</t>
  </si>
  <si>
    <t>Sabanalarga</t>
  </si>
  <si>
    <t xml:space="preserve">Informe Final de Visita Municipio de Sabanalarga-Atlántico </t>
  </si>
  <si>
    <t>Galapa</t>
  </si>
  <si>
    <t>Informe De Gestión. Secretaria De Salud Municipio De Galapa 2014</t>
  </si>
  <si>
    <t>Antioquia</t>
  </si>
  <si>
    <t>Informe De Visita, Antioquia Componente Salud Pública 2009 2010</t>
  </si>
  <si>
    <t xml:space="preserve">2009/2010/2011 </t>
  </si>
  <si>
    <t>Informe de visita superintendencia de salud. Entidad Territorial  Antioquia . Componente salud pública</t>
  </si>
  <si>
    <t>Plan Territorial de Salud del Plan de Desarrollo “Antioquia Piensa en Grande 2016-2019”</t>
  </si>
  <si>
    <t xml:space="preserve">Informe de Gestión </t>
  </si>
  <si>
    <t xml:space="preserve">Informe de Seguimiento al Plan de Desarrollo, Antioquia Piensa En Grande de Enero 2016 a Diciembre 2017  </t>
  </si>
  <si>
    <t>Caldas-Antioquia.</t>
  </si>
  <si>
    <t xml:space="preserve">Informe Final de Visita Municipio De Caldas-Antioquia.  </t>
  </si>
  <si>
    <t>ESE</t>
  </si>
  <si>
    <t>Informe de Rendición</t>
  </si>
  <si>
    <t>Rendición de Cuentas Hospital San Vicente De Paúl Caldas-Antioquia. 2012-2015</t>
  </si>
  <si>
    <t>E.S.E</t>
  </si>
  <si>
    <t>Caucasia</t>
  </si>
  <si>
    <t>2011/2013/2014</t>
  </si>
  <si>
    <t xml:space="preserve">Informe final de visita municipio: Caucasia – Antioquia </t>
  </si>
  <si>
    <t>Chigorodó</t>
  </si>
  <si>
    <t xml:space="preserve">Informe Final de Visita Chigorodó </t>
  </si>
  <si>
    <t>Envigado</t>
  </si>
  <si>
    <t xml:space="preserve">Informe Final de Visita Municipio de Envigado. </t>
  </si>
  <si>
    <t>Acuerdo 020 del 2016. Plan De Desarrollo Municipio Envigado. 2016-2019</t>
  </si>
  <si>
    <t>Rionegro</t>
  </si>
  <si>
    <t>Informe de Visita Municipio de Rionegro</t>
  </si>
  <si>
    <t>Medellín</t>
  </si>
  <si>
    <t>Informe de Gestión ESE Metrosalud Primer Trimestre De 2016.</t>
  </si>
  <si>
    <t>Plan Territorial de Salud 2016-2019 "Medellín Para Vivir Más Y Mejor" Alcaldía De Medellín</t>
  </si>
  <si>
    <t>Informe de Gestión 2018 Medellín del Plan de Desarrollo 2016-2019</t>
  </si>
  <si>
    <t>Sabaneta</t>
  </si>
  <si>
    <t>Plan De Desarrollo 2016-2019 Sabaneta De Todos</t>
  </si>
  <si>
    <t>Itaguï</t>
  </si>
  <si>
    <t>Rendición De Cuentas Itagüí 2016</t>
  </si>
  <si>
    <t>Turbo</t>
  </si>
  <si>
    <t>Informe de Rendición de Cuentas E.S.E Hospital Francisco Valderrama. Plan De Desarrollo 2017-2020. Turbo</t>
  </si>
  <si>
    <t>Marinilla</t>
  </si>
  <si>
    <t>Informe Técnico Audiencia de Rendición de Cuentas a la Ciudadanía. ESE Hospital San Juan de Dios de Marinilla. Antioquia 2016</t>
  </si>
  <si>
    <t>Informe de Gestión Savia Salud EPS. 2017. Antioquia</t>
  </si>
  <si>
    <t>EPS</t>
  </si>
  <si>
    <t>La Ceja</t>
  </si>
  <si>
    <t>Informe De Gestión 2018. E.S.E. Hospital de La Ceja. Antioquia</t>
  </si>
  <si>
    <t>Arauca</t>
  </si>
  <si>
    <t>Informe Final De Visita Departamento Del Arauca .</t>
  </si>
  <si>
    <t>Acuerdo Número 200.02.009 (31 de Mayo De 2016) Por el cual se adopta El Plan de Desarrollo del Municipio de Arauca, para el Periodo Constitucional 2016 – 2019 “En Arauca Creemos Y Podemos”</t>
  </si>
  <si>
    <t xml:space="preserve">Rendición De Cuentas 2018 Arauca. </t>
  </si>
  <si>
    <t>Tame</t>
  </si>
  <si>
    <t xml:space="preserve">Informe De Visita Municipio De Tame – Arauca </t>
  </si>
  <si>
    <t>Bolívar</t>
  </si>
  <si>
    <t>Informe de Visita Bolívar.  Componente de Salud Pública</t>
  </si>
  <si>
    <t xml:space="preserve">Informe Final de Visita Departamento de Bolívar </t>
  </si>
  <si>
    <t>Arjona</t>
  </si>
  <si>
    <t xml:space="preserve">Informe final de visita municipio de Arjona </t>
  </si>
  <si>
    <t>Cartagena</t>
  </si>
  <si>
    <t>Informe de Visita Cartagena Componente De Salud Pública</t>
  </si>
  <si>
    <t xml:space="preserve">Informe final de visita. Secretaria de Salud Cartagena. </t>
  </si>
  <si>
    <t>Turbaco</t>
  </si>
  <si>
    <t xml:space="preserve">Informe Final de Visita Municipio de Turbaco </t>
  </si>
  <si>
    <t>Boyacá</t>
  </si>
  <si>
    <t>Chiquinquirá</t>
  </si>
  <si>
    <t xml:space="preserve">Informe Final de Visita Municipio de Chiquinquirá </t>
  </si>
  <si>
    <t>Duitama</t>
  </si>
  <si>
    <t xml:space="preserve">Informe Final de Visita Municipio de Duitama – Boyacá </t>
  </si>
  <si>
    <t>Puerto Boyacá</t>
  </si>
  <si>
    <t>2011/2012/2014</t>
  </si>
  <si>
    <t xml:space="preserve">Informe de Visita Municipio De Puerto Boyacá. </t>
  </si>
  <si>
    <t>Caldas</t>
  </si>
  <si>
    <t>Plan Territorial De Salud 2016 -2019 Armonizado Con Plan De Desarrollo 2016-2019. Departamento De Caldas</t>
  </si>
  <si>
    <t xml:space="preserve">Informe de Visita Caldas.  Componente de Salud Pública. </t>
  </si>
  <si>
    <t>Informe de Gestión a 30 De Septiembre del 2016. Caldas Plan de Desarrollo 2012-2015</t>
  </si>
  <si>
    <t>Informe de visita -seguimiento superintendencia de salud. Entidad Territorial, Caldas. Componente salud pública</t>
  </si>
  <si>
    <t>Informe Final Departamento De Caldas.</t>
  </si>
  <si>
    <t>Chinchiná</t>
  </si>
  <si>
    <t xml:space="preserve">Informe Final De Visita: Municipio De Chinchiná </t>
  </si>
  <si>
    <t xml:space="preserve">Riosucio </t>
  </si>
  <si>
    <t xml:space="preserve">Informe Final Municipio Riosucio Caldas </t>
  </si>
  <si>
    <t>Manizales</t>
  </si>
  <si>
    <t xml:space="preserve"> Evaluación de la política de salud oral de Manizales 2007-2017</t>
  </si>
  <si>
    <t xml:space="preserve">Informe de Rendición </t>
  </si>
  <si>
    <t>Balance Social Bive - Fundación Vive Con Bienestar Año 2016. Manizales Caldas</t>
  </si>
  <si>
    <t>Rendición de Cuentas 2018. Manizales</t>
  </si>
  <si>
    <t>Audiencia Pública de Rendicion de Cuentas. Assbasalud E.S.E.  Manizales</t>
  </si>
  <si>
    <t>Marquetalia</t>
  </si>
  <si>
    <t>Informe de Gestión Y/O Rendición de Cuentas. Marquetalia Vigencia 2012</t>
  </si>
  <si>
    <t>Casanare</t>
  </si>
  <si>
    <t xml:space="preserve">Informe de Visita Casanare.  Componente de Salud Pública. </t>
  </si>
  <si>
    <t>Paz de Ariporo</t>
  </si>
  <si>
    <t>Informe de Visita Cesar Componente de Salud Pública. 2009-2010</t>
  </si>
  <si>
    <t>Rendición de Cuentas,  Paz de Ariporo – Casanare 2016</t>
  </si>
  <si>
    <t>Tauramena</t>
  </si>
  <si>
    <t>2015/2016/2017</t>
  </si>
  <si>
    <t>Informe Final de Auditoría Integral Municipio de Tauramena – Casanare. 2015, 2016 y primer trimestre del 2017</t>
  </si>
  <si>
    <t>Caquetá</t>
  </si>
  <si>
    <t>Informe de Gestión 2018. Empresa Social del Estado Fabio Jaramillo Londoño “La Salud Con Visión Hacia el Futuro”. Caquetá</t>
  </si>
  <si>
    <t>Cauca</t>
  </si>
  <si>
    <t>Santander De Quilichao</t>
  </si>
  <si>
    <t xml:space="preserve">Informe Final de Visita Municipio: Santander De Quilichao- Cauca. </t>
  </si>
  <si>
    <t>Bolívar-Cauca</t>
  </si>
  <si>
    <t>Alcaldía Municipal Bolívar-Cauca Secretaria Local De Salud 800095961 – 2 “Por Nuestra Tierra… Hagamos La Diferencia”
Documento Del Sector Salud Para El Empalme de Nuevos Gobernantes Departamentales, Distritales y Municipales. 2011</t>
  </si>
  <si>
    <t>Puerto Tejada</t>
  </si>
  <si>
    <t xml:space="preserve">Informe de Visita Municipio de Puerto Tejada (Cauca). </t>
  </si>
  <si>
    <t xml:space="preserve">Popayán </t>
  </si>
  <si>
    <t>Informe de auditoría</t>
  </si>
  <si>
    <t>Inspección, Vigilancia y Control al Plan de Intervenciones Colectivas en Salud Oral. Alcaldía de Popayán</t>
  </si>
  <si>
    <t>Cesar</t>
  </si>
  <si>
    <t>Informe final de visita departamento del Cesar</t>
  </si>
  <si>
    <t>Aguachica</t>
  </si>
  <si>
    <t xml:space="preserve">Informe final de visita municipio de Aguachica </t>
  </si>
  <si>
    <t>Informe Final de Visita. Secretaria de Salud Departamento de Caquetá</t>
  </si>
  <si>
    <t>Chocó</t>
  </si>
  <si>
    <t>Informe de Visita Chocó  Componente de Salud Pública</t>
  </si>
  <si>
    <t xml:space="preserve">Informe Final de Visita Municipio de Chocó </t>
  </si>
  <si>
    <t>Córdoba</t>
  </si>
  <si>
    <t xml:space="preserve">Informe Final de Visita. Secretaría de Desarrollo de la Salud Departamento de Córdoba. </t>
  </si>
  <si>
    <t>Lorica</t>
  </si>
  <si>
    <t xml:space="preserve">Municipio Santa Cruz de Lorica Córdoba </t>
  </si>
  <si>
    <t>Tierralta</t>
  </si>
  <si>
    <t xml:space="preserve"> Informe Final de Visita Municipio: Tierralta - Córdoba</t>
  </si>
  <si>
    <t>Informe Técnico Audiencia de Rendición de Cuentas A La Ciudadanía. ESE San José De Tierralta 2011</t>
  </si>
  <si>
    <t>Pueblo Nuevo</t>
  </si>
  <si>
    <t>Plan Territorial de Salud 2012 – 2015, Para el Municipio de Pueblo Nuevo – Córdoba</t>
  </si>
  <si>
    <t>Sahagún</t>
  </si>
  <si>
    <t xml:space="preserve">Plan Municipal de Desarrollo 2016 – 2019. Alcaldía Municipal de Sahagún Departamento de Córdoba  </t>
  </si>
  <si>
    <t>Moñitos</t>
  </si>
  <si>
    <t>Informe Técnico Audiencia De Rendición de Cuentas a La Ciudadanía. ESE Amu De Moñitos. 2019. Córdoba</t>
  </si>
  <si>
    <t>Cundinamarca</t>
  </si>
  <si>
    <t>2009/2010/2011</t>
  </si>
  <si>
    <t>Informe de visita superintendencia de salud. Entidad Territorial, Cundinamarca. Componente salud pública</t>
  </si>
  <si>
    <t>Informe de Visita Cundinamarca  Componente De Salud Pública</t>
  </si>
  <si>
    <t>Bogotá</t>
  </si>
  <si>
    <t>Documento técnico</t>
  </si>
  <si>
    <t>Análisis RIPS Salud Bucal Documento para la Implementación de la Estrategia de Búsqueda Activa Institucional Para Salud Bucal en El Territorio Nacional Instituto Nacional de Salud. Bogotá D. C. septiembre de 2015</t>
  </si>
  <si>
    <t>I.N.S</t>
  </si>
  <si>
    <t>Informe de Auditoría</t>
  </si>
  <si>
    <t>Informe Cove Local Comité Vigilancia Epidemiológica Salud Oral Noviembre 2014.  Equipo ASIS Local. Alcaldía de Bogotá</t>
  </si>
  <si>
    <t xml:space="preserve">Informe de Visita Bogotá </t>
  </si>
  <si>
    <t>Informe de visita superintendencia de salud. Entidad Territorial  Bogotá. Componente salud pública</t>
  </si>
  <si>
    <t>Informe final de visita  Secretaria Distrital de Salud  municipio Bogotá</t>
  </si>
  <si>
    <t>Subred Integrada De Servicios De Salud E.S.E. Comunitaria  Informe Integral de Gestión Trimestral del Proceso de Participación Comunitaria. 
 IV Trimestre De 2018. Alcaldía de Bogotá</t>
  </si>
  <si>
    <t>Rendición De Cuentas Sector Salud Bogotá D.C. Plan De Desarrollo “Bogotá Mejor para Todos” 2016-2020 Vigencia Fiscal 2018</t>
  </si>
  <si>
    <t>Informe Unidad de Análisis de Salud Oral del Plan de Gobierno Bogotá Positiva ESE Hospital de Vista Hermosa-Ciudad Bolívar Bogotá. 2012</t>
  </si>
  <si>
    <t>Facatativá</t>
  </si>
  <si>
    <t xml:space="preserve">Informe Final de Visita Municipio de Facatativá </t>
  </si>
  <si>
    <t>Zipaquirá</t>
  </si>
  <si>
    <t xml:space="preserve">Informe de Visita Municipio De Zipaquirá. Informe Final </t>
  </si>
  <si>
    <t>Chía</t>
  </si>
  <si>
    <t>Informe Rendición De Cuentas Secretaría De Salud. Alcaldía Chía Noviembre 2017</t>
  </si>
  <si>
    <t>Fusagasugá</t>
  </si>
  <si>
    <t xml:space="preserve">Informe Rendición De Cuentas, I Semestre 2018 Fusagasugá </t>
  </si>
  <si>
    <t>Sopó</t>
  </si>
  <si>
    <t>Formato Único Acta de Informe de Gestión. Alcaldía Municipal de Sopó 2017-2018</t>
  </si>
  <si>
    <t>Soacha</t>
  </si>
  <si>
    <t xml:space="preserve">
Respuestas a la ciudadanía, Rendición de Cuentas Secretaría de Salud, Periodo Enero –Septiembre De 2017</t>
  </si>
  <si>
    <t>Informe de Gestión Sector Salud. Soacha – Cundinamarca 2016 2019</t>
  </si>
  <si>
    <t>Avances y Retos en la implementación del MIAS bajo la estrategia de atención primaria para la equidad y el desarrollo Humano de Soacha Cundinamarca. 2018</t>
  </si>
  <si>
    <t>Granada</t>
  </si>
  <si>
    <t>Departamento de Cundinamarca Municipio de Granada Informe de Gestión 2018</t>
  </si>
  <si>
    <t>Villleta</t>
  </si>
  <si>
    <t>Informe de Rendición de Cuentas E.S.E Hospital Salazar De Villeta para la Supersalud Cundinamarca 2014</t>
  </si>
  <si>
    <t xml:space="preserve"> Granada</t>
  </si>
  <si>
    <t>Guainía</t>
  </si>
  <si>
    <t xml:space="preserve">Informe de Visita Guainía Componente de Salud Pública. </t>
  </si>
  <si>
    <t>Informe de Gestión (Preliminar) Plan de Desarrollo – La Guajira Primero Año 2013</t>
  </si>
  <si>
    <t>Guajira</t>
  </si>
  <si>
    <t xml:space="preserve">Informe de Visita Guajira Componente de Salud Pública. </t>
  </si>
  <si>
    <t>Rendición De Cuentas. Guajira 2016</t>
  </si>
  <si>
    <t>Uribia</t>
  </si>
  <si>
    <t xml:space="preserve">Informe de Gestión República De Colombia Alcaldía Municipal Uribia La Guajira. 2014 </t>
  </si>
  <si>
    <t>Plan de Desarrollo Municipio de Uribia 2016-2019</t>
  </si>
  <si>
    <t>Riohacha</t>
  </si>
  <si>
    <t>Informe Rendición De Cuentas 2014  Riohacha-La Guajira</t>
  </si>
  <si>
    <t>Fonseca</t>
  </si>
  <si>
    <t>Informe de Gestión Rendición De Cuentas 2013. Secretaria de Planeación Municipio de Fonseca</t>
  </si>
  <si>
    <t>Guaviare</t>
  </si>
  <si>
    <t xml:space="preserve">Informe Final de Visita Secretaria Departamental De Salud del Guaviare </t>
  </si>
  <si>
    <t xml:space="preserve">Informe de Visita Guaviare Componente de Salud Pública. </t>
  </si>
  <si>
    <t>Huila</t>
  </si>
  <si>
    <t>2011/2012/2013/2014</t>
  </si>
  <si>
    <t xml:space="preserve">Informe de Visita Secretaria Departamental de Salud del Huila </t>
  </si>
  <si>
    <t>Informe de Visita Huila Componente de Salud Pública. 2009-2010</t>
  </si>
  <si>
    <t>Garzón</t>
  </si>
  <si>
    <t xml:space="preserve">Informe Final de Visita Municipio de Garzón </t>
  </si>
  <si>
    <t>Palermo</t>
  </si>
  <si>
    <t>Informe de Gestión Palermo Huila. 2014</t>
  </si>
  <si>
    <t>Neiva</t>
  </si>
  <si>
    <t>Informe Rendición de Cuentas - Vigencia 2017. Ese Carmen Emilia Ospino. Neiva</t>
  </si>
  <si>
    <t>Magdalena</t>
  </si>
  <si>
    <t>Informe de Visita Magdalena Componente de Salud Pública</t>
  </si>
  <si>
    <t>Fundación</t>
  </si>
  <si>
    <t xml:space="preserve">Informe Final de Visita Municipio Fundación Magdalena. </t>
  </si>
  <si>
    <t>Santa Marta</t>
  </si>
  <si>
    <t>Informe de visita superintendencia de salud. Entidad Territorial  Santa Marta . Componente aseguramiento</t>
  </si>
  <si>
    <t>Informe de visita superintendencia de salud. Entidad Territorial  Santa Marta. Componente salud pública</t>
  </si>
  <si>
    <t xml:space="preserve">Informe Preliminar De Visita- Santa Marta Distrito Turístico, Cultural e Histórico. </t>
  </si>
  <si>
    <t>Plato</t>
  </si>
  <si>
    <t>Plan Territorial De Salud Plato 2012-2015</t>
  </si>
  <si>
    <t>Meta</t>
  </si>
  <si>
    <t xml:space="preserve">Informe de Visita Secretaría Departamental de Salud del Meta </t>
  </si>
  <si>
    <t>Villavicencio</t>
  </si>
  <si>
    <t>Plan de Salud Territorial 2016-2019. Municipio de Villavicencio</t>
  </si>
  <si>
    <t>Nariño</t>
  </si>
  <si>
    <t>Informe de Visita Nariño Componente de Salud Pública</t>
  </si>
  <si>
    <t>Informe de Gestión 2018 Gobernación De Nariño</t>
  </si>
  <si>
    <t>Gobernación De Nariño</t>
  </si>
  <si>
    <t>Samaniego (Nariño)</t>
  </si>
  <si>
    <t xml:space="preserve">Informe de Visita Samaniego </t>
  </si>
  <si>
    <t>Tumaco</t>
  </si>
  <si>
    <t xml:space="preserve">Informe de Visita Municipio de Tumaco-Nariño </t>
  </si>
  <si>
    <t>Yacuanquer-</t>
  </si>
  <si>
    <t xml:space="preserve">Informe de Rendición de Cuentas 2018. ESE Yacuanquer-Nariño </t>
  </si>
  <si>
    <t xml:space="preserve">Norte de Santander </t>
  </si>
  <si>
    <t>Informe de visita superintendencia de salud. Entidad Territorial Norte de Santander. Componente aseguramiento</t>
  </si>
  <si>
    <t>Informe de visita superintendencia de salud. Entidad Territorial Norte de Santander. Componente Salud Pública</t>
  </si>
  <si>
    <t xml:space="preserve">Informe Final de Visita Instituto Departamental de Salud Norte de Santander </t>
  </si>
  <si>
    <t>Pamplona</t>
  </si>
  <si>
    <t xml:space="preserve">Informe de Visita Municipio de Pamplona. </t>
  </si>
  <si>
    <t>Ocaña</t>
  </si>
  <si>
    <t xml:space="preserve">Informe Final de Visita Municipio de Ocaña </t>
  </si>
  <si>
    <t>Los Patios</t>
  </si>
  <si>
    <t>Informe de Gestión Trimestral Presentado. Municipio Los Patios. 2014</t>
  </si>
  <si>
    <t>Informe Salud Publica ESE Hospital Local de Los Patios. Municipio de Los Patios, Norte de Santander. 2015</t>
  </si>
  <si>
    <t>Cachira</t>
  </si>
  <si>
    <t>Informe de Gestión 2017. ESE Hospital Regional Occidente. Cáchira Norte de Santander</t>
  </si>
  <si>
    <t>Putumayo</t>
  </si>
  <si>
    <t>Informe de visita superintendencia de salud. Entidad Territorial, Putumayo. Componente salud pública</t>
  </si>
  <si>
    <t xml:space="preserve">Informe Final de Visita Departamento del Putumayo. </t>
  </si>
  <si>
    <t>Puerto Asís</t>
  </si>
  <si>
    <t xml:space="preserve">Informe de Visita Municipio de Puerto Asís – Putumayo. </t>
  </si>
  <si>
    <t>Mocoa</t>
  </si>
  <si>
    <t>Informe De Gestión Municipio De Mocoa. 2017</t>
  </si>
  <si>
    <t>Orito</t>
  </si>
  <si>
    <t>Informe  de Rendición</t>
  </si>
  <si>
    <t xml:space="preserve">Informe Rendición De Cuentas 2018. Empresa Social De Estado Hospital Orito. Putumayo </t>
  </si>
  <si>
    <t>Quindío</t>
  </si>
  <si>
    <t>201/2011</t>
  </si>
  <si>
    <t>Informe de Visita Instituto Seccional de Salud del Quindío</t>
  </si>
  <si>
    <t>Montenegro</t>
  </si>
  <si>
    <t>Informe de Rendición de Cuentas a la Ciudadanía y Construcción de Paz. Ese Roberto Quintero Villa. Montenegro Quindío</t>
  </si>
  <si>
    <t>Informe de Rendición de Cuentas a la Ciudadanía y Construcción de Paz. ESE Roberto Quintero Villa. Montenegro Quindío</t>
  </si>
  <si>
    <t>Risaralda</t>
  </si>
  <si>
    <t xml:space="preserve">Dosquebradas </t>
  </si>
  <si>
    <t>Plan Territorial De Salud Decreto 3039 (10 de agosto de 2007) 2012-2015. Alcaldía De Dosquebradas</t>
  </si>
  <si>
    <t xml:space="preserve">Informe Final Dosquebradas – Risaralda </t>
  </si>
  <si>
    <t>Sta. Rosa De Cabal</t>
  </si>
  <si>
    <t xml:space="preserve">Informe De Visita- Sta. Rosa De Cabal </t>
  </si>
  <si>
    <t>Pereira</t>
  </si>
  <si>
    <t>Plan De Desarrollo Municipal 2016 – 2019 “Pereira, Capital Del Eje”</t>
  </si>
  <si>
    <t>Informe de Gestión ESE Salud Pereira Segundo Semestre 2017</t>
  </si>
  <si>
    <t>Santander</t>
  </si>
  <si>
    <t xml:space="preserve">Informe Preliminar Santander </t>
  </si>
  <si>
    <t>Barrancabermeja</t>
  </si>
  <si>
    <t>Plan de Desarrollo 2016-2019. Municipio de Girón</t>
  </si>
  <si>
    <t>Bucaramanga</t>
  </si>
  <si>
    <t>Rendición de Cuentas. Secretaria de Salud y Ambiente de Bucaramanga. Septiembre De 2017</t>
  </si>
  <si>
    <t>Informe de Gestión Secretaria de Salud y Ambiente de Bucaramanga Año 2017.</t>
  </si>
  <si>
    <t>Informe de Gestión. E.S.E ISABU. Instituto de Salud de Bucaramanga 2018</t>
  </si>
  <si>
    <t>San Andrés</t>
  </si>
  <si>
    <t>Informe de Visita San Andrés Componente de Salud Pública</t>
  </si>
  <si>
    <t>Sucre</t>
  </si>
  <si>
    <t xml:space="preserve">Informe Final de Visita Departamento de Sucre </t>
  </si>
  <si>
    <t>Corozal</t>
  </si>
  <si>
    <t xml:space="preserve">Informe Final de Visita Municipio Corozal – Sucre. </t>
  </si>
  <si>
    <t>El Roble</t>
  </si>
  <si>
    <t>Ejecución de las Actividades Colectivas en Salud Pública del Plan Territorial en Salud Programadas en el POA 2016. Municipio de El Roble – ESE Centro de Salud El Roble.</t>
  </si>
  <si>
    <t>Tolima</t>
  </si>
  <si>
    <t xml:space="preserve">Informe Final de Visita Entidad Territorial Del Tolima </t>
  </si>
  <si>
    <t>San Sebastián de Mariquita</t>
  </si>
  <si>
    <t>Plan de Desarrollo del Municipio de  San Sebastián de Mariquita 2016-2019</t>
  </si>
  <si>
    <t>Valle del Cauca</t>
  </si>
  <si>
    <t>Informe de Visita Valle Del Cauca Componente De Salud Pública</t>
  </si>
  <si>
    <t xml:space="preserve"> Informe Final de Auditoria Departamento del Valle Del Cauca </t>
  </si>
  <si>
    <t>Cartago</t>
  </si>
  <si>
    <t xml:space="preserve">Informe final de visita. secretaria de salud Cartago. </t>
  </si>
  <si>
    <t>Jamundí</t>
  </si>
  <si>
    <t xml:space="preserve">Informe Final de Visita Municipio de Jamundí – Valle </t>
  </si>
  <si>
    <t>Cali</t>
  </si>
  <si>
    <t>Informe de Gestión de La Secretaria de Salud Pública Municipal de Santiago de Cali Seguimiento a Metas Del Plan de Desarrollo y Plan Territorial de Salud Vigencia 2018</t>
  </si>
  <si>
    <t>Informe de Gestión Programa de Salud Bucal. Cali 2019</t>
  </si>
  <si>
    <t>Yumbo</t>
  </si>
  <si>
    <t>Rendición De Cuentas. Alcaldía Municipal De Yumbo. 2017</t>
  </si>
  <si>
    <t>San Pedro</t>
  </si>
  <si>
    <t>Informe Técnico Audiencia De Rendición De Cuentas A La Ciudadanía. Hospital Ulpiano Tascon Quintero Empresa Social Del Estado 2018. Municipio: San Pedro, Valle Del Cauca.</t>
  </si>
  <si>
    <t>Vichada</t>
  </si>
  <si>
    <t xml:space="preserve">Informe de Visita Vichada Componente De Salud Pública. </t>
  </si>
  <si>
    <t>Informe de Visita Departamento del Vichada</t>
  </si>
  <si>
    <t>Informe de Rendición de Cuentas. Nueva EPS 2018</t>
  </si>
  <si>
    <t>Nueva EPS</t>
  </si>
  <si>
    <t>Rendición de Cuentas. Sura EPS 2018</t>
  </si>
  <si>
    <t>Sura EPS</t>
  </si>
  <si>
    <t>Nacional</t>
  </si>
  <si>
    <t>Documento Técnico</t>
  </si>
  <si>
    <t>ABECÉ PARA LA GESTIÓN Y OPERACIÓN DE JORNADAS NACIONALES PARA EL CUIDADO BUCAL Y PROTECCIÓN ESPECÍFICA EN SALUD BUCAL PARA LA PRIMERA INFANCIA, INFANCIA Y ADOLESCENCIA ESTRATEGIA “SOY GENERACION MÁS SONRIENTE” JULIO 2017</t>
  </si>
  <si>
    <t>MSP</t>
  </si>
  <si>
    <t>Documento técnico versión 3 aspectos metodologicos para la construcción de linea base para el seguimiento a las metas del objetivo 3 del plan nacional de salud publica</t>
  </si>
  <si>
    <t>Guía Metodológica Nacional para la Caracterización de Fuentes de Información para la Salud en Colombia</t>
  </si>
  <si>
    <t>Manual para el reporte de información del servicio de salud bucal</t>
  </si>
  <si>
    <t>RESULTADOS</t>
  </si>
  <si>
    <t>Componente ausente o con evidencia dificil de acceder</t>
  </si>
  <si>
    <t>componente incorporado de forma constante y completa de acuerdo a la norma con acciones de mejoramiento</t>
  </si>
  <si>
    <t>Componente incorporado de forma irregular con fallas de acuerdo a la norma, con evidencia de acciones de mejoramiento</t>
  </si>
  <si>
    <t>Componente incorporado de forma irregular con fallas de acuerdo a la norma, sin evidencia de acciones de mejoramiento</t>
  </si>
  <si>
    <t>componente incorporado de forma constante con fallas de acuerdo a la norma y con acciones de mejoramiento</t>
  </si>
  <si>
    <t>componente incorporado de forma constante con fallas de acuerdo a la norma sin acciones de mejoramiento</t>
  </si>
  <si>
    <t>Dominio</t>
  </si>
  <si>
    <t>Constructo</t>
  </si>
  <si>
    <t>Características de la intervención</t>
  </si>
  <si>
    <t>Configuración externa</t>
  </si>
  <si>
    <t>Políticas externas e incentivos</t>
  </si>
  <si>
    <t>Necesidades y recursos del paciente</t>
  </si>
  <si>
    <t>Configuración interna</t>
  </si>
  <si>
    <t>Cultura</t>
  </si>
  <si>
    <t>Clima de la implementación</t>
  </si>
  <si>
    <t xml:space="preserve">Preparación para la implementación </t>
  </si>
  <si>
    <t>Características de los individuos</t>
  </si>
  <si>
    <t>Procesos</t>
  </si>
  <si>
    <t>Planeación</t>
  </si>
  <si>
    <t>Participación</t>
  </si>
  <si>
    <t>Ejecución</t>
  </si>
  <si>
    <t>Reflexión y evaluación</t>
  </si>
  <si>
    <t>Personas</t>
  </si>
  <si>
    <t>Documentos Operativos</t>
  </si>
  <si>
    <t>Documentos científicos</t>
  </si>
  <si>
    <t>Facilitadores</t>
  </si>
  <si>
    <t>Adaptabilidad</t>
  </si>
  <si>
    <t>Complejidad</t>
  </si>
  <si>
    <t>Costo</t>
  </si>
  <si>
    <t>Origen de la estrategia</t>
  </si>
  <si>
    <t>Percepción de fuerza y calidad de la evidencia</t>
  </si>
  <si>
    <t>Percepción de la calidad del diseño y forma de entrega de la estrategia</t>
  </si>
  <si>
    <t>Ventaja Relativa</t>
  </si>
  <si>
    <t>Cosmopolitismo</t>
  </si>
  <si>
    <t>Tensión para el cambio</t>
  </si>
  <si>
    <t>Redes y comunicaciones</t>
  </si>
  <si>
    <t>·         Clima de aprendizaje</t>
  </si>
  <si>
    <t>·         Compatibilidad</t>
  </si>
  <si>
    <t>·         Incentivos y Recompensas internas</t>
  </si>
  <si>
    <t>·         Objetivos y su retroalimentación</t>
  </si>
  <si>
    <t>·         Prioridad Relativa</t>
  </si>
  <si>
    <t>·         Tensión para el cambio</t>
  </si>
  <si>
    <t>·         Acceso al conocimiento e información</t>
  </si>
  <si>
    <t>·         Compromiso del Liderazgo</t>
  </si>
  <si>
    <t>·         Recursos disponibles</t>
  </si>
  <si>
    <t>·         Líderes de opinión</t>
  </si>
  <si>
    <t>·         Líderes de implementación formalmente designados</t>
  </si>
  <si>
    <t>·         Participantes en la implementación</t>
  </si>
  <si>
    <t>·         Población objetivo</t>
  </si>
  <si>
    <t>Conocimiento y creencias sobre la estrategia</t>
  </si>
  <si>
    <t>Etapa individual en la implementación</t>
  </si>
  <si>
    <t>·         Agentes de Cambio externo</t>
  </si>
  <si>
    <t>Doc_Operativos</t>
  </si>
  <si>
    <t xml:space="preserve">Suma </t>
  </si>
  <si>
    <t xml:space="preserve">Dominio </t>
  </si>
  <si>
    <t>%</t>
  </si>
  <si>
    <t xml:space="preserve"> Acceso al conocimiento e información</t>
  </si>
  <si>
    <t xml:space="preserve"> Compromiso del Liderazgo</t>
  </si>
  <si>
    <t>Recursos disponibles</t>
  </si>
  <si>
    <t xml:space="preserve"> Líderes de opinión</t>
  </si>
  <si>
    <t xml:space="preserve"> Agentes de Cambio externo</t>
  </si>
  <si>
    <t>Líderes de implementación formalmente designados</t>
  </si>
  <si>
    <t>Participantes en la implementación</t>
  </si>
  <si>
    <t>Población objetivo</t>
  </si>
  <si>
    <t>Clima de aprendizaje</t>
  </si>
  <si>
    <t>Compatibilidad</t>
  </si>
  <si>
    <t xml:space="preserve"> Incentivos y Recompensas internas</t>
  </si>
  <si>
    <t>Objetivos y su retroalimentación</t>
  </si>
  <si>
    <t>Prioridad Relativa</t>
  </si>
  <si>
    <t>%Barre/Doc_Operativos</t>
  </si>
  <si>
    <t>%Barre_Personas</t>
  </si>
  <si>
    <t>%Fac/Doc_Operativos</t>
  </si>
  <si>
    <t>%Fac_Personas</t>
  </si>
  <si>
    <t>Doc_científicos</t>
  </si>
  <si>
    <t>PersonasB</t>
  </si>
  <si>
    <t>PersonasF</t>
  </si>
  <si>
    <t>Doc_CientíficosB</t>
  </si>
  <si>
    <t>Doc_CientíficosF</t>
  </si>
  <si>
    <t>TOTAL</t>
  </si>
  <si>
    <t>Doc_OperaB</t>
  </si>
  <si>
    <t>Doc_OperaF</t>
  </si>
  <si>
    <t>SUBTOTAL</t>
  </si>
  <si>
    <t>MSP_B</t>
  </si>
  <si>
    <t>MSP_F</t>
  </si>
  <si>
    <t>SDS_B</t>
  </si>
  <si>
    <t>SDS_F</t>
  </si>
  <si>
    <t>IPS_B</t>
  </si>
  <si>
    <t>IPS_F</t>
  </si>
  <si>
    <t>ESE_B</t>
  </si>
  <si>
    <t>ESE_F</t>
  </si>
  <si>
    <t>EPS_C</t>
  </si>
  <si>
    <t>EPS_S</t>
  </si>
  <si>
    <t>EPS_C_B</t>
  </si>
  <si>
    <t>EPS_S_F</t>
  </si>
  <si>
    <t>La vigilancia estricta más que a las entidades territoriales a las EPS queda muy a la interpretación normativa, se menciona solo a las IPS como verificación de la veracidad de la información.  Realizar la asistencia técnica, capacitación, monitoreo y retroalimentación   a las Direcciones Municipales de Salud, Empresas Administradoras de   Planes de Beneficios (EAPB). Se le da a los municipios funciones de acompañamiento técnico y "Definir, promover y coordinar acciones para la divulgación y   difusión del impacto en las condiciones de salud y calidad de vida de   la población, y el avance de ejecución, de conformidad con la   ejecución, seguimiento y evaluación del Plan Territorial de Salud y el   PDSP, con el fin de facilitar el ejercicio de control social". Ley 1438 de 2011 en el   Parágrafo Transitorio del artículo 52 establece que el pago de servicios de baja complejidad será por capitación hasta el 2013. Se menciona la demanda inducida como responsabilidad de los equipos básicos de salud. La lógica económica y aspectos minimos en el control del gasto por parte de los intermediarios persiste lo cual afecta los incentivos para abordar apropiadamente la salud pública. La estructuración y forma de ejecución de un modelo APS no es claramente evidenciable</t>
  </si>
  <si>
    <t>"por el cual se define el Sistema Obligatorio de Garantía de Calidad de la Atención de Salud del Sistema General de Seguridad Social en Salud"</t>
  </si>
  <si>
    <t xml:space="preserve">las consideraciones en odontología son restrictivas, se insinúa que el odontólogo podría tener mas de 3 consultas hora y para lo cual requeriría una auxiliar. Recursos para actividades extramurales no se evidencian </t>
  </si>
  <si>
    <t>Se considera un facilitador en la medida que menciona la necesidad de reportar indicadores de impacto anual a las aseguradoras. La Superintendencia puede velar porque el reporte sea de calidad y que las entidades vigiladas compartan la información con los usuarios a través de elementos de juicio claros y objetivos</t>
  </si>
  <si>
    <t>en la medida que se avanza en la gestión de la información entre actores del sistema y facilita la pnaeación y evaluación de los procesos</t>
  </si>
  <si>
    <t xml:space="preserve"> Este plan se caracteriza por ser un servicio gratuito financiado con recursos del estado, el cual debe garantizar la prestación de las acciones del PAB a la población independientemente de su estado de afiliación o vinculación al Sistema General de Seguridad Social en Salud. Permite la posibilidad de que los territorios piensen maneras de planear acciones de promoción y prevención en salud. EL INS como asesor en la formulación de normas cientifico técnicas, procedimientos técnicos de las acciones y control en salud pública. El énfasis pese a ser colectivo, la promoción en odontología no es muy evidente, mas tarde en la circular 18 y 52 se propondrán la meta de promoción de estilos de vida saluddable para la prevención y control de enfermedades crónicas pero dirigido al tabaquismo, inactividad física y alimentación no saludable (esto es fomento a la salud no promoción y una posibilidad del gremio para visualizarse pero aqui no es claro).</t>
  </si>
  <si>
    <t xml:space="preserve"> </t>
  </si>
  <si>
    <t>Según esta guía y con recomendación A se menciona los siguiente: Se recomienda que al momento de la inscripción al control prenatal,
la gestante sea referida para valoración por odontología con el fin de
recibir asesoría en higiene oral, establecer su diagnóstico de salud oral
y definir un plan de manejo. No obstante luego se menciona: No se recomienda el tratamiento rutinario de la enfermedad periodontal como medida para disminuir la incidencia de parto pretérmino, bajo peso al nacer, restricción del crecimiento o ruptura prematura de
membranas.</t>
  </si>
  <si>
    <t>CONSTRUCTOS DEDUCIDOS A PARTIR DE LOS CONTENIDOS LEGISLATIVOS DE ACUERDO CON EL COMPONENTE DE LA ESTRATEGIA DE ATENCIÓN PREVENTIVA EN SALUD BUCAL PROPUESTA</t>
  </si>
  <si>
    <t>Responsabilidad de los actores en el sistema de salud</t>
  </si>
  <si>
    <t>Planeación/articulación</t>
  </si>
  <si>
    <t>Aspectos técnicos y de derechos en la atención preventiva en salud bucal.</t>
  </si>
  <si>
    <t>Entorno externo</t>
  </si>
  <si>
    <t>Entorno interno</t>
  </si>
  <si>
    <t>Aspectos éticos y conceptuales de la profesión (-)</t>
  </si>
  <si>
    <t>Inspección, vigilancia y control (+)</t>
  </si>
  <si>
    <t>Habilitación/ acreditación (-)</t>
  </si>
  <si>
    <t xml:space="preserve">Total </t>
  </si>
  <si>
    <t>Calidad del diseño y forma de entrega de la estrategia</t>
  </si>
  <si>
    <t>Clima de implementación</t>
  </si>
  <si>
    <t xml:space="preserve">Identificación individual en el sistema </t>
  </si>
  <si>
    <t>Documentos Normativos</t>
  </si>
  <si>
    <t>Calificación global</t>
  </si>
  <si>
    <t>Presión de grupo</t>
  </si>
  <si>
    <t>Características estructurales</t>
  </si>
  <si>
    <t>Identificación individual en el sistema</t>
  </si>
  <si>
    <t>Otros atributos personales</t>
  </si>
  <si>
    <t>Ministerio</t>
  </si>
  <si>
    <t>E.T</t>
  </si>
  <si>
    <t>IPS</t>
  </si>
  <si>
    <t xml:space="preserve">Participación (de Líderes de implementación formalmente designados, líderes de opinión, agentes de cambio externo, participantes en la implementación y población objetivo) </t>
  </si>
  <si>
    <t>%Barre_Norma</t>
  </si>
  <si>
    <t>%Fac_Norma</t>
  </si>
  <si>
    <t>Autoeficacia</t>
  </si>
  <si>
    <t>Identificación en el sistema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</si>
</sst>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u/>
      <sz val="11"/>
      <color theme="10"/>
      <name val="Calibri"/>
      <family val="2"/>
      <scheme val="minor"/>
    </font>
    <font>
      <b/>
      <sz val="12"/>
      <name val="Arial"/>
      <family val="2"/>
    </font>
    <font>
      <b/>
      <sz val="12"/>
      <name val="Calibri"/>
      <family val="2"/>
      <scheme val="minor"/>
    </font>
    <font>
      <sz val="12"/>
      <name val="Calibri"/>
      <family val="2"/>
      <scheme val="minor"/>
    </font>
    <font>
      <u/>
      <sz val="12"/>
      <name val="Calibri"/>
      <family val="2"/>
      <scheme val="minor"/>
    </font>
    <font>
      <sz val="12"/>
      <color rgb="FFFF0000"/>
      <name val="Calibri"/>
      <family val="2"/>
      <scheme val="minor"/>
    </font>
    <font>
      <u/>
      <sz val="12"/>
      <color rgb="FFFF0000"/>
      <name val="Calibri"/>
      <family val="2"/>
      <scheme val="minor"/>
    </font>
    <font>
      <sz val="11"/>
      <name val="Calibri"/>
      <family val="2"/>
      <scheme val="minor"/>
    </font>
    <font>
      <b/>
      <sz val="12"/>
      <color rgb="FFFF0000"/>
      <name val="Calibri"/>
      <family val="2"/>
      <scheme val="minor"/>
    </font>
    <font>
      <b/>
      <sz val="12"/>
      <color theme="1"/>
      <name val="Arial"/>
      <family val="2"/>
    </font>
    <font>
      <b/>
      <sz val="11"/>
      <color theme="1"/>
      <name val="Arial"/>
      <family val="2"/>
    </font>
    <font>
      <b/>
      <sz val="10"/>
      <color theme="1"/>
      <name val="Arial"/>
      <family val="2"/>
    </font>
    <font>
      <b/>
      <sz val="10"/>
      <color rgb="FF000000"/>
      <name val="Arial"/>
      <family val="2"/>
    </font>
    <font>
      <sz val="10"/>
      <color theme="1"/>
      <name val="Calibri"/>
      <family val="2"/>
      <scheme val="minor"/>
    </font>
    <font>
      <sz val="12"/>
      <color theme="1"/>
      <name val="Calibri"/>
      <family val="2"/>
      <scheme val="minor"/>
    </font>
    <font>
      <sz val="11"/>
      <color rgb="FF000000"/>
      <name val="Calibri"/>
      <family val="2"/>
      <scheme val="minor"/>
    </font>
    <font>
      <sz val="11"/>
      <color rgb="FF241F1F"/>
      <name val="Calibri"/>
      <family val="2"/>
      <scheme val="minor"/>
    </font>
    <font>
      <sz val="12"/>
      <color rgb="FF000000"/>
      <name val="Calibri"/>
      <family val="2"/>
      <scheme val="minor"/>
    </font>
    <font>
      <sz val="11"/>
      <color rgb="FF000000"/>
      <name val="Calibri"/>
      <family val="2"/>
    </font>
    <font>
      <b/>
      <sz val="11"/>
      <color theme="1"/>
      <name val="Calibri"/>
      <family val="2"/>
      <scheme val="minor"/>
    </font>
    <font>
      <sz val="9"/>
      <color theme="1"/>
      <name val="Calibri"/>
      <family val="2"/>
      <scheme val="minor"/>
    </font>
    <font>
      <b/>
      <sz val="9"/>
      <color theme="1"/>
      <name val="Calibri"/>
      <family val="2"/>
      <scheme val="minor"/>
    </font>
    <font>
      <sz val="8"/>
      <color theme="1"/>
      <name val="Arial"/>
      <family val="2"/>
    </font>
    <font>
      <sz val="8"/>
      <color theme="1"/>
      <name val="Calibri"/>
      <family val="2"/>
      <scheme val="minor"/>
    </font>
    <font>
      <sz val="8"/>
      <color theme="1"/>
      <name val="Times New Roman"/>
      <family val="1"/>
    </font>
    <font>
      <b/>
      <sz val="8"/>
      <color theme="1"/>
      <name val="Arial"/>
      <family val="2"/>
    </font>
    <font>
      <b/>
      <sz val="8"/>
      <color rgb="FFFF0000"/>
      <name val="Calibri"/>
      <family val="2"/>
      <scheme val="minor"/>
    </font>
    <font>
      <sz val="8"/>
      <color rgb="FFFF0000"/>
      <name val="Calibri"/>
      <family val="2"/>
      <scheme val="minor"/>
    </font>
    <font>
      <sz val="8"/>
      <name val="Calibri"/>
      <family val="2"/>
      <scheme val="minor"/>
    </font>
    <font>
      <sz val="8"/>
      <color rgb="FF000000"/>
      <name val="Arial"/>
      <family val="2"/>
    </font>
    <font>
      <sz val="11"/>
      <color rgb="FFFF0000"/>
      <name val="Calibri"/>
      <family val="2"/>
      <scheme val="minor"/>
    </font>
    <font>
      <sz val="8"/>
      <color rgb="FF92D050"/>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6600"/>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EDEDED"/>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D9E2F3"/>
        <bgColor indexed="64"/>
      </patternFill>
    </fill>
    <fill>
      <patternFill patternType="solid">
        <fgColor theme="8" tint="0.59999389629810485"/>
        <bgColor indexed="64"/>
      </patternFill>
    </fill>
    <fill>
      <patternFill patternType="solid">
        <fgColor rgb="FFFF993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s>
  <cellStyleXfs count="2">
    <xf numFmtId="0" fontId="0" fillId="0" borderId="0"/>
    <xf numFmtId="0" fontId="1" fillId="0" borderId="0" applyNumberFormat="0" applyFill="0" applyBorder="0" applyAlignment="0" applyProtection="0"/>
  </cellStyleXfs>
  <cellXfs count="329">
    <xf numFmtId="0" fontId="0" fillId="0" borderId="0" xfId="0"/>
    <xf numFmtId="0" fontId="2" fillId="2" borderId="1" xfId="0" applyFont="1" applyFill="1" applyBorder="1" applyAlignment="1">
      <alignment horizontal="center" vertical="center" wrapText="1"/>
    </xf>
    <xf numFmtId="0" fontId="4" fillId="2" borderId="1" xfId="0" applyFont="1" applyFill="1" applyBorder="1" applyAlignment="1">
      <alignment wrapText="1"/>
    </xf>
    <xf numFmtId="0" fontId="4" fillId="3" borderId="1" xfId="0" applyFont="1" applyFill="1" applyBorder="1" applyAlignment="1">
      <alignment horizontal="center"/>
    </xf>
    <xf numFmtId="0" fontId="4" fillId="3" borderId="1" xfId="0" applyFont="1" applyFill="1" applyBorder="1" applyAlignment="1">
      <alignment horizontal="center" wrapText="1"/>
    </xf>
    <xf numFmtId="0" fontId="4" fillId="3" borderId="1" xfId="0" applyFont="1" applyFill="1" applyBorder="1" applyAlignment="1">
      <alignment horizontal="center" vertical="center"/>
    </xf>
    <xf numFmtId="0" fontId="5" fillId="3" borderId="1" xfId="1" applyFont="1" applyFill="1" applyBorder="1" applyAlignment="1">
      <alignment horizont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xf>
    <xf numFmtId="0" fontId="4" fillId="3" borderId="2" xfId="0" applyFont="1" applyFill="1" applyBorder="1" applyAlignment="1">
      <alignment horizontal="center"/>
    </xf>
    <xf numFmtId="0" fontId="5" fillId="3" borderId="2" xfId="1" applyFont="1" applyFill="1" applyBorder="1" applyAlignment="1">
      <alignment horizontal="center"/>
    </xf>
    <xf numFmtId="0" fontId="4" fillId="3" borderId="2" xfId="0" applyFont="1" applyFill="1" applyBorder="1" applyAlignment="1">
      <alignment horizontal="center" vertical="center" wrapText="1"/>
    </xf>
    <xf numFmtId="0" fontId="6" fillId="3" borderId="1"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3" xfId="0" applyFont="1" applyFill="1" applyBorder="1" applyAlignment="1">
      <alignment horizontal="center"/>
    </xf>
    <xf numFmtId="0" fontId="5" fillId="3" borderId="1" xfId="1" applyFont="1" applyFill="1" applyBorder="1" applyAlignment="1">
      <alignment horizontal="center"/>
    </xf>
    <xf numFmtId="0" fontId="4" fillId="3" borderId="1" xfId="0" applyFont="1" applyFill="1" applyBorder="1" applyAlignment="1">
      <alignment horizontal="left"/>
    </xf>
    <xf numFmtId="0" fontId="5" fillId="3" borderId="1" xfId="1" applyFont="1" applyFill="1" applyBorder="1" applyAlignment="1">
      <alignment horizontal="left" wrapText="1"/>
    </xf>
    <xf numFmtId="0" fontId="4" fillId="3" borderId="2" xfId="0" applyFont="1" applyFill="1" applyBorder="1" applyAlignment="1">
      <alignment horizontal="left"/>
    </xf>
    <xf numFmtId="0" fontId="4" fillId="3" borderId="1" xfId="0" applyFont="1" applyFill="1" applyBorder="1"/>
    <xf numFmtId="0" fontId="6" fillId="3" borderId="1" xfId="0" applyFont="1" applyFill="1" applyBorder="1" applyAlignment="1">
      <alignment horizontal="center"/>
    </xf>
    <xf numFmtId="0" fontId="6" fillId="3" borderId="1" xfId="0" applyFont="1" applyFill="1" applyBorder="1"/>
    <xf numFmtId="0" fontId="1" fillId="3" borderId="1" xfId="1" applyFill="1" applyBorder="1" applyAlignment="1">
      <alignment horizontal="left" wrapText="1"/>
    </xf>
    <xf numFmtId="49" fontId="4" fillId="3" borderId="1" xfId="0" applyNumberFormat="1" applyFont="1" applyFill="1" applyBorder="1" applyAlignment="1">
      <alignment horizontal="center"/>
    </xf>
    <xf numFmtId="0" fontId="4" fillId="3" borderId="1" xfId="0" applyFont="1" applyFill="1" applyBorder="1" applyAlignment="1">
      <alignment horizontal="center" vertical="top" wrapText="1"/>
    </xf>
    <xf numFmtId="0" fontId="4" fillId="3" borderId="1" xfId="0" applyFont="1" applyFill="1" applyBorder="1" applyAlignment="1">
      <alignment wrapText="1"/>
    </xf>
    <xf numFmtId="49" fontId="6" fillId="3" borderId="1" xfId="0" applyNumberFormat="1" applyFont="1" applyFill="1" applyBorder="1" applyAlignment="1">
      <alignment horizontal="center"/>
    </xf>
    <xf numFmtId="1" fontId="4" fillId="3" borderId="1" xfId="0" applyNumberFormat="1" applyFont="1" applyFill="1" applyBorder="1" applyAlignment="1">
      <alignment horizontal="center"/>
    </xf>
    <xf numFmtId="0" fontId="7" fillId="3" borderId="1" xfId="1" applyFont="1" applyFill="1" applyBorder="1" applyAlignment="1">
      <alignment horizontal="center" wrapText="1"/>
    </xf>
    <xf numFmtId="0" fontId="4" fillId="3" borderId="1" xfId="0" applyFont="1" applyFill="1" applyBorder="1" applyAlignment="1">
      <alignment horizontal="left" vertical="top" wrapText="1"/>
    </xf>
    <xf numFmtId="0" fontId="6" fillId="3" borderId="1" xfId="0" applyFont="1" applyFill="1" applyBorder="1" applyAlignment="1">
      <alignment horizontal="center" vertical="top" wrapText="1"/>
    </xf>
    <xf numFmtId="0" fontId="4" fillId="3" borderId="1" xfId="1" applyFont="1" applyFill="1" applyBorder="1" applyAlignment="1">
      <alignment horizontal="center" wrapText="1"/>
    </xf>
    <xf numFmtId="0" fontId="2" fillId="2" borderId="1" xfId="0" applyFont="1" applyFill="1" applyBorder="1" applyAlignment="1">
      <alignment horizontal="center" wrapText="1"/>
    </xf>
    <xf numFmtId="0" fontId="4" fillId="5" borderId="1" xfId="0" applyFont="1" applyFill="1" applyBorder="1" applyAlignment="1">
      <alignment horizontal="center" wrapText="1"/>
    </xf>
    <xf numFmtId="0" fontId="4" fillId="6" borderId="1"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3" borderId="2" xfId="1" applyFont="1" applyFill="1" applyBorder="1" applyAlignment="1">
      <alignment horizontal="center" wrapText="1"/>
    </xf>
    <xf numFmtId="0" fontId="4" fillId="3" borderId="2" xfId="1" applyFont="1" applyFill="1" applyBorder="1" applyAlignment="1">
      <alignment horizontal="center" vertical="top" wrapText="1"/>
    </xf>
    <xf numFmtId="0" fontId="4" fillId="7" borderId="2" xfId="0" applyFont="1" applyFill="1" applyBorder="1" applyAlignment="1">
      <alignment horizontal="center" vertical="center" wrapText="1"/>
    </xf>
    <xf numFmtId="0" fontId="4" fillId="6" borderId="2" xfId="0" applyFont="1" applyFill="1" applyBorder="1" applyAlignment="1">
      <alignment horizontal="center" vertical="top" wrapText="1"/>
    </xf>
    <xf numFmtId="0" fontId="4" fillId="7" borderId="2" xfId="0" applyFont="1" applyFill="1" applyBorder="1" applyAlignment="1">
      <alignment horizontal="center"/>
    </xf>
    <xf numFmtId="0" fontId="4" fillId="5" borderId="2" xfId="0" applyFont="1" applyFill="1" applyBorder="1" applyAlignment="1">
      <alignment horizontal="center"/>
    </xf>
    <xf numFmtId="0" fontId="4" fillId="5" borderId="2" xfId="0" applyFont="1" applyFill="1" applyBorder="1" applyAlignment="1">
      <alignment horizontal="center" vertical="top" wrapText="1"/>
    </xf>
    <xf numFmtId="0" fontId="4" fillId="5" borderId="1" xfId="0" applyFont="1" applyFill="1" applyBorder="1" applyAlignment="1">
      <alignment horizontal="center"/>
    </xf>
    <xf numFmtId="0" fontId="4" fillId="6" borderId="1" xfId="0" applyFont="1" applyFill="1" applyBorder="1" applyAlignment="1">
      <alignment horizontal="center"/>
    </xf>
    <xf numFmtId="0" fontId="4" fillId="5" borderId="1" xfId="0" applyFont="1" applyFill="1" applyBorder="1" applyAlignment="1">
      <alignment horizontal="left"/>
    </xf>
    <xf numFmtId="0" fontId="4" fillId="6" borderId="1" xfId="0" applyFont="1" applyFill="1" applyBorder="1" applyAlignment="1">
      <alignment horizontal="left"/>
    </xf>
    <xf numFmtId="0" fontId="4" fillId="7" borderId="1" xfId="0" applyFont="1" applyFill="1" applyBorder="1" applyAlignment="1">
      <alignment horizontal="center"/>
    </xf>
    <xf numFmtId="0" fontId="4" fillId="6" borderId="2" xfId="0" applyFont="1" applyFill="1" applyBorder="1" applyAlignment="1">
      <alignment horizontal="left"/>
    </xf>
    <xf numFmtId="0" fontId="4" fillId="6" borderId="2" xfId="0" applyFont="1" applyFill="1" applyBorder="1" applyAlignment="1">
      <alignment horizontal="center"/>
    </xf>
    <xf numFmtId="0" fontId="4" fillId="6" borderId="1" xfId="0" applyFont="1" applyFill="1" applyBorder="1" applyAlignment="1">
      <alignment horizontal="center" vertical="top" wrapText="1"/>
    </xf>
    <xf numFmtId="0" fontId="4" fillId="3" borderId="1" xfId="1" applyFont="1" applyFill="1" applyBorder="1" applyAlignment="1">
      <alignment horizontal="left" wrapText="1"/>
    </xf>
    <xf numFmtId="0" fontId="4" fillId="0" borderId="1" xfId="0" applyFont="1" applyFill="1" applyBorder="1" applyAlignment="1">
      <alignment horizontal="center"/>
    </xf>
    <xf numFmtId="0" fontId="8" fillId="3" borderId="1" xfId="1" applyFont="1" applyFill="1" applyBorder="1"/>
    <xf numFmtId="0" fontId="4" fillId="5" borderId="1" xfId="0" applyFont="1" applyFill="1" applyBorder="1" applyAlignment="1">
      <alignment wrapText="1"/>
    </xf>
    <xf numFmtId="0" fontId="4" fillId="7" borderId="1" xfId="0" applyFont="1" applyFill="1" applyBorder="1" applyAlignment="1">
      <alignment horizontal="left"/>
    </xf>
    <xf numFmtId="0" fontId="4" fillId="4" borderId="1" xfId="0" applyFont="1" applyFill="1" applyBorder="1" applyAlignment="1">
      <alignment horizontal="center"/>
    </xf>
    <xf numFmtId="0" fontId="4" fillId="6" borderId="1" xfId="0" applyFont="1" applyFill="1" applyBorder="1" applyAlignment="1">
      <alignment wrapText="1"/>
    </xf>
    <xf numFmtId="0" fontId="8" fillId="3" borderId="1" xfId="0" applyFont="1" applyFill="1" applyBorder="1" applyAlignment="1">
      <alignment horizontal="center" wrapText="1"/>
    </xf>
    <xf numFmtId="0" fontId="0" fillId="0" borderId="0" xfId="0" applyAlignment="1">
      <alignment wrapText="1"/>
    </xf>
    <xf numFmtId="0" fontId="4" fillId="5" borderId="1" xfId="0" applyFont="1" applyFill="1" applyBorder="1"/>
    <xf numFmtId="0" fontId="4" fillId="7" borderId="1" xfId="0" applyFont="1" applyFill="1" applyBorder="1" applyAlignment="1">
      <alignment horizontal="center" vertical="center"/>
    </xf>
    <xf numFmtId="0" fontId="6" fillId="7" borderId="1" xfId="0" applyFont="1" applyFill="1" applyBorder="1" applyAlignment="1">
      <alignment horizontal="center"/>
    </xf>
    <xf numFmtId="0" fontId="4" fillId="0" borderId="1" xfId="0" applyFont="1" applyFill="1" applyBorder="1" applyAlignment="1">
      <alignment horizontal="center" vertical="top" wrapText="1"/>
    </xf>
    <xf numFmtId="0" fontId="4" fillId="6" borderId="1" xfId="0" applyFont="1" applyFill="1" applyBorder="1" applyAlignment="1">
      <alignment horizont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xf>
    <xf numFmtId="0" fontId="4" fillId="0" borderId="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3" fillId="8" borderId="4" xfId="0" applyFont="1" applyFill="1" applyBorder="1" applyAlignment="1">
      <alignment horizontal="center" vertical="center" wrapText="1"/>
    </xf>
    <xf numFmtId="0" fontId="14" fillId="0" borderId="0" xfId="0" applyFont="1" applyAlignment="1">
      <alignment wrapText="1"/>
    </xf>
    <xf numFmtId="0" fontId="14" fillId="0" borderId="5" xfId="0" applyFont="1" applyBorder="1" applyAlignment="1">
      <alignment wrapText="1"/>
    </xf>
    <xf numFmtId="0" fontId="15" fillId="0" borderId="0" xfId="0" applyFont="1"/>
    <xf numFmtId="0" fontId="0" fillId="0" borderId="0" xfId="0" applyAlignment="1">
      <alignment horizontal="right"/>
    </xf>
    <xf numFmtId="0" fontId="0" fillId="0" borderId="0" xfId="0" applyAlignment="1">
      <alignment vertical="center"/>
    </xf>
    <xf numFmtId="0" fontId="16" fillId="0" borderId="0" xfId="0" applyFont="1"/>
    <xf numFmtId="0" fontId="16" fillId="0" borderId="0" xfId="0" applyFont="1" applyAlignment="1">
      <alignment vertical="center"/>
    </xf>
    <xf numFmtId="0" fontId="17" fillId="0" borderId="0" xfId="0" applyFont="1" applyAlignment="1">
      <alignment horizontal="left" vertical="center"/>
    </xf>
    <xf numFmtId="0" fontId="14" fillId="0" borderId="0" xfId="0" applyFont="1" applyAlignment="1">
      <alignment horizontal="right"/>
    </xf>
    <xf numFmtId="0" fontId="18" fillId="0" borderId="0" xfId="0" applyFont="1"/>
    <xf numFmtId="0" fontId="18" fillId="0" borderId="0" xfId="0" applyFont="1" applyAlignment="1">
      <alignment vertical="center" wrapText="1"/>
    </xf>
    <xf numFmtId="0" fontId="19" fillId="0" borderId="0" xfId="0" applyFont="1"/>
    <xf numFmtId="0" fontId="0" fillId="9" borderId="1" xfId="0" applyFill="1" applyBorder="1"/>
    <xf numFmtId="0" fontId="0" fillId="9" borderId="1" xfId="0" applyFill="1" applyBorder="1" applyAlignment="1">
      <alignment horizontal="right"/>
    </xf>
    <xf numFmtId="0" fontId="0" fillId="10" borderId="1" xfId="0" applyFill="1" applyBorder="1"/>
    <xf numFmtId="0" fontId="24" fillId="0" borderId="0" xfId="0" applyFont="1"/>
    <xf numFmtId="0" fontId="23" fillId="0" borderId="0" xfId="0" applyFont="1"/>
    <xf numFmtId="0" fontId="24" fillId="0" borderId="0" xfId="0" applyFont="1" applyAlignment="1">
      <alignment horizontal="center"/>
    </xf>
    <xf numFmtId="0" fontId="24" fillId="0" borderId="6" xfId="0" applyFont="1" applyBorder="1"/>
    <xf numFmtId="0" fontId="24" fillId="0" borderId="0" xfId="0" applyFont="1" applyBorder="1"/>
    <xf numFmtId="0" fontId="23" fillId="0" borderId="0" xfId="0" applyFont="1" applyBorder="1"/>
    <xf numFmtId="0" fontId="23" fillId="0" borderId="0" xfId="0" applyFont="1" applyBorder="1" applyAlignment="1">
      <alignment vertical="center" wrapText="1"/>
    </xf>
    <xf numFmtId="0" fontId="23" fillId="0" borderId="0" xfId="0" applyFont="1" applyBorder="1" applyAlignment="1">
      <alignment horizontal="justify" vertical="center" wrapText="1"/>
    </xf>
    <xf numFmtId="0" fontId="24" fillId="0" borderId="13" xfId="0" applyFont="1" applyBorder="1"/>
    <xf numFmtId="0" fontId="24" fillId="0" borderId="1" xfId="0" applyFont="1" applyBorder="1"/>
    <xf numFmtId="0" fontId="23" fillId="0" borderId="20" xfId="0" applyFont="1" applyBorder="1"/>
    <xf numFmtId="0" fontId="23" fillId="0" borderId="20" xfId="0" applyFont="1" applyBorder="1" applyAlignment="1">
      <alignment vertical="center" wrapText="1"/>
    </xf>
    <xf numFmtId="0" fontId="23" fillId="0" borderId="20" xfId="0" applyFont="1" applyBorder="1" applyAlignment="1">
      <alignment horizontal="justify" vertical="center" wrapText="1"/>
    </xf>
    <xf numFmtId="0" fontId="23" fillId="0" borderId="22" xfId="0" applyFont="1" applyBorder="1" applyAlignment="1">
      <alignment horizontal="justify" vertical="center" wrapText="1"/>
    </xf>
    <xf numFmtId="0" fontId="24" fillId="11" borderId="11" xfId="0" applyFont="1" applyFill="1" applyBorder="1"/>
    <xf numFmtId="0" fontId="26" fillId="0" borderId="20" xfId="0" applyFont="1" applyBorder="1" applyAlignment="1">
      <alignment horizontal="justify" vertical="center" wrapText="1"/>
    </xf>
    <xf numFmtId="0" fontId="23" fillId="0" borderId="19" xfId="0" applyFont="1" applyBorder="1"/>
    <xf numFmtId="0" fontId="25" fillId="0" borderId="17" xfId="0" applyFont="1" applyBorder="1" applyAlignment="1">
      <alignment horizontal="center" vertical="center" wrapText="1"/>
    </xf>
    <xf numFmtId="0" fontId="23" fillId="0" borderId="22" xfId="0" applyFont="1" applyBorder="1" applyAlignment="1">
      <alignment vertical="center" wrapText="1"/>
    </xf>
    <xf numFmtId="0" fontId="23" fillId="0" borderId="19" xfId="0" applyFont="1" applyBorder="1" applyAlignment="1">
      <alignment horizontal="justify" vertical="center" wrapText="1"/>
    </xf>
    <xf numFmtId="0" fontId="26" fillId="0" borderId="19" xfId="0" applyFont="1" applyBorder="1" applyAlignment="1">
      <alignment horizontal="justify" vertical="center" wrapText="1"/>
    </xf>
    <xf numFmtId="0" fontId="24" fillId="11" borderId="10" xfId="0" applyFont="1" applyFill="1" applyBorder="1"/>
    <xf numFmtId="0" fontId="24" fillId="0" borderId="16" xfId="0" applyFont="1" applyBorder="1"/>
    <xf numFmtId="0" fontId="24" fillId="0" borderId="25" xfId="0" applyFont="1" applyBorder="1"/>
    <xf numFmtId="0" fontId="24" fillId="0" borderId="15" xfId="0" applyFont="1" applyBorder="1"/>
    <xf numFmtId="0" fontId="24" fillId="0" borderId="26" xfId="0" applyFont="1" applyBorder="1"/>
    <xf numFmtId="0" fontId="24" fillId="0" borderId="18" xfId="0" applyFont="1" applyBorder="1"/>
    <xf numFmtId="0" fontId="24" fillId="0" borderId="27" xfId="0" applyFont="1" applyBorder="1"/>
    <xf numFmtId="0" fontId="24" fillId="0" borderId="28" xfId="0" applyFont="1" applyBorder="1"/>
    <xf numFmtId="0" fontId="24" fillId="0" borderId="29" xfId="0" applyFont="1" applyBorder="1"/>
    <xf numFmtId="0" fontId="24" fillId="0" borderId="30" xfId="0" applyFont="1" applyBorder="1"/>
    <xf numFmtId="0" fontId="25" fillId="0" borderId="0" xfId="0" applyFont="1" applyFill="1" applyBorder="1" applyAlignment="1">
      <alignment vertical="center" wrapText="1"/>
    </xf>
    <xf numFmtId="0" fontId="23" fillId="0" borderId="20" xfId="0" applyFont="1" applyBorder="1" applyAlignment="1">
      <alignment horizontal="left" vertical="center" wrapText="1"/>
    </xf>
    <xf numFmtId="0" fontId="24" fillId="11" borderId="6" xfId="0" applyFont="1" applyFill="1" applyBorder="1"/>
    <xf numFmtId="0" fontId="25" fillId="11" borderId="17" xfId="0" applyFont="1" applyFill="1" applyBorder="1" applyAlignment="1">
      <alignment horizontal="center" vertical="center" wrapText="1"/>
    </xf>
    <xf numFmtId="0" fontId="26" fillId="0" borderId="20" xfId="0" applyFont="1" applyBorder="1" applyAlignment="1">
      <alignment horizontal="left" vertical="center" wrapText="1"/>
    </xf>
    <xf numFmtId="0" fontId="22" fillId="2" borderId="1" xfId="0" applyFont="1" applyFill="1" applyBorder="1"/>
    <xf numFmtId="0" fontId="21" fillId="2" borderId="1" xfId="0" applyFont="1" applyFill="1" applyBorder="1"/>
    <xf numFmtId="164" fontId="21" fillId="2" borderId="1" xfId="0" applyNumberFormat="1" applyFont="1" applyFill="1" applyBorder="1"/>
    <xf numFmtId="164" fontId="24" fillId="0" borderId="1" xfId="0" applyNumberFormat="1" applyFont="1" applyBorder="1"/>
    <xf numFmtId="0" fontId="24" fillId="0" borderId="1" xfId="0" applyFont="1" applyBorder="1" applyAlignment="1">
      <alignment horizontal="center"/>
    </xf>
    <xf numFmtId="164" fontId="24" fillId="0" borderId="6" xfId="0" applyNumberFormat="1" applyFont="1" applyBorder="1" applyAlignment="1">
      <alignment horizontal="center"/>
    </xf>
    <xf numFmtId="164" fontId="0" fillId="0" borderId="1" xfId="0" applyNumberFormat="1" applyBorder="1" applyAlignment="1">
      <alignment horizontal="center"/>
    </xf>
    <xf numFmtId="0" fontId="24" fillId="0" borderId="0" xfId="0" applyFont="1" applyFill="1" applyBorder="1"/>
    <xf numFmtId="164" fontId="0" fillId="0" borderId="33" xfId="0" applyNumberFormat="1" applyBorder="1" applyAlignment="1">
      <alignment horizontal="center"/>
    </xf>
    <xf numFmtId="0" fontId="20" fillId="2" borderId="11" xfId="0" applyFont="1" applyFill="1" applyBorder="1"/>
    <xf numFmtId="0" fontId="20" fillId="2" borderId="12" xfId="0" applyFont="1" applyFill="1" applyBorder="1"/>
    <xf numFmtId="164" fontId="24" fillId="0" borderId="0" xfId="0" applyNumberFormat="1" applyFont="1" applyBorder="1" applyAlignment="1">
      <alignment horizontal="center"/>
    </xf>
    <xf numFmtId="0" fontId="26" fillId="0" borderId="0" xfId="0" applyFont="1" applyBorder="1" applyAlignment="1">
      <alignment horizontal="justify" vertical="center" wrapText="1"/>
    </xf>
    <xf numFmtId="164" fontId="24" fillId="0" borderId="14" xfId="0" applyNumberFormat="1" applyFont="1" applyBorder="1" applyAlignment="1">
      <alignment horizontal="center"/>
    </xf>
    <xf numFmtId="164" fontId="24" fillId="0" borderId="13" xfId="0" applyNumberFormat="1" applyFont="1" applyBorder="1" applyAlignment="1">
      <alignment horizontal="center"/>
    </xf>
    <xf numFmtId="164" fontId="24" fillId="0" borderId="21" xfId="0" applyNumberFormat="1" applyFont="1" applyBorder="1" applyAlignment="1">
      <alignment horizontal="center"/>
    </xf>
    <xf numFmtId="0" fontId="23" fillId="11" borderId="34" xfId="0" applyFont="1" applyFill="1" applyBorder="1" applyAlignment="1">
      <alignment horizontal="center" vertical="center" wrapText="1"/>
    </xf>
    <xf numFmtId="0" fontId="23" fillId="11" borderId="5" xfId="0" applyFont="1" applyFill="1" applyBorder="1" applyAlignment="1">
      <alignment horizontal="center" vertical="center" wrapText="1"/>
    </xf>
    <xf numFmtId="0" fontId="24" fillId="2" borderId="34" xfId="0" applyFont="1" applyFill="1" applyBorder="1" applyAlignment="1">
      <alignment horizontal="center"/>
    </xf>
    <xf numFmtId="0" fontId="24" fillId="2" borderId="5" xfId="0" applyFont="1" applyFill="1" applyBorder="1" applyAlignment="1">
      <alignment horizontal="center"/>
    </xf>
    <xf numFmtId="0" fontId="24" fillId="11" borderId="5" xfId="0" applyFont="1" applyFill="1" applyBorder="1" applyAlignment="1">
      <alignment horizontal="center"/>
    </xf>
    <xf numFmtId="0" fontId="24" fillId="2" borderId="35" xfId="0" applyFont="1" applyFill="1" applyBorder="1" applyAlignment="1">
      <alignment horizontal="center"/>
    </xf>
    <xf numFmtId="164" fontId="24" fillId="0" borderId="17" xfId="0" applyNumberFormat="1" applyFont="1" applyBorder="1" applyAlignment="1">
      <alignment horizontal="center"/>
    </xf>
    <xf numFmtId="0" fontId="23" fillId="0" borderId="6" xfId="0" applyFont="1" applyBorder="1" applyAlignment="1">
      <alignment horizontal="justify" vertical="center" wrapText="1"/>
    </xf>
    <xf numFmtId="0" fontId="26" fillId="0" borderId="6" xfId="0" applyFont="1" applyBorder="1" applyAlignment="1">
      <alignment horizontal="justify" vertical="center" wrapText="1"/>
    </xf>
    <xf numFmtId="0" fontId="24" fillId="11" borderId="35" xfId="0" applyFont="1" applyFill="1" applyBorder="1" applyAlignment="1">
      <alignment horizontal="center"/>
    </xf>
    <xf numFmtId="0" fontId="23" fillId="0" borderId="18" xfId="0" applyFont="1" applyBorder="1" applyAlignment="1">
      <alignment vertical="center" wrapText="1"/>
    </xf>
    <xf numFmtId="0" fontId="28" fillId="0" borderId="0" xfId="0" applyFont="1" applyBorder="1"/>
    <xf numFmtId="0" fontId="29" fillId="0" borderId="0" xfId="0" applyFont="1" applyBorder="1"/>
    <xf numFmtId="0" fontId="23" fillId="0" borderId="18" xfId="0" applyFont="1" applyBorder="1"/>
    <xf numFmtId="0" fontId="27" fillId="0" borderId="13" xfId="0" applyFont="1" applyBorder="1" applyAlignment="1">
      <alignment horizontal="right"/>
    </xf>
    <xf numFmtId="0" fontId="23" fillId="0" borderId="18" xfId="0" applyFont="1" applyBorder="1" applyAlignment="1">
      <alignment horizontal="justify" vertical="center" wrapText="1"/>
    </xf>
    <xf numFmtId="0" fontId="29" fillId="0" borderId="15" xfId="0" applyFont="1" applyBorder="1"/>
    <xf numFmtId="0" fontId="28" fillId="0" borderId="18" xfId="0" applyFont="1" applyBorder="1" applyAlignment="1">
      <alignment horizontal="right"/>
    </xf>
    <xf numFmtId="0" fontId="27" fillId="0" borderId="18" xfId="0" applyFont="1" applyBorder="1" applyAlignment="1">
      <alignment horizontal="right"/>
    </xf>
    <xf numFmtId="0" fontId="28" fillId="0" borderId="18" xfId="0" applyFont="1" applyBorder="1"/>
    <xf numFmtId="0" fontId="24" fillId="0" borderId="17" xfId="0" applyFont="1" applyBorder="1"/>
    <xf numFmtId="0" fontId="24" fillId="0" borderId="14" xfId="0" applyFont="1" applyBorder="1"/>
    <xf numFmtId="0" fontId="27" fillId="0" borderId="15" xfId="0" applyFont="1" applyBorder="1" applyAlignment="1">
      <alignment horizontal="right"/>
    </xf>
    <xf numFmtId="0" fontId="28" fillId="0" borderId="15" xfId="0" applyFont="1" applyBorder="1"/>
    <xf numFmtId="0" fontId="20" fillId="0" borderId="1" xfId="0" applyFont="1" applyBorder="1" applyAlignment="1">
      <alignment wrapText="1"/>
    </xf>
    <xf numFmtId="0" fontId="20" fillId="0" borderId="7" xfId="0" applyFont="1" applyBorder="1" applyAlignment="1">
      <alignment wrapText="1"/>
    </xf>
    <xf numFmtId="0" fontId="20" fillId="2" borderId="10" xfId="0" applyFont="1" applyFill="1" applyBorder="1" applyAlignment="1">
      <alignment wrapText="1"/>
    </xf>
    <xf numFmtId="0" fontId="20" fillId="0" borderId="33" xfId="0" applyFont="1" applyBorder="1" applyAlignment="1">
      <alignment wrapText="1"/>
    </xf>
    <xf numFmtId="164" fontId="0" fillId="0" borderId="1" xfId="0" applyNumberFormat="1" applyFont="1" applyBorder="1" applyAlignment="1">
      <alignment horizontal="center"/>
    </xf>
    <xf numFmtId="0" fontId="0" fillId="0" borderId="0" xfId="0" applyAlignment="1">
      <alignment horizontal="center" vertical="center"/>
    </xf>
    <xf numFmtId="0" fontId="0" fillId="9" borderId="1" xfId="0" applyFill="1" applyBorder="1" applyAlignment="1">
      <alignment horizontal="center" vertical="center"/>
    </xf>
    <xf numFmtId="0" fontId="0" fillId="0" borderId="16" xfId="0" applyBorder="1"/>
    <xf numFmtId="0" fontId="0" fillId="0" borderId="6" xfId="0" applyBorder="1"/>
    <xf numFmtId="0" fontId="24" fillId="0" borderId="15" xfId="0" applyFont="1" applyFill="1" applyBorder="1"/>
    <xf numFmtId="0" fontId="20" fillId="2" borderId="0" xfId="0" applyFont="1" applyFill="1"/>
    <xf numFmtId="164" fontId="0" fillId="0" borderId="6" xfId="0" applyNumberFormat="1" applyBorder="1" applyAlignment="1">
      <alignment horizontal="center"/>
    </xf>
    <xf numFmtId="164" fontId="0" fillId="0" borderId="17" xfId="0" applyNumberFormat="1" applyBorder="1" applyAlignment="1">
      <alignment horizontal="center"/>
    </xf>
    <xf numFmtId="0" fontId="0" fillId="0" borderId="15" xfId="0" applyBorder="1"/>
    <xf numFmtId="164" fontId="0" fillId="0" borderId="0" xfId="0" applyNumberFormat="1" applyBorder="1" applyAlignment="1">
      <alignment horizontal="center"/>
    </xf>
    <xf numFmtId="164" fontId="0" fillId="0" borderId="14" xfId="0" applyNumberFormat="1" applyBorder="1" applyAlignment="1">
      <alignment horizontal="center"/>
    </xf>
    <xf numFmtId="0" fontId="0" fillId="0" borderId="18" xfId="0" applyBorder="1"/>
    <xf numFmtId="164" fontId="0" fillId="0" borderId="13" xfId="0" applyNumberFormat="1" applyBorder="1" applyAlignment="1">
      <alignment horizontal="center"/>
    </xf>
    <xf numFmtId="164" fontId="0" fillId="0" borderId="21" xfId="0" applyNumberFormat="1" applyBorder="1" applyAlignment="1">
      <alignment horizontal="center"/>
    </xf>
    <xf numFmtId="0" fontId="20" fillId="2" borderId="34" xfId="0" applyFont="1" applyFill="1" applyBorder="1"/>
    <xf numFmtId="0" fontId="20" fillId="2" borderId="5" xfId="0" applyFont="1" applyFill="1" applyBorder="1"/>
    <xf numFmtId="0" fontId="20" fillId="2" borderId="35" xfId="0" applyFont="1" applyFill="1" applyBorder="1"/>
    <xf numFmtId="0" fontId="4" fillId="12" borderId="1" xfId="1" applyFont="1" applyFill="1" applyBorder="1" applyAlignment="1">
      <alignment horizontal="left" vertical="top"/>
    </xf>
    <xf numFmtId="0" fontId="3" fillId="12" borderId="1" xfId="0" applyFont="1" applyFill="1" applyBorder="1" applyAlignment="1">
      <alignment horizontal="left" vertical="top"/>
    </xf>
    <xf numFmtId="0" fontId="4" fillId="12" borderId="2" xfId="1" applyFont="1" applyFill="1" applyBorder="1" applyAlignment="1">
      <alignment horizontal="left" vertical="top"/>
    </xf>
    <xf numFmtId="0" fontId="4" fillId="12" borderId="1" xfId="0" applyFont="1" applyFill="1" applyBorder="1" applyAlignment="1">
      <alignment horizontal="left" vertical="top"/>
    </xf>
    <xf numFmtId="0" fontId="3"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12" borderId="2" xfId="1" applyFont="1" applyFill="1" applyBorder="1" applyAlignment="1">
      <alignment horizontal="left" vertical="top" wrapText="1"/>
    </xf>
    <xf numFmtId="0" fontId="4" fillId="12" borderId="1" xfId="1" applyFont="1" applyFill="1" applyBorder="1" applyAlignment="1">
      <alignment horizontal="left" vertical="top" wrapText="1"/>
    </xf>
    <xf numFmtId="0" fontId="4" fillId="3" borderId="1" xfId="1" applyFont="1" applyFill="1" applyBorder="1" applyAlignment="1">
      <alignment vertical="top" wrapText="1"/>
    </xf>
    <xf numFmtId="0" fontId="0" fillId="0" borderId="13" xfId="0" applyBorder="1"/>
    <xf numFmtId="0" fontId="0" fillId="0" borderId="14" xfId="0" applyBorder="1"/>
    <xf numFmtId="0" fontId="0" fillId="0" borderId="0" xfId="0" applyBorder="1"/>
    <xf numFmtId="0" fontId="23" fillId="0" borderId="16" xfId="0" applyFont="1" applyBorder="1"/>
    <xf numFmtId="0" fontId="23" fillId="0" borderId="15" xfId="0" applyFont="1" applyBorder="1"/>
    <xf numFmtId="0" fontId="23" fillId="0" borderId="15" xfId="0" applyFont="1" applyBorder="1" applyAlignment="1">
      <alignment vertical="center" wrapText="1"/>
    </xf>
    <xf numFmtId="0" fontId="23" fillId="0" borderId="15" xfId="0" applyFont="1" applyBorder="1" applyAlignment="1">
      <alignment horizontal="justify" vertical="center" wrapText="1"/>
    </xf>
    <xf numFmtId="0" fontId="23" fillId="0" borderId="16" xfId="0" applyFont="1" applyBorder="1" applyAlignment="1">
      <alignment horizontal="justify" vertical="center" wrapText="1"/>
    </xf>
    <xf numFmtId="0" fontId="26" fillId="0" borderId="16" xfId="0" applyFont="1" applyBorder="1" applyAlignment="1">
      <alignment horizontal="justify" vertical="center" wrapText="1"/>
    </xf>
    <xf numFmtId="0" fontId="26" fillId="0" borderId="15" xfId="0" applyFont="1" applyBorder="1" applyAlignment="1">
      <alignment horizontal="justify" vertical="center" wrapText="1"/>
    </xf>
    <xf numFmtId="0" fontId="0" fillId="0" borderId="36" xfId="0" applyBorder="1"/>
    <xf numFmtId="0" fontId="0" fillId="0" borderId="38" xfId="0" applyBorder="1"/>
    <xf numFmtId="0" fontId="0" fillId="0" borderId="39" xfId="0" applyBorder="1"/>
    <xf numFmtId="0" fontId="0" fillId="0" borderId="40" xfId="0" applyBorder="1"/>
    <xf numFmtId="0" fontId="0" fillId="0" borderId="41" xfId="0" applyBorder="1"/>
    <xf numFmtId="0" fontId="0" fillId="0" borderId="42" xfId="0" applyBorder="1"/>
    <xf numFmtId="0" fontId="30" fillId="13" borderId="4" xfId="0" applyFont="1" applyFill="1" applyBorder="1" applyAlignment="1">
      <alignment horizontal="center" vertical="center" wrapText="1"/>
    </xf>
    <xf numFmtId="0" fontId="30" fillId="13" borderId="35" xfId="0" applyFont="1" applyFill="1" applyBorder="1" applyAlignment="1">
      <alignment horizontal="center" vertical="center" wrapText="1"/>
    </xf>
    <xf numFmtId="0" fontId="30" fillId="13" borderId="35" xfId="0" applyFont="1" applyFill="1" applyBorder="1" applyAlignment="1">
      <alignment vertical="center" wrapText="1"/>
    </xf>
    <xf numFmtId="0" fontId="0" fillId="0" borderId="38" xfId="0" applyBorder="1" applyAlignment="1">
      <alignment horizontal="center"/>
    </xf>
    <xf numFmtId="0" fontId="0" fillId="14" borderId="38" xfId="0" applyFill="1" applyBorder="1"/>
    <xf numFmtId="0" fontId="0" fillId="14" borderId="36" xfId="0" applyFill="1" applyBorder="1"/>
    <xf numFmtId="0" fontId="0" fillId="14" borderId="41" xfId="0" applyFill="1" applyBorder="1"/>
    <xf numFmtId="0" fontId="0" fillId="0" borderId="43" xfId="0" applyBorder="1"/>
    <xf numFmtId="0" fontId="0" fillId="0" borderId="44" xfId="0" applyBorder="1"/>
    <xf numFmtId="0" fontId="0" fillId="14" borderId="0" xfId="0" applyFill="1" applyBorder="1"/>
    <xf numFmtId="0" fontId="0" fillId="0" borderId="46" xfId="0" applyBorder="1"/>
    <xf numFmtId="0" fontId="0" fillId="0" borderId="47" xfId="0" applyBorder="1"/>
    <xf numFmtId="0" fontId="0" fillId="0" borderId="48" xfId="0" applyBorder="1"/>
    <xf numFmtId="0" fontId="0" fillId="14" borderId="15" xfId="0" applyFill="1" applyBorder="1"/>
    <xf numFmtId="0" fontId="0" fillId="14" borderId="47" xfId="0" applyFill="1" applyBorder="1"/>
    <xf numFmtId="0" fontId="0" fillId="14" borderId="46" xfId="0" applyFill="1" applyBorder="1"/>
    <xf numFmtId="0" fontId="0" fillId="14" borderId="44" xfId="0" applyFill="1" applyBorder="1"/>
    <xf numFmtId="0" fontId="20" fillId="0" borderId="22" xfId="0" applyFont="1" applyBorder="1"/>
    <xf numFmtId="0" fontId="0" fillId="14" borderId="48" xfId="0" applyFill="1" applyBorder="1"/>
    <xf numFmtId="0" fontId="0" fillId="14" borderId="39" xfId="0" applyFill="1" applyBorder="1"/>
    <xf numFmtId="0" fontId="0" fillId="14" borderId="45" xfId="0" applyFill="1" applyBorder="1"/>
    <xf numFmtId="0" fontId="24" fillId="0" borderId="4" xfId="0" applyNumberFormat="1" applyFont="1" applyBorder="1" applyAlignment="1">
      <alignment horizontal="center" vertical="center" wrapText="1"/>
    </xf>
    <xf numFmtId="0" fontId="24" fillId="0" borderId="22" xfId="0" applyNumberFormat="1" applyFont="1" applyBorder="1" applyAlignment="1">
      <alignment horizontal="center" vertical="center" wrapText="1"/>
    </xf>
    <xf numFmtId="0" fontId="23" fillId="11" borderId="23" xfId="0" applyFont="1" applyFill="1" applyBorder="1" applyAlignment="1">
      <alignment vertical="center" wrapText="1"/>
    </xf>
    <xf numFmtId="0" fontId="24" fillId="11" borderId="8" xfId="0" applyFont="1" applyFill="1" applyBorder="1" applyAlignment="1">
      <alignment horizontal="center" vertical="top" wrapText="1"/>
    </xf>
    <xf numFmtId="0" fontId="24" fillId="0" borderId="28" xfId="0" applyFont="1" applyBorder="1" applyAlignment="1">
      <alignment vertical="top"/>
    </xf>
    <xf numFmtId="0" fontId="24" fillId="0" borderId="6" xfId="0" applyFont="1" applyBorder="1" applyAlignment="1">
      <alignment vertical="top"/>
    </xf>
    <xf numFmtId="0" fontId="24" fillId="0" borderId="29" xfId="0" applyFont="1" applyBorder="1" applyAlignment="1">
      <alignment vertical="top"/>
    </xf>
    <xf numFmtId="0" fontId="24" fillId="0" borderId="30" xfId="0" applyFont="1" applyBorder="1" applyAlignment="1">
      <alignment vertical="top"/>
    </xf>
    <xf numFmtId="0" fontId="24" fillId="0" borderId="0" xfId="0" applyFont="1" applyBorder="1" applyAlignment="1">
      <alignment vertical="top"/>
    </xf>
    <xf numFmtId="0" fontId="23" fillId="0" borderId="19" xfId="0" applyFont="1" applyBorder="1" applyAlignment="1">
      <alignment vertical="center"/>
    </xf>
    <xf numFmtId="0" fontId="24" fillId="0" borderId="16" xfId="0" applyFont="1" applyBorder="1" applyAlignment="1">
      <alignment vertical="center"/>
    </xf>
    <xf numFmtId="0" fontId="23" fillId="0" borderId="20" xfId="0" applyFont="1" applyBorder="1" applyAlignment="1">
      <alignment vertical="center"/>
    </xf>
    <xf numFmtId="0" fontId="24" fillId="0" borderId="15" xfId="0" applyFont="1" applyBorder="1" applyAlignment="1">
      <alignment vertical="center"/>
    </xf>
    <xf numFmtId="0" fontId="24" fillId="0" borderId="18" xfId="0" applyFont="1" applyBorder="1" applyAlignment="1">
      <alignment vertical="center"/>
    </xf>
    <xf numFmtId="0" fontId="28" fillId="7" borderId="15" xfId="0" applyFont="1" applyFill="1" applyBorder="1" applyAlignment="1">
      <alignment vertical="center"/>
    </xf>
    <xf numFmtId="0" fontId="24" fillId="7" borderId="15" xfId="0" applyFont="1" applyFill="1" applyBorder="1" applyAlignment="1">
      <alignment vertical="center"/>
    </xf>
    <xf numFmtId="0" fontId="24" fillId="6" borderId="18" xfId="0" applyFont="1" applyFill="1" applyBorder="1" applyAlignment="1">
      <alignment vertical="center"/>
    </xf>
    <xf numFmtId="0" fontId="28" fillId="7" borderId="16" xfId="0" applyFont="1" applyFill="1" applyBorder="1" applyAlignment="1">
      <alignment vertical="center"/>
    </xf>
    <xf numFmtId="0" fontId="24" fillId="5" borderId="16" xfId="0" applyFont="1" applyFill="1" applyBorder="1" applyAlignment="1">
      <alignment vertical="center"/>
    </xf>
    <xf numFmtId="0" fontId="24" fillId="6" borderId="15" xfId="0" applyFont="1" applyFill="1" applyBorder="1" applyAlignment="1">
      <alignment vertical="center"/>
    </xf>
    <xf numFmtId="0" fontId="24" fillId="7" borderId="18" xfId="0" applyFont="1" applyFill="1" applyBorder="1" applyAlignment="1">
      <alignment vertical="center"/>
    </xf>
    <xf numFmtId="0" fontId="24" fillId="5" borderId="28" xfId="0" applyFont="1" applyFill="1" applyBorder="1" applyAlignment="1">
      <alignment vertical="top"/>
    </xf>
    <xf numFmtId="0" fontId="24" fillId="5" borderId="0" xfId="0" applyFont="1" applyFill="1" applyBorder="1" applyAlignment="1">
      <alignment vertical="top"/>
    </xf>
    <xf numFmtId="0" fontId="24" fillId="5" borderId="29" xfId="0" applyFont="1" applyFill="1" applyBorder="1" applyAlignment="1">
      <alignment vertical="top"/>
    </xf>
    <xf numFmtId="0" fontId="24" fillId="5" borderId="30" xfId="0" applyFont="1" applyFill="1" applyBorder="1" applyAlignment="1">
      <alignment vertical="top"/>
    </xf>
    <xf numFmtId="0" fontId="0" fillId="0" borderId="0" xfId="0" applyBorder="1" applyAlignment="1">
      <alignment vertical="center"/>
    </xf>
    <xf numFmtId="0" fontId="0" fillId="7" borderId="0" xfId="0" applyFill="1" applyBorder="1" applyAlignment="1">
      <alignment vertical="center"/>
    </xf>
    <xf numFmtId="0" fontId="31" fillId="7" borderId="0" xfId="0" applyFont="1" applyFill="1" applyBorder="1" applyAlignment="1">
      <alignment vertical="center"/>
    </xf>
    <xf numFmtId="0" fontId="0" fillId="6" borderId="0" xfId="0" applyFill="1" applyBorder="1" applyAlignment="1">
      <alignment vertical="center"/>
    </xf>
    <xf numFmtId="0" fontId="0" fillId="0" borderId="0" xfId="0" applyFill="1" applyBorder="1" applyAlignment="1">
      <alignment vertical="center"/>
    </xf>
    <xf numFmtId="0" fontId="0" fillId="5" borderId="0" xfId="0" applyFill="1" applyBorder="1" applyAlignment="1">
      <alignment vertical="center"/>
    </xf>
    <xf numFmtId="0" fontId="0" fillId="6" borderId="13" xfId="0" applyFill="1" applyBorder="1" applyAlignment="1">
      <alignment vertical="center"/>
    </xf>
    <xf numFmtId="0" fontId="24" fillId="0" borderId="13" xfId="0" applyFont="1" applyBorder="1" applyAlignment="1">
      <alignment vertical="top"/>
    </xf>
    <xf numFmtId="0" fontId="0" fillId="5" borderId="6" xfId="0" applyFill="1" applyBorder="1" applyAlignment="1">
      <alignment vertical="center"/>
    </xf>
    <xf numFmtId="0" fontId="0" fillId="7" borderId="6" xfId="0" applyFill="1" applyBorder="1" applyAlignment="1">
      <alignment vertical="center"/>
    </xf>
    <xf numFmtId="0" fontId="0" fillId="0" borderId="13" xfId="0" applyBorder="1" applyAlignment="1">
      <alignment vertical="center"/>
    </xf>
    <xf numFmtId="0" fontId="0" fillId="0" borderId="6" xfId="0" applyBorder="1" applyAlignment="1">
      <alignment vertical="center"/>
    </xf>
    <xf numFmtId="0" fontId="31" fillId="7" borderId="6" xfId="0" applyFont="1" applyFill="1" applyBorder="1" applyAlignment="1">
      <alignment vertical="center"/>
    </xf>
    <xf numFmtId="0" fontId="24" fillId="7" borderId="16" xfId="0" applyFont="1" applyFill="1" applyBorder="1" applyAlignment="1">
      <alignment vertical="center"/>
    </xf>
    <xf numFmtId="0" fontId="0" fillId="7" borderId="13" xfId="0" applyFill="1" applyBorder="1" applyAlignment="1">
      <alignment vertical="center"/>
    </xf>
    <xf numFmtId="0" fontId="24" fillId="0" borderId="28" xfId="0" applyFont="1" applyFill="1" applyBorder="1" applyAlignment="1">
      <alignment vertical="top"/>
    </xf>
    <xf numFmtId="0" fontId="24" fillId="0" borderId="29" xfId="0" applyFont="1" applyFill="1" applyBorder="1" applyAlignment="1">
      <alignment vertical="top"/>
    </xf>
    <xf numFmtId="0" fontId="24" fillId="0" borderId="30" xfId="0" applyFont="1" applyFill="1" applyBorder="1" applyAlignment="1">
      <alignment vertical="top"/>
    </xf>
    <xf numFmtId="0" fontId="32" fillId="6" borderId="28" xfId="0" applyFont="1" applyFill="1" applyBorder="1" applyAlignment="1">
      <alignment vertical="top"/>
    </xf>
    <xf numFmtId="0" fontId="24" fillId="6" borderId="29" xfId="0" applyFont="1" applyFill="1" applyBorder="1" applyAlignment="1">
      <alignment vertical="top"/>
    </xf>
    <xf numFmtId="0" fontId="24" fillId="7" borderId="29" xfId="0" applyFont="1" applyFill="1" applyBorder="1" applyAlignment="1">
      <alignment vertical="top"/>
    </xf>
    <xf numFmtId="0" fontId="24" fillId="7" borderId="28" xfId="0" applyFont="1" applyFill="1" applyBorder="1" applyAlignment="1">
      <alignment vertical="top"/>
    </xf>
    <xf numFmtId="0" fontId="24" fillId="15" borderId="29" xfId="0" applyFont="1" applyFill="1" applyBorder="1" applyAlignment="1">
      <alignment vertical="top"/>
    </xf>
    <xf numFmtId="0" fontId="24" fillId="7" borderId="30" xfId="0" applyFont="1" applyFill="1" applyBorder="1" applyAlignment="1">
      <alignment vertical="top"/>
    </xf>
    <xf numFmtId="0" fontId="24" fillId="5" borderId="6" xfId="0" applyFont="1" applyFill="1" applyBorder="1" applyAlignment="1">
      <alignment vertical="top"/>
    </xf>
    <xf numFmtId="0" fontId="24" fillId="7" borderId="6" xfId="0" applyFont="1" applyFill="1" applyBorder="1" applyAlignment="1">
      <alignment vertical="top"/>
    </xf>
    <xf numFmtId="0" fontId="24" fillId="7" borderId="0" xfId="0" applyFont="1" applyFill="1" applyBorder="1" applyAlignment="1">
      <alignment vertical="top"/>
    </xf>
    <xf numFmtId="0" fontId="24" fillId="7" borderId="13" xfId="0" applyFont="1" applyFill="1" applyBorder="1" applyAlignment="1">
      <alignment vertical="top"/>
    </xf>
    <xf numFmtId="0" fontId="25" fillId="11" borderId="32" xfId="0" applyFont="1" applyFill="1" applyBorder="1" applyAlignment="1">
      <alignment horizontal="center" vertical="top" wrapText="1"/>
    </xf>
    <xf numFmtId="0" fontId="0" fillId="7" borderId="14" xfId="0" applyFill="1" applyBorder="1" applyAlignment="1">
      <alignment vertical="center"/>
    </xf>
    <xf numFmtId="0" fontId="0" fillId="6" borderId="21" xfId="0" applyFill="1" applyBorder="1" applyAlignment="1">
      <alignment vertical="center"/>
    </xf>
    <xf numFmtId="0" fontId="0" fillId="7" borderId="17" xfId="0" applyFill="1"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31" fillId="7" borderId="14" xfId="0" applyFont="1" applyFill="1" applyBorder="1" applyAlignment="1">
      <alignment vertical="center"/>
    </xf>
    <xf numFmtId="0" fontId="0" fillId="6" borderId="14" xfId="0" applyFill="1" applyBorder="1" applyAlignment="1">
      <alignment vertical="center"/>
    </xf>
    <xf numFmtId="0" fontId="0" fillId="0" borderId="14" xfId="0" applyBorder="1" applyAlignment="1">
      <alignment vertical="center"/>
    </xf>
    <xf numFmtId="0" fontId="31" fillId="7" borderId="17" xfId="0" applyFont="1" applyFill="1" applyBorder="1" applyAlignment="1">
      <alignment vertical="center"/>
    </xf>
    <xf numFmtId="0" fontId="0" fillId="7" borderId="21" xfId="0" applyFill="1" applyBorder="1" applyAlignment="1">
      <alignment vertical="center"/>
    </xf>
    <xf numFmtId="0" fontId="24" fillId="6" borderId="0" xfId="0" applyFont="1" applyFill="1" applyBorder="1" applyAlignment="1">
      <alignment vertical="top"/>
    </xf>
    <xf numFmtId="0" fontId="24" fillId="6" borderId="13" xfId="0" applyFont="1" applyFill="1" applyBorder="1" applyAlignment="1">
      <alignment vertical="top"/>
    </xf>
    <xf numFmtId="0" fontId="26" fillId="0" borderId="19" xfId="0" applyFont="1" applyBorder="1" applyAlignment="1">
      <alignment horizontal="left" vertical="center" wrapText="1"/>
    </xf>
    <xf numFmtId="0" fontId="26" fillId="0" borderId="20" xfId="0" applyFont="1" applyBorder="1" applyAlignment="1">
      <alignment horizontal="left" vertical="center" wrapText="1"/>
    </xf>
    <xf numFmtId="0" fontId="30" fillId="13" borderId="16" xfId="0" applyFont="1" applyFill="1" applyBorder="1" applyAlignment="1">
      <alignment horizontal="center" vertical="center" wrapText="1"/>
    </xf>
    <xf numFmtId="0" fontId="30" fillId="13" borderId="6" xfId="0" applyFont="1" applyFill="1" applyBorder="1" applyAlignment="1">
      <alignment horizontal="center" vertical="center" wrapText="1"/>
    </xf>
    <xf numFmtId="0" fontId="30" fillId="13" borderId="17" xfId="0" applyFont="1" applyFill="1" applyBorder="1" applyAlignment="1">
      <alignment horizontal="center" vertical="center" wrapText="1"/>
    </xf>
    <xf numFmtId="0" fontId="26" fillId="0" borderId="16" xfId="0" applyFont="1" applyBorder="1" applyAlignment="1">
      <alignment horizontal="center" vertical="center" wrapText="1"/>
    </xf>
    <xf numFmtId="0" fontId="26"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23" fillId="11" borderId="23" xfId="0" applyFont="1" applyFill="1" applyBorder="1" applyAlignment="1">
      <alignment horizontal="center" vertical="center" wrapText="1"/>
    </xf>
    <xf numFmtId="0" fontId="23" fillId="11" borderId="24" xfId="0" applyFont="1" applyFill="1" applyBorder="1" applyAlignment="1">
      <alignment horizontal="center" vertical="center" wrapText="1"/>
    </xf>
    <xf numFmtId="0" fontId="23" fillId="11" borderId="37" xfId="0" applyFont="1" applyFill="1" applyBorder="1" applyAlignment="1">
      <alignment horizontal="center" vertical="center" wrapText="1"/>
    </xf>
    <xf numFmtId="0" fontId="26" fillId="0" borderId="22" xfId="0" applyFont="1" applyBorder="1" applyAlignment="1">
      <alignment horizontal="left" vertical="center" wrapText="1"/>
    </xf>
    <xf numFmtId="0" fontId="0" fillId="0" borderId="6" xfId="0" applyBorder="1" applyAlignment="1">
      <alignment horizontal="center" vertical="center"/>
    </xf>
    <xf numFmtId="0" fontId="0" fillId="0" borderId="0" xfId="0" applyAlignment="1">
      <alignment horizontal="center" vertical="center"/>
    </xf>
    <xf numFmtId="0" fontId="23" fillId="0" borderId="15" xfId="0" applyFont="1" applyBorder="1" applyAlignment="1">
      <alignment horizontal="center" vertical="center" wrapText="1"/>
    </xf>
    <xf numFmtId="0" fontId="23" fillId="0" borderId="16" xfId="0" applyFont="1" applyBorder="1" applyAlignment="1">
      <alignment horizontal="center" vertical="center" wrapText="1"/>
    </xf>
    <xf numFmtId="0" fontId="23" fillId="11" borderId="23" xfId="0" applyFont="1" applyFill="1" applyBorder="1" applyAlignment="1">
      <alignment horizontal="left" vertical="center" wrapText="1"/>
    </xf>
    <xf numFmtId="0" fontId="23" fillId="11" borderId="24" xfId="0" applyFont="1" applyFill="1" applyBorder="1" applyAlignment="1">
      <alignment horizontal="left" vertical="center" wrapText="1"/>
    </xf>
    <xf numFmtId="0" fontId="24" fillId="11" borderId="7" xfId="0" applyFont="1" applyFill="1" applyBorder="1" applyAlignment="1">
      <alignment horizontal="center"/>
    </xf>
    <xf numFmtId="0" fontId="24" fillId="11" borderId="8" xfId="0" applyFont="1" applyFill="1" applyBorder="1" applyAlignment="1">
      <alignment horizontal="center"/>
    </xf>
    <xf numFmtId="0" fontId="25" fillId="11" borderId="31" xfId="0" applyFont="1" applyFill="1" applyBorder="1" applyAlignment="1">
      <alignment horizontal="center" vertical="center" wrapText="1"/>
    </xf>
    <xf numFmtId="0" fontId="25" fillId="11" borderId="32" xfId="0" applyFont="1" applyFill="1" applyBorder="1" applyAlignment="1">
      <alignment horizontal="center"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2" xfId="0" applyFont="1" applyBorder="1" applyAlignment="1">
      <alignment horizontal="left" vertical="center" wrapText="1"/>
    </xf>
    <xf numFmtId="0" fontId="20" fillId="0" borderId="8" xfId="0" applyFont="1" applyBorder="1" applyAlignment="1">
      <alignment horizontal="center"/>
    </xf>
    <xf numFmtId="0" fontId="20" fillId="0" borderId="9" xfId="0" applyFont="1" applyBorder="1" applyAlignment="1">
      <alignment horizontal="center"/>
    </xf>
  </cellXfs>
  <cellStyles count="2">
    <cellStyle name="Hipervínculo" xfId="1" builtinId="8"/>
    <cellStyle name="Normal" xfId="0" builtinId="0"/>
  </cellStyles>
  <dxfs count="0"/>
  <tableStyles count="0" defaultTableStyle="TableStyleMedium2" defaultPivotStyle="PivotStyleLight16"/>
  <colors>
    <mruColors>
      <color rgb="FFFF9933"/>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400" b="0" i="0" u="none" strike="noStrike" baseline="0">
                <a:effectLst/>
              </a:rPr>
              <a:t>Dominios CFIR: </a:t>
            </a:r>
            <a:r>
              <a:rPr lang="es-CO"/>
              <a:t>Barreras y facilitadores para</a:t>
            </a:r>
            <a:r>
              <a:rPr lang="es-CO" baseline="0"/>
              <a:t> la implementación de la estrategia de atención preventiva en salud bucal.</a:t>
            </a:r>
            <a:r>
              <a:rPr lang="es-CO"/>
              <a:t>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BFPOC_1!$M$11</c:f>
              <c:strCache>
                <c:ptCount val="1"/>
                <c:pt idx="0">
                  <c:v>Características de la intervención</c:v>
                </c:pt>
              </c:strCache>
            </c:strRef>
          </c:tx>
          <c:spPr>
            <a:solidFill>
              <a:schemeClr val="accent6">
                <a:lumMod val="75000"/>
              </a:schemeClr>
            </a:solidFill>
            <a:ln>
              <a:noFill/>
            </a:ln>
            <a:effectLst/>
          </c:spPr>
          <c:invertIfNegative val="0"/>
          <c:cat>
            <c:strRef>
              <c:f>BFPOC_1!$N$10:$O$10</c:f>
              <c:strCache>
                <c:ptCount val="2"/>
                <c:pt idx="0">
                  <c:v>Barreras</c:v>
                </c:pt>
                <c:pt idx="1">
                  <c:v>Facilitadores</c:v>
                </c:pt>
              </c:strCache>
            </c:strRef>
          </c:cat>
          <c:val>
            <c:numRef>
              <c:f>BFPOC_1!$N$11:$O$11</c:f>
              <c:numCache>
                <c:formatCode>0.0</c:formatCode>
                <c:ptCount val="2"/>
                <c:pt idx="0">
                  <c:v>3.8022813688212929</c:v>
                </c:pt>
                <c:pt idx="1">
                  <c:v>1.2040557667934093</c:v>
                </c:pt>
              </c:numCache>
            </c:numRef>
          </c:val>
          <c:extLst>
            <c:ext xmlns:c16="http://schemas.microsoft.com/office/drawing/2014/chart" uri="{C3380CC4-5D6E-409C-BE32-E72D297353CC}">
              <c16:uniqueId val="{00000000-1FAF-4333-880E-1DDA09399687}"/>
            </c:ext>
          </c:extLst>
        </c:ser>
        <c:ser>
          <c:idx val="1"/>
          <c:order val="1"/>
          <c:tx>
            <c:strRef>
              <c:f>BFPOC_1!$M$12</c:f>
              <c:strCache>
                <c:ptCount val="1"/>
                <c:pt idx="0">
                  <c:v>Configuración externa</c:v>
                </c:pt>
              </c:strCache>
            </c:strRef>
          </c:tx>
          <c:spPr>
            <a:solidFill>
              <a:schemeClr val="accent2"/>
            </a:solidFill>
            <a:ln>
              <a:noFill/>
            </a:ln>
            <a:effectLst/>
          </c:spPr>
          <c:invertIfNegative val="0"/>
          <c:cat>
            <c:strRef>
              <c:f>BFPOC_1!$N$10:$O$10</c:f>
              <c:strCache>
                <c:ptCount val="2"/>
                <c:pt idx="0">
                  <c:v>Barreras</c:v>
                </c:pt>
                <c:pt idx="1">
                  <c:v>Facilitadores</c:v>
                </c:pt>
              </c:strCache>
            </c:strRef>
          </c:cat>
          <c:val>
            <c:numRef>
              <c:f>BFPOC_1!$N$12:$O$12</c:f>
              <c:numCache>
                <c:formatCode>0.0</c:formatCode>
                <c:ptCount val="2"/>
                <c:pt idx="0">
                  <c:v>10.709759188846641</c:v>
                </c:pt>
                <c:pt idx="1">
                  <c:v>4.0557667934093784</c:v>
                </c:pt>
              </c:numCache>
            </c:numRef>
          </c:val>
          <c:extLst>
            <c:ext xmlns:c16="http://schemas.microsoft.com/office/drawing/2014/chart" uri="{C3380CC4-5D6E-409C-BE32-E72D297353CC}">
              <c16:uniqueId val="{00000001-1FAF-4333-880E-1DDA09399687}"/>
            </c:ext>
          </c:extLst>
        </c:ser>
        <c:ser>
          <c:idx val="2"/>
          <c:order val="2"/>
          <c:tx>
            <c:strRef>
              <c:f>BFPOC_1!$M$13</c:f>
              <c:strCache>
                <c:ptCount val="1"/>
                <c:pt idx="0">
                  <c:v>Configuración interna</c:v>
                </c:pt>
              </c:strCache>
            </c:strRef>
          </c:tx>
          <c:spPr>
            <a:solidFill>
              <a:schemeClr val="accent3"/>
            </a:solidFill>
            <a:ln>
              <a:noFill/>
            </a:ln>
            <a:effectLst/>
          </c:spPr>
          <c:invertIfNegative val="0"/>
          <c:cat>
            <c:strRef>
              <c:f>BFPOC_1!$N$10:$O$10</c:f>
              <c:strCache>
                <c:ptCount val="2"/>
                <c:pt idx="0">
                  <c:v>Barreras</c:v>
                </c:pt>
                <c:pt idx="1">
                  <c:v>Facilitadores</c:v>
                </c:pt>
              </c:strCache>
            </c:strRef>
          </c:cat>
          <c:val>
            <c:numRef>
              <c:f>BFPOC_1!$N$13:$O$13</c:f>
              <c:numCache>
                <c:formatCode>0.0</c:formatCode>
                <c:ptCount val="2"/>
                <c:pt idx="0">
                  <c:v>18.821292775665398</c:v>
                </c:pt>
                <c:pt idx="1">
                  <c:v>5.4499366286438535</c:v>
                </c:pt>
              </c:numCache>
            </c:numRef>
          </c:val>
          <c:extLst>
            <c:ext xmlns:c16="http://schemas.microsoft.com/office/drawing/2014/chart" uri="{C3380CC4-5D6E-409C-BE32-E72D297353CC}">
              <c16:uniqueId val="{00000002-1FAF-4333-880E-1DDA09399687}"/>
            </c:ext>
          </c:extLst>
        </c:ser>
        <c:ser>
          <c:idx val="3"/>
          <c:order val="3"/>
          <c:tx>
            <c:strRef>
              <c:f>BFPOC_1!$M$14</c:f>
              <c:strCache>
                <c:ptCount val="1"/>
                <c:pt idx="0">
                  <c:v>Características de los individuos</c:v>
                </c:pt>
              </c:strCache>
            </c:strRef>
          </c:tx>
          <c:spPr>
            <a:solidFill>
              <a:schemeClr val="accent4"/>
            </a:solidFill>
            <a:ln>
              <a:noFill/>
            </a:ln>
            <a:effectLst/>
          </c:spPr>
          <c:invertIfNegative val="0"/>
          <c:cat>
            <c:strRef>
              <c:f>BFPOC_1!$N$10:$O$10</c:f>
              <c:strCache>
                <c:ptCount val="2"/>
                <c:pt idx="0">
                  <c:v>Barreras</c:v>
                </c:pt>
                <c:pt idx="1">
                  <c:v>Facilitadores</c:v>
                </c:pt>
              </c:strCache>
            </c:strRef>
          </c:cat>
          <c:val>
            <c:numRef>
              <c:f>BFPOC_1!$N$14:$O$14</c:f>
              <c:numCache>
                <c:formatCode>0.0</c:formatCode>
                <c:ptCount val="2"/>
                <c:pt idx="0">
                  <c:v>9.3155893536121681</c:v>
                </c:pt>
                <c:pt idx="1">
                  <c:v>1.520912547528517</c:v>
                </c:pt>
              </c:numCache>
            </c:numRef>
          </c:val>
          <c:extLst>
            <c:ext xmlns:c16="http://schemas.microsoft.com/office/drawing/2014/chart" uri="{C3380CC4-5D6E-409C-BE32-E72D297353CC}">
              <c16:uniqueId val="{00000003-1FAF-4333-880E-1DDA09399687}"/>
            </c:ext>
          </c:extLst>
        </c:ser>
        <c:ser>
          <c:idx val="4"/>
          <c:order val="4"/>
          <c:tx>
            <c:strRef>
              <c:f>BFPOC_1!$M$15</c:f>
              <c:strCache>
                <c:ptCount val="1"/>
                <c:pt idx="0">
                  <c:v>Procesos</c:v>
                </c:pt>
              </c:strCache>
            </c:strRef>
          </c:tx>
          <c:spPr>
            <a:solidFill>
              <a:schemeClr val="accent5"/>
            </a:solidFill>
            <a:ln>
              <a:noFill/>
            </a:ln>
            <a:effectLst/>
          </c:spPr>
          <c:invertIfNegative val="0"/>
          <c:cat>
            <c:strRef>
              <c:f>BFPOC_1!$N$10:$O$10</c:f>
              <c:strCache>
                <c:ptCount val="2"/>
                <c:pt idx="0">
                  <c:v>Barreras</c:v>
                </c:pt>
                <c:pt idx="1">
                  <c:v>Facilitadores</c:v>
                </c:pt>
              </c:strCache>
            </c:strRef>
          </c:cat>
          <c:val>
            <c:numRef>
              <c:f>BFPOC_1!$N$15:$O$15</c:f>
              <c:numCache>
                <c:formatCode>0.0</c:formatCode>
                <c:ptCount val="2"/>
                <c:pt idx="0">
                  <c:v>36.121673003802279</c:v>
                </c:pt>
                <c:pt idx="1">
                  <c:v>8.99873257287706</c:v>
                </c:pt>
              </c:numCache>
            </c:numRef>
          </c:val>
          <c:extLst>
            <c:ext xmlns:c16="http://schemas.microsoft.com/office/drawing/2014/chart" uri="{C3380CC4-5D6E-409C-BE32-E72D297353CC}">
              <c16:uniqueId val="{00000004-1FAF-4333-880E-1DDA09399687}"/>
            </c:ext>
          </c:extLst>
        </c:ser>
        <c:dLbls>
          <c:showLegendKey val="0"/>
          <c:showVal val="0"/>
          <c:showCatName val="0"/>
          <c:showSerName val="0"/>
          <c:showPercent val="0"/>
          <c:showBubbleSize val="0"/>
        </c:dLbls>
        <c:gapWidth val="219"/>
        <c:overlap val="-27"/>
        <c:axId val="557624656"/>
        <c:axId val="557626576"/>
      </c:barChart>
      <c:catAx>
        <c:axId val="557624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7626576"/>
        <c:crosses val="autoZero"/>
        <c:auto val="1"/>
        <c:lblAlgn val="ctr"/>
        <c:lblOffset val="100"/>
        <c:noMultiLvlLbl val="0"/>
      </c:catAx>
      <c:valAx>
        <c:axId val="5576265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57624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Dominio Procesos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'BFPOC%'!$B$2</c:f>
              <c:strCache>
                <c:ptCount val="1"/>
                <c:pt idx="0">
                  <c:v>%Barre_Personas</c:v>
                </c:pt>
              </c:strCache>
              <c:extLst xmlns:c15="http://schemas.microsoft.com/office/drawing/2012/chart"/>
            </c:strRef>
          </c:tx>
          <c:spPr>
            <a:solidFill>
              <a:schemeClr val="accent5">
                <a:lumMod val="75000"/>
              </a:schemeClr>
            </a:solidFill>
            <a:ln>
              <a:noFill/>
            </a:ln>
            <a:effectLst/>
          </c:spPr>
          <c:invertIfNegative val="0"/>
          <c:cat>
            <c:strRef>
              <c:f>'BFPOC%'!$A$28:$A$35</c:f>
              <c:strCache>
                <c:ptCount val="8"/>
                <c:pt idx="0">
                  <c:v>Planeación</c:v>
                </c:pt>
                <c:pt idx="1">
                  <c:v> Líderes de opinión</c:v>
                </c:pt>
                <c:pt idx="2">
                  <c:v> Agentes de Cambio externo</c:v>
                </c:pt>
                <c:pt idx="3">
                  <c:v>Líderes de implementación formalmente designados</c:v>
                </c:pt>
                <c:pt idx="4">
                  <c:v>Participantes en la implementación</c:v>
                </c:pt>
                <c:pt idx="5">
                  <c:v>Población objetivo</c:v>
                </c:pt>
                <c:pt idx="6">
                  <c:v>Ejecución</c:v>
                </c:pt>
                <c:pt idx="7">
                  <c:v>Reflexión y evaluación</c:v>
                </c:pt>
              </c:strCache>
              <c:extLst xmlns:c15="http://schemas.microsoft.com/office/drawing/2012/chart"/>
            </c:strRef>
          </c:cat>
          <c:val>
            <c:numRef>
              <c:f>'BFPOC%'!$B$28:$B$35</c:f>
              <c:numCache>
                <c:formatCode>0.0</c:formatCode>
                <c:ptCount val="8"/>
                <c:pt idx="0">
                  <c:v>7.6923076923076925</c:v>
                </c:pt>
                <c:pt idx="1">
                  <c:v>6.4615384615384617</c:v>
                </c:pt>
                <c:pt idx="2">
                  <c:v>8.615384615384615</c:v>
                </c:pt>
                <c:pt idx="3">
                  <c:v>16.307692307692307</c:v>
                </c:pt>
                <c:pt idx="4">
                  <c:v>8.615384615384615</c:v>
                </c:pt>
                <c:pt idx="5">
                  <c:v>1.8461538461538463</c:v>
                </c:pt>
                <c:pt idx="6">
                  <c:v>19.076923076923077</c:v>
                </c:pt>
                <c:pt idx="7">
                  <c:v>9.2307692307692317</c:v>
                </c:pt>
              </c:numCache>
              <c:extLst xmlns:c15="http://schemas.microsoft.com/office/drawing/2012/chart"/>
            </c:numRef>
          </c:val>
          <c:extLst xmlns:c15="http://schemas.microsoft.com/office/drawing/2012/chart">
            <c:ext xmlns:c16="http://schemas.microsoft.com/office/drawing/2014/chart" uri="{C3380CC4-5D6E-409C-BE32-E72D297353CC}">
              <c16:uniqueId val="{00000000-C787-4768-A67F-9BD5E096DF0A}"/>
            </c:ext>
          </c:extLst>
        </c:ser>
        <c:ser>
          <c:idx val="1"/>
          <c:order val="1"/>
          <c:tx>
            <c:strRef>
              <c:f>'BFPOC%'!$C$2</c:f>
              <c:strCache>
                <c:ptCount val="1"/>
                <c:pt idx="0">
                  <c:v>%Fac_Personas</c:v>
                </c:pt>
              </c:strCache>
              <c:extLst xmlns:c15="http://schemas.microsoft.com/office/drawing/2012/chart"/>
            </c:strRef>
          </c:tx>
          <c:spPr>
            <a:solidFill>
              <a:schemeClr val="accent5">
                <a:lumMod val="40000"/>
                <a:lumOff val="60000"/>
              </a:schemeClr>
            </a:solidFill>
            <a:ln>
              <a:noFill/>
            </a:ln>
            <a:effectLst/>
          </c:spPr>
          <c:invertIfNegative val="0"/>
          <c:cat>
            <c:strRef>
              <c:f>'BFPOC%'!$A$28:$A$35</c:f>
              <c:strCache>
                <c:ptCount val="8"/>
                <c:pt idx="0">
                  <c:v>Planeación</c:v>
                </c:pt>
                <c:pt idx="1">
                  <c:v> Líderes de opinión</c:v>
                </c:pt>
                <c:pt idx="2">
                  <c:v> Agentes de Cambio externo</c:v>
                </c:pt>
                <c:pt idx="3">
                  <c:v>Líderes de implementación formalmente designados</c:v>
                </c:pt>
                <c:pt idx="4">
                  <c:v>Participantes en la implementación</c:v>
                </c:pt>
                <c:pt idx="5">
                  <c:v>Población objetivo</c:v>
                </c:pt>
                <c:pt idx="6">
                  <c:v>Ejecución</c:v>
                </c:pt>
                <c:pt idx="7">
                  <c:v>Reflexión y evaluación</c:v>
                </c:pt>
              </c:strCache>
              <c:extLst xmlns:c15="http://schemas.microsoft.com/office/drawing/2012/chart"/>
            </c:strRef>
          </c:cat>
          <c:val>
            <c:numRef>
              <c:f>'BFPOC%'!$C$28:$C$35</c:f>
              <c:numCache>
                <c:formatCode>0.0</c:formatCode>
                <c:ptCount val="8"/>
                <c:pt idx="0">
                  <c:v>1.8461538461538463</c:v>
                </c:pt>
                <c:pt idx="1">
                  <c:v>0</c:v>
                </c:pt>
                <c:pt idx="2">
                  <c:v>1.2307692307692308</c:v>
                </c:pt>
                <c:pt idx="3">
                  <c:v>2.4615384615384617</c:v>
                </c:pt>
                <c:pt idx="4">
                  <c:v>0.30769230769230771</c:v>
                </c:pt>
                <c:pt idx="5">
                  <c:v>0.30769230769230771</c:v>
                </c:pt>
                <c:pt idx="6">
                  <c:v>12.923076923076923</c:v>
                </c:pt>
                <c:pt idx="7">
                  <c:v>3.0769230769230771</c:v>
                </c:pt>
              </c:numCache>
              <c:extLst xmlns:c15="http://schemas.microsoft.com/office/drawing/2012/chart"/>
            </c:numRef>
          </c:val>
          <c:extLst xmlns:c15="http://schemas.microsoft.com/office/drawing/2012/chart">
            <c:ext xmlns:c16="http://schemas.microsoft.com/office/drawing/2014/chart" uri="{C3380CC4-5D6E-409C-BE32-E72D297353CC}">
              <c16:uniqueId val="{00000001-C787-4768-A67F-9BD5E096DF0A}"/>
            </c:ext>
          </c:extLst>
        </c:ser>
        <c:ser>
          <c:idx val="2"/>
          <c:order val="2"/>
          <c:tx>
            <c:strRef>
              <c:f>'BFPOC%'!$D$2</c:f>
              <c:strCache>
                <c:ptCount val="1"/>
                <c:pt idx="0">
                  <c:v>%Barre/Doc_Operativos</c:v>
                </c:pt>
              </c:strCache>
            </c:strRef>
          </c:tx>
          <c:spPr>
            <a:solidFill>
              <a:srgbClr val="C00000"/>
            </a:solidFill>
            <a:ln>
              <a:noFill/>
            </a:ln>
            <a:effectLst/>
          </c:spPr>
          <c:invertIfNegative val="0"/>
          <c:cat>
            <c:strRef>
              <c:f>'BFPOC%'!$A$28:$A$35</c:f>
              <c:strCache>
                <c:ptCount val="8"/>
                <c:pt idx="0">
                  <c:v>Planeación</c:v>
                </c:pt>
                <c:pt idx="1">
                  <c:v> Líderes de opinión</c:v>
                </c:pt>
                <c:pt idx="2">
                  <c:v> Agentes de Cambio externo</c:v>
                </c:pt>
                <c:pt idx="3">
                  <c:v>Líderes de implementación formalmente designados</c:v>
                </c:pt>
                <c:pt idx="4">
                  <c:v>Participantes en la implementación</c:v>
                </c:pt>
                <c:pt idx="5">
                  <c:v>Población objetivo</c:v>
                </c:pt>
                <c:pt idx="6">
                  <c:v>Ejecución</c:v>
                </c:pt>
                <c:pt idx="7">
                  <c:v>Reflexión y evaluación</c:v>
                </c:pt>
              </c:strCache>
            </c:strRef>
          </c:cat>
          <c:val>
            <c:numRef>
              <c:f>'BFPOC%'!$D$28:$D$35</c:f>
              <c:numCache>
                <c:formatCode>0.0</c:formatCode>
                <c:ptCount val="8"/>
                <c:pt idx="0">
                  <c:v>10.407239819004525</c:v>
                </c:pt>
                <c:pt idx="1">
                  <c:v>0</c:v>
                </c:pt>
                <c:pt idx="2">
                  <c:v>0.45248868778280549</c:v>
                </c:pt>
                <c:pt idx="3">
                  <c:v>9.502262443438914</c:v>
                </c:pt>
                <c:pt idx="4">
                  <c:v>0.45248868778280549</c:v>
                </c:pt>
                <c:pt idx="5">
                  <c:v>0.90497737556561098</c:v>
                </c:pt>
                <c:pt idx="6">
                  <c:v>22.171945701357465</c:v>
                </c:pt>
                <c:pt idx="7">
                  <c:v>23.52941176470588</c:v>
                </c:pt>
              </c:numCache>
            </c:numRef>
          </c:val>
          <c:extLst>
            <c:ext xmlns:c16="http://schemas.microsoft.com/office/drawing/2014/chart" uri="{C3380CC4-5D6E-409C-BE32-E72D297353CC}">
              <c16:uniqueId val="{00000002-C787-4768-A67F-9BD5E096DF0A}"/>
            </c:ext>
          </c:extLst>
        </c:ser>
        <c:ser>
          <c:idx val="3"/>
          <c:order val="3"/>
          <c:tx>
            <c:strRef>
              <c:f>'BFPOC%'!$E$2</c:f>
              <c:strCache>
                <c:ptCount val="1"/>
                <c:pt idx="0">
                  <c:v>%Fac/Doc_Operativos</c:v>
                </c:pt>
              </c:strCache>
            </c:strRef>
          </c:tx>
          <c:spPr>
            <a:solidFill>
              <a:schemeClr val="accent2">
                <a:lumMod val="60000"/>
                <a:lumOff val="40000"/>
              </a:schemeClr>
            </a:solidFill>
            <a:ln>
              <a:noFill/>
            </a:ln>
            <a:effectLst/>
          </c:spPr>
          <c:invertIfNegative val="0"/>
          <c:cat>
            <c:strRef>
              <c:f>'BFPOC%'!$A$28:$A$35</c:f>
              <c:strCache>
                <c:ptCount val="8"/>
                <c:pt idx="0">
                  <c:v>Planeación</c:v>
                </c:pt>
                <c:pt idx="1">
                  <c:v> Líderes de opinión</c:v>
                </c:pt>
                <c:pt idx="2">
                  <c:v> Agentes de Cambio externo</c:v>
                </c:pt>
                <c:pt idx="3">
                  <c:v>Líderes de implementación formalmente designados</c:v>
                </c:pt>
                <c:pt idx="4">
                  <c:v>Participantes en la implementación</c:v>
                </c:pt>
                <c:pt idx="5">
                  <c:v>Población objetivo</c:v>
                </c:pt>
                <c:pt idx="6">
                  <c:v>Ejecución</c:v>
                </c:pt>
                <c:pt idx="7">
                  <c:v>Reflexión y evaluación</c:v>
                </c:pt>
              </c:strCache>
            </c:strRef>
          </c:cat>
          <c:val>
            <c:numRef>
              <c:f>'BFPOC%'!$E$28:$E$35</c:f>
              <c:numCache>
                <c:formatCode>0.0</c:formatCode>
                <c:ptCount val="8"/>
                <c:pt idx="0">
                  <c:v>2.7149321266968327</c:v>
                </c:pt>
                <c:pt idx="1">
                  <c:v>0</c:v>
                </c:pt>
                <c:pt idx="2">
                  <c:v>1.809954751131222</c:v>
                </c:pt>
                <c:pt idx="3">
                  <c:v>3.6199095022624439</c:v>
                </c:pt>
                <c:pt idx="4">
                  <c:v>0.45248868778280549</c:v>
                </c:pt>
                <c:pt idx="5">
                  <c:v>0.45248868778280549</c:v>
                </c:pt>
                <c:pt idx="6">
                  <c:v>19.004524886877828</c:v>
                </c:pt>
                <c:pt idx="7">
                  <c:v>4.5248868778280542</c:v>
                </c:pt>
              </c:numCache>
            </c:numRef>
          </c:val>
          <c:extLst>
            <c:ext xmlns:c16="http://schemas.microsoft.com/office/drawing/2014/chart" uri="{C3380CC4-5D6E-409C-BE32-E72D297353CC}">
              <c16:uniqueId val="{00000003-C787-4768-A67F-9BD5E096DF0A}"/>
            </c:ext>
          </c:extLst>
        </c:ser>
        <c:dLbls>
          <c:showLegendKey val="0"/>
          <c:showVal val="0"/>
          <c:showCatName val="0"/>
          <c:showSerName val="0"/>
          <c:showPercent val="0"/>
          <c:showBubbleSize val="0"/>
        </c:dLbls>
        <c:gapWidth val="219"/>
        <c:overlap val="-27"/>
        <c:axId val="413790640"/>
        <c:axId val="354798192"/>
        <c:extLst>
          <c:ext xmlns:c15="http://schemas.microsoft.com/office/drawing/2012/chart" uri="{02D57815-91ED-43cb-92C2-25804820EDAC}">
            <c15:filteredBarSeries>
              <c15:ser>
                <c:idx val="4"/>
                <c:order val="4"/>
                <c:tx>
                  <c:strRef>
                    <c:extLst>
                      <c:ext uri="{02D57815-91ED-43cb-92C2-25804820EDAC}">
                        <c15:formulaRef>
                          <c15:sqref>'BFPOC%'!$F$2</c15:sqref>
                        </c15:formulaRef>
                      </c:ext>
                    </c:extLst>
                    <c:strCache>
                      <c:ptCount val="1"/>
                      <c:pt idx="0">
                        <c:v>%Barre_Norma</c:v>
                      </c:pt>
                    </c:strCache>
                  </c:strRef>
                </c:tx>
                <c:spPr>
                  <a:solidFill>
                    <a:schemeClr val="accent6">
                      <a:lumMod val="75000"/>
                    </a:schemeClr>
                  </a:solidFill>
                  <a:ln>
                    <a:noFill/>
                  </a:ln>
                  <a:effectLst/>
                </c:spPr>
                <c:invertIfNegative val="0"/>
                <c:cat>
                  <c:strRef>
                    <c:extLst>
                      <c:ext uri="{02D57815-91ED-43cb-92C2-25804820EDAC}">
                        <c15:formulaRef>
                          <c15:sqref>'BFPOC%'!$A$28:$A$35</c15:sqref>
                        </c15:formulaRef>
                      </c:ext>
                    </c:extLst>
                    <c:strCache>
                      <c:ptCount val="8"/>
                      <c:pt idx="0">
                        <c:v>Planeación</c:v>
                      </c:pt>
                      <c:pt idx="1">
                        <c:v> Líderes de opinión</c:v>
                      </c:pt>
                      <c:pt idx="2">
                        <c:v> Agentes de Cambio externo</c:v>
                      </c:pt>
                      <c:pt idx="3">
                        <c:v>Líderes de implementación formalmente designados</c:v>
                      </c:pt>
                      <c:pt idx="4">
                        <c:v>Participantes en la implementación</c:v>
                      </c:pt>
                      <c:pt idx="5">
                        <c:v>Población objetivo</c:v>
                      </c:pt>
                      <c:pt idx="6">
                        <c:v>Ejecución</c:v>
                      </c:pt>
                      <c:pt idx="7">
                        <c:v>Reflexión y evaluación</c:v>
                      </c:pt>
                    </c:strCache>
                  </c:strRef>
                </c:cat>
                <c:val>
                  <c:numRef>
                    <c:extLst>
                      <c:ext uri="{02D57815-91ED-43cb-92C2-25804820EDAC}">
                        <c15:formulaRef>
                          <c15:sqref>'BFPOC%'!$F$28:$F$35</c15:sqref>
                        </c15:formulaRef>
                      </c:ext>
                    </c:extLst>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4-C787-4768-A67F-9BD5E096DF0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'BFPOC%'!$G$2</c15:sqref>
                        </c15:formulaRef>
                      </c:ext>
                    </c:extLst>
                    <c:strCache>
                      <c:ptCount val="1"/>
                      <c:pt idx="0">
                        <c:v>%Fac_Norma</c:v>
                      </c:pt>
                    </c:strCache>
                  </c:strRef>
                </c:tx>
                <c:spPr>
                  <a:solidFill>
                    <a:schemeClr val="accent6">
                      <a:lumMod val="60000"/>
                      <a:lumOff val="40000"/>
                    </a:schemeClr>
                  </a:solidFill>
                  <a:ln>
                    <a:noFill/>
                  </a:ln>
                  <a:effectLst/>
                </c:spPr>
                <c:invertIfNegative val="0"/>
                <c:cat>
                  <c:strRef>
                    <c:extLst xmlns:c15="http://schemas.microsoft.com/office/drawing/2012/chart">
                      <c:ext xmlns:c15="http://schemas.microsoft.com/office/drawing/2012/chart" uri="{02D57815-91ED-43cb-92C2-25804820EDAC}">
                        <c15:formulaRef>
                          <c15:sqref>'BFPOC%'!$A$28:$A$35</c15:sqref>
                        </c15:formulaRef>
                      </c:ext>
                    </c:extLst>
                    <c:strCache>
                      <c:ptCount val="8"/>
                      <c:pt idx="0">
                        <c:v>Planeación</c:v>
                      </c:pt>
                      <c:pt idx="1">
                        <c:v> Líderes de opinión</c:v>
                      </c:pt>
                      <c:pt idx="2">
                        <c:v> Agentes de Cambio externo</c:v>
                      </c:pt>
                      <c:pt idx="3">
                        <c:v>Líderes de implementación formalmente designados</c:v>
                      </c:pt>
                      <c:pt idx="4">
                        <c:v>Participantes en la implementación</c:v>
                      </c:pt>
                      <c:pt idx="5">
                        <c:v>Población objetivo</c:v>
                      </c:pt>
                      <c:pt idx="6">
                        <c:v>Ejecución</c:v>
                      </c:pt>
                      <c:pt idx="7">
                        <c:v>Reflexión y evaluación</c:v>
                      </c:pt>
                    </c:strCache>
                  </c:strRef>
                </c:cat>
                <c:val>
                  <c:numRef>
                    <c:extLst xmlns:c15="http://schemas.microsoft.com/office/drawing/2012/chart">
                      <c:ext xmlns:c15="http://schemas.microsoft.com/office/drawing/2012/chart" uri="{02D57815-91ED-43cb-92C2-25804820EDAC}">
                        <c15:formulaRef>
                          <c15:sqref>'BFPOC%'!$G$28:$G$35</c15:sqref>
                        </c15:formulaRef>
                      </c:ext>
                    </c:extLst>
                    <c:numCache>
                      <c:formatCode>0.0</c:formatCode>
                      <c:ptCount val="8"/>
                      <c:pt idx="0">
                        <c:v>0</c:v>
                      </c:pt>
                      <c:pt idx="1">
                        <c:v>0</c:v>
                      </c:pt>
                      <c:pt idx="2">
                        <c:v>0</c:v>
                      </c:pt>
                      <c:pt idx="3">
                        <c:v>0</c:v>
                      </c:pt>
                      <c:pt idx="4">
                        <c:v>0</c:v>
                      </c:pt>
                      <c:pt idx="5">
                        <c:v>0</c:v>
                      </c:pt>
                      <c:pt idx="6">
                        <c:v>0</c:v>
                      </c:pt>
                      <c:pt idx="7">
                        <c:v>0</c:v>
                      </c:pt>
                    </c:numCache>
                  </c:numRef>
                </c:val>
                <c:extLst xmlns:c15="http://schemas.microsoft.com/office/drawing/2012/chart">
                  <c:ext xmlns:c16="http://schemas.microsoft.com/office/drawing/2014/chart" uri="{C3380CC4-5D6E-409C-BE32-E72D297353CC}">
                    <c16:uniqueId val="{00000005-C787-4768-A67F-9BD5E096DF0A}"/>
                  </c:ext>
                </c:extLst>
              </c15:ser>
            </c15:filteredBarSeries>
          </c:ext>
        </c:extLst>
      </c:barChart>
      <c:catAx>
        <c:axId val="4137906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54798192"/>
        <c:crosses val="autoZero"/>
        <c:auto val="1"/>
        <c:lblAlgn val="ctr"/>
        <c:lblOffset val="100"/>
        <c:noMultiLvlLbl val="0"/>
      </c:catAx>
      <c:valAx>
        <c:axId val="354798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4137906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Dominio Caracteristicas de la intervención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'BFPOC%'!$B$2</c:f>
              <c:strCache>
                <c:ptCount val="1"/>
                <c:pt idx="0">
                  <c:v>%Barre_Personas</c:v>
                </c:pt>
              </c:strCache>
            </c:strRef>
          </c:tx>
          <c:spPr>
            <a:solidFill>
              <a:srgbClr val="0070C0"/>
            </a:solidFill>
            <a:ln>
              <a:noFill/>
            </a:ln>
            <a:effectLst/>
          </c:spPr>
          <c:invertIfNegative val="0"/>
          <c:cat>
            <c:strRef>
              <c:f>'BFPOC%'!$A$3:$A$9</c:f>
              <c:strCache>
                <c:ptCount val="7"/>
                <c:pt idx="0">
                  <c:v>Adaptabilidad</c:v>
                </c:pt>
                <c:pt idx="1">
                  <c:v>Complejidad</c:v>
                </c:pt>
                <c:pt idx="2">
                  <c:v>Costo</c:v>
                </c:pt>
                <c:pt idx="3">
                  <c:v>Origen de la estrategia</c:v>
                </c:pt>
                <c:pt idx="4">
                  <c:v>Percepción de fuerza y calidad de la evidencia</c:v>
                </c:pt>
                <c:pt idx="5">
                  <c:v>Percepción de la calidad del diseño y forma de entrega de la estrategia</c:v>
                </c:pt>
                <c:pt idx="6">
                  <c:v>Ventaja Relativa</c:v>
                </c:pt>
              </c:strCache>
            </c:strRef>
          </c:cat>
          <c:val>
            <c:numRef>
              <c:f>'BFPOC%'!$B$3:$B$9</c:f>
              <c:numCache>
                <c:formatCode>0.0</c:formatCode>
                <c:ptCount val="7"/>
                <c:pt idx="0">
                  <c:v>5.2631578947368416</c:v>
                </c:pt>
                <c:pt idx="1">
                  <c:v>26.315789473684209</c:v>
                </c:pt>
                <c:pt idx="2">
                  <c:v>19.298245614035086</c:v>
                </c:pt>
                <c:pt idx="3">
                  <c:v>7.0175438596491224</c:v>
                </c:pt>
                <c:pt idx="4">
                  <c:v>12.280701754385964</c:v>
                </c:pt>
                <c:pt idx="5">
                  <c:v>5.2631578947368416</c:v>
                </c:pt>
                <c:pt idx="6">
                  <c:v>0</c:v>
                </c:pt>
              </c:numCache>
            </c:numRef>
          </c:val>
          <c:extLst>
            <c:ext xmlns:c16="http://schemas.microsoft.com/office/drawing/2014/chart" uri="{C3380CC4-5D6E-409C-BE32-E72D297353CC}">
              <c16:uniqueId val="{00000000-DE36-4C72-8929-C0C2D5518785}"/>
            </c:ext>
          </c:extLst>
        </c:ser>
        <c:ser>
          <c:idx val="1"/>
          <c:order val="1"/>
          <c:tx>
            <c:strRef>
              <c:f>'BFPOC%'!$C$2</c:f>
              <c:strCache>
                <c:ptCount val="1"/>
                <c:pt idx="0">
                  <c:v>%Fac_Personas</c:v>
                </c:pt>
              </c:strCache>
            </c:strRef>
          </c:tx>
          <c:spPr>
            <a:solidFill>
              <a:schemeClr val="accent5">
                <a:lumMod val="40000"/>
                <a:lumOff val="60000"/>
              </a:schemeClr>
            </a:solidFill>
            <a:ln>
              <a:noFill/>
            </a:ln>
            <a:effectLst/>
          </c:spPr>
          <c:invertIfNegative val="0"/>
          <c:cat>
            <c:strRef>
              <c:f>'BFPOC%'!$A$3:$A$9</c:f>
              <c:strCache>
                <c:ptCount val="7"/>
                <c:pt idx="0">
                  <c:v>Adaptabilidad</c:v>
                </c:pt>
                <c:pt idx="1">
                  <c:v>Complejidad</c:v>
                </c:pt>
                <c:pt idx="2">
                  <c:v>Costo</c:v>
                </c:pt>
                <c:pt idx="3">
                  <c:v>Origen de la estrategia</c:v>
                </c:pt>
                <c:pt idx="4">
                  <c:v>Percepción de fuerza y calidad de la evidencia</c:v>
                </c:pt>
                <c:pt idx="5">
                  <c:v>Percepción de la calidad del diseño y forma de entrega de la estrategia</c:v>
                </c:pt>
                <c:pt idx="6">
                  <c:v>Ventaja Relativa</c:v>
                </c:pt>
              </c:strCache>
            </c:strRef>
          </c:cat>
          <c:val>
            <c:numRef>
              <c:f>'BFPOC%'!$C$3:$C$9</c:f>
              <c:numCache>
                <c:formatCode>0.0</c:formatCode>
                <c:ptCount val="7"/>
                <c:pt idx="0">
                  <c:v>5.2631578947368416</c:v>
                </c:pt>
                <c:pt idx="1">
                  <c:v>5.2631578947368416</c:v>
                </c:pt>
                <c:pt idx="2">
                  <c:v>0</c:v>
                </c:pt>
                <c:pt idx="3">
                  <c:v>0</c:v>
                </c:pt>
                <c:pt idx="4">
                  <c:v>5.2631578947368416</c:v>
                </c:pt>
                <c:pt idx="5">
                  <c:v>1.7543859649122806</c:v>
                </c:pt>
                <c:pt idx="6">
                  <c:v>7.0175438596491224</c:v>
                </c:pt>
              </c:numCache>
            </c:numRef>
          </c:val>
          <c:extLst>
            <c:ext xmlns:c16="http://schemas.microsoft.com/office/drawing/2014/chart" uri="{C3380CC4-5D6E-409C-BE32-E72D297353CC}">
              <c16:uniqueId val="{00000001-DE36-4C72-8929-C0C2D5518785}"/>
            </c:ext>
          </c:extLst>
        </c:ser>
        <c:ser>
          <c:idx val="2"/>
          <c:order val="2"/>
          <c:tx>
            <c:strRef>
              <c:f>'BFPOC%'!$D$2</c:f>
              <c:strCache>
                <c:ptCount val="1"/>
                <c:pt idx="0">
                  <c:v>%Barre/Doc_Operativos</c:v>
                </c:pt>
              </c:strCache>
            </c:strRef>
          </c:tx>
          <c:spPr>
            <a:solidFill>
              <a:srgbClr val="C00000"/>
            </a:solidFill>
            <a:ln>
              <a:noFill/>
            </a:ln>
            <a:effectLst/>
          </c:spPr>
          <c:invertIfNegative val="0"/>
          <c:cat>
            <c:strRef>
              <c:f>'BFPOC%'!$A$3:$A$9</c:f>
              <c:strCache>
                <c:ptCount val="7"/>
                <c:pt idx="0">
                  <c:v>Adaptabilidad</c:v>
                </c:pt>
                <c:pt idx="1">
                  <c:v>Complejidad</c:v>
                </c:pt>
                <c:pt idx="2">
                  <c:v>Costo</c:v>
                </c:pt>
                <c:pt idx="3">
                  <c:v>Origen de la estrategia</c:v>
                </c:pt>
                <c:pt idx="4">
                  <c:v>Percepción de fuerza y calidad de la evidencia</c:v>
                </c:pt>
                <c:pt idx="5">
                  <c:v>Percepción de la calidad del diseño y forma de entrega de la estrategia</c:v>
                </c:pt>
                <c:pt idx="6">
                  <c:v>Ventaja Relativa</c:v>
                </c:pt>
              </c:strCache>
            </c:strRef>
          </c:cat>
          <c:val>
            <c:numRef>
              <c:f>'BFPOC%'!$D$3:$D$9</c:f>
              <c:numCache>
                <c:formatCode>0.0</c:formatCode>
                <c:ptCount val="7"/>
                <c:pt idx="0">
                  <c:v>0</c:v>
                </c:pt>
                <c:pt idx="1">
                  <c:v>25</c:v>
                </c:pt>
                <c:pt idx="2">
                  <c:v>0</c:v>
                </c:pt>
                <c:pt idx="3">
                  <c:v>0</c:v>
                </c:pt>
                <c:pt idx="4">
                  <c:v>75</c:v>
                </c:pt>
                <c:pt idx="5">
                  <c:v>0</c:v>
                </c:pt>
                <c:pt idx="6">
                  <c:v>0</c:v>
                </c:pt>
              </c:numCache>
            </c:numRef>
          </c:val>
          <c:extLst>
            <c:ext xmlns:c16="http://schemas.microsoft.com/office/drawing/2014/chart" uri="{C3380CC4-5D6E-409C-BE32-E72D297353CC}">
              <c16:uniqueId val="{00000002-DE36-4C72-8929-C0C2D5518785}"/>
            </c:ext>
          </c:extLst>
        </c:ser>
        <c:ser>
          <c:idx val="3"/>
          <c:order val="3"/>
          <c:tx>
            <c:strRef>
              <c:f>'BFPOC%'!$E$2</c:f>
              <c:strCache>
                <c:ptCount val="1"/>
                <c:pt idx="0">
                  <c:v>%Fac/Doc_Operativos</c:v>
                </c:pt>
              </c:strCache>
            </c:strRef>
          </c:tx>
          <c:spPr>
            <a:solidFill>
              <a:schemeClr val="accent2">
                <a:lumMod val="60000"/>
                <a:lumOff val="40000"/>
              </a:schemeClr>
            </a:solidFill>
            <a:ln>
              <a:noFill/>
            </a:ln>
            <a:effectLst/>
          </c:spPr>
          <c:invertIfNegative val="0"/>
          <c:cat>
            <c:strRef>
              <c:f>'BFPOC%'!$A$3:$A$9</c:f>
              <c:strCache>
                <c:ptCount val="7"/>
                <c:pt idx="0">
                  <c:v>Adaptabilidad</c:v>
                </c:pt>
                <c:pt idx="1">
                  <c:v>Complejidad</c:v>
                </c:pt>
                <c:pt idx="2">
                  <c:v>Costo</c:v>
                </c:pt>
                <c:pt idx="3">
                  <c:v>Origen de la estrategia</c:v>
                </c:pt>
                <c:pt idx="4">
                  <c:v>Percepción de fuerza y calidad de la evidencia</c:v>
                </c:pt>
                <c:pt idx="5">
                  <c:v>Percepción de la calidad del diseño y forma de entrega de la estrategia</c:v>
                </c:pt>
                <c:pt idx="6">
                  <c:v>Ventaja Relativa</c:v>
                </c:pt>
              </c:strCache>
            </c:strRef>
          </c:cat>
          <c:val>
            <c:numRef>
              <c:f>'BFPOC%'!$E$3:$E$9</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DE36-4C72-8929-C0C2D5518785}"/>
            </c:ext>
          </c:extLst>
        </c:ser>
        <c:ser>
          <c:idx val="4"/>
          <c:order val="4"/>
          <c:tx>
            <c:strRef>
              <c:f>'BFPOC%'!$F$2</c:f>
              <c:strCache>
                <c:ptCount val="1"/>
                <c:pt idx="0">
                  <c:v>%Barre_Norma</c:v>
                </c:pt>
              </c:strCache>
            </c:strRef>
          </c:tx>
          <c:spPr>
            <a:solidFill>
              <a:schemeClr val="accent6">
                <a:lumMod val="75000"/>
              </a:schemeClr>
            </a:solidFill>
            <a:ln>
              <a:noFill/>
            </a:ln>
            <a:effectLst/>
          </c:spPr>
          <c:invertIfNegative val="0"/>
          <c:cat>
            <c:strRef>
              <c:f>'BFPOC%'!$A$3:$A$9</c:f>
              <c:strCache>
                <c:ptCount val="7"/>
                <c:pt idx="0">
                  <c:v>Adaptabilidad</c:v>
                </c:pt>
                <c:pt idx="1">
                  <c:v>Complejidad</c:v>
                </c:pt>
                <c:pt idx="2">
                  <c:v>Costo</c:v>
                </c:pt>
                <c:pt idx="3">
                  <c:v>Origen de la estrategia</c:v>
                </c:pt>
                <c:pt idx="4">
                  <c:v>Percepción de fuerza y calidad de la evidencia</c:v>
                </c:pt>
                <c:pt idx="5">
                  <c:v>Percepción de la calidad del diseño y forma de entrega de la estrategia</c:v>
                </c:pt>
                <c:pt idx="6">
                  <c:v>Ventaja Relativa</c:v>
                </c:pt>
              </c:strCache>
            </c:strRef>
          </c:cat>
          <c:val>
            <c:numRef>
              <c:f>'BFPOC%'!$F$3:$F$9</c:f>
              <c:numCache>
                <c:formatCode>0.0</c:formatCode>
                <c:ptCount val="7"/>
                <c:pt idx="0">
                  <c:v>6</c:v>
                </c:pt>
                <c:pt idx="1">
                  <c:v>7</c:v>
                </c:pt>
                <c:pt idx="2">
                  <c:v>5.5555555555555554</c:v>
                </c:pt>
                <c:pt idx="3">
                  <c:v>5</c:v>
                </c:pt>
                <c:pt idx="4">
                  <c:v>50</c:v>
                </c:pt>
                <c:pt idx="5">
                  <c:v>11.111111111111111</c:v>
                </c:pt>
                <c:pt idx="6">
                  <c:v>0</c:v>
                </c:pt>
              </c:numCache>
            </c:numRef>
          </c:val>
          <c:extLst>
            <c:ext xmlns:c16="http://schemas.microsoft.com/office/drawing/2014/chart" uri="{C3380CC4-5D6E-409C-BE32-E72D297353CC}">
              <c16:uniqueId val="{00000004-DE36-4C72-8929-C0C2D5518785}"/>
            </c:ext>
          </c:extLst>
        </c:ser>
        <c:ser>
          <c:idx val="5"/>
          <c:order val="5"/>
          <c:tx>
            <c:strRef>
              <c:f>'BFPOC%'!$G$2</c:f>
              <c:strCache>
                <c:ptCount val="1"/>
                <c:pt idx="0">
                  <c:v>%Fac_Norma</c:v>
                </c:pt>
              </c:strCache>
            </c:strRef>
          </c:tx>
          <c:spPr>
            <a:solidFill>
              <a:schemeClr val="accent6">
                <a:lumMod val="60000"/>
                <a:lumOff val="40000"/>
              </a:schemeClr>
            </a:solidFill>
            <a:ln>
              <a:noFill/>
            </a:ln>
            <a:effectLst/>
          </c:spPr>
          <c:invertIfNegative val="0"/>
          <c:cat>
            <c:strRef>
              <c:f>'BFPOC%'!$A$3:$A$9</c:f>
              <c:strCache>
                <c:ptCount val="7"/>
                <c:pt idx="0">
                  <c:v>Adaptabilidad</c:v>
                </c:pt>
                <c:pt idx="1">
                  <c:v>Complejidad</c:v>
                </c:pt>
                <c:pt idx="2">
                  <c:v>Costo</c:v>
                </c:pt>
                <c:pt idx="3">
                  <c:v>Origen de la estrategia</c:v>
                </c:pt>
                <c:pt idx="4">
                  <c:v>Percepción de fuerza y calidad de la evidencia</c:v>
                </c:pt>
                <c:pt idx="5">
                  <c:v>Percepción de la calidad del diseño y forma de entrega de la estrategia</c:v>
                </c:pt>
                <c:pt idx="6">
                  <c:v>Ventaja Relativa</c:v>
                </c:pt>
              </c:strCache>
            </c:strRef>
          </c:cat>
          <c:val>
            <c:numRef>
              <c:f>'BFPOC%'!$G$3:$G$9</c:f>
              <c:numCache>
                <c:formatCode>0.0</c:formatCode>
                <c:ptCount val="7"/>
                <c:pt idx="0">
                  <c:v>6</c:v>
                </c:pt>
                <c:pt idx="1">
                  <c:v>0</c:v>
                </c:pt>
                <c:pt idx="2">
                  <c:v>0</c:v>
                </c:pt>
                <c:pt idx="3">
                  <c:v>5</c:v>
                </c:pt>
                <c:pt idx="4">
                  <c:v>27.777777777777779</c:v>
                </c:pt>
                <c:pt idx="5">
                  <c:v>0</c:v>
                </c:pt>
                <c:pt idx="6">
                  <c:v>5.6</c:v>
                </c:pt>
              </c:numCache>
            </c:numRef>
          </c:val>
          <c:extLst>
            <c:ext xmlns:c16="http://schemas.microsoft.com/office/drawing/2014/chart" uri="{C3380CC4-5D6E-409C-BE32-E72D297353CC}">
              <c16:uniqueId val="{00000005-DE36-4C72-8929-C0C2D5518785}"/>
            </c:ext>
          </c:extLst>
        </c:ser>
        <c:dLbls>
          <c:showLegendKey val="0"/>
          <c:showVal val="0"/>
          <c:showCatName val="0"/>
          <c:showSerName val="0"/>
          <c:showPercent val="0"/>
          <c:showBubbleSize val="0"/>
        </c:dLbls>
        <c:gapWidth val="219"/>
        <c:overlap val="-27"/>
        <c:axId val="386815352"/>
        <c:axId val="386816312"/>
      </c:barChart>
      <c:catAx>
        <c:axId val="386815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816312"/>
        <c:crosses val="autoZero"/>
        <c:auto val="1"/>
        <c:lblAlgn val="ctr"/>
        <c:lblOffset val="100"/>
        <c:noMultiLvlLbl val="0"/>
      </c:catAx>
      <c:valAx>
        <c:axId val="3868163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815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Dominio Configuración/Entorno Externo</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'BFPOC%'!$B$2</c:f>
              <c:strCache>
                <c:ptCount val="1"/>
                <c:pt idx="0">
                  <c:v>%Barre_Personas</c:v>
                </c:pt>
              </c:strCache>
            </c:strRef>
          </c:tx>
          <c:spPr>
            <a:solidFill>
              <a:schemeClr val="accent5">
                <a:lumMod val="75000"/>
              </a:schemeClr>
            </a:solidFill>
            <a:ln>
              <a:noFill/>
            </a:ln>
            <a:effectLst/>
          </c:spPr>
          <c:invertIfNegative val="0"/>
          <c:cat>
            <c:strRef>
              <c:f>'BFPOC%'!$A$10:$A$12</c:f>
              <c:strCache>
                <c:ptCount val="3"/>
                <c:pt idx="0">
                  <c:v>Políticas externas e incentivos</c:v>
                </c:pt>
                <c:pt idx="1">
                  <c:v>Necesidades y recursos del paciente</c:v>
                </c:pt>
                <c:pt idx="2">
                  <c:v>Cosmopolitismo</c:v>
                </c:pt>
              </c:strCache>
            </c:strRef>
          </c:cat>
          <c:val>
            <c:numRef>
              <c:f>'BFPOC%'!$B$10:$B$12</c:f>
              <c:numCache>
                <c:formatCode>0.0</c:formatCode>
                <c:ptCount val="3"/>
                <c:pt idx="0">
                  <c:v>24.175824175824175</c:v>
                </c:pt>
                <c:pt idx="1">
                  <c:v>28.571428571428569</c:v>
                </c:pt>
                <c:pt idx="2">
                  <c:v>12.087912087912088</c:v>
                </c:pt>
              </c:numCache>
            </c:numRef>
          </c:val>
          <c:extLst>
            <c:ext xmlns:c16="http://schemas.microsoft.com/office/drawing/2014/chart" uri="{C3380CC4-5D6E-409C-BE32-E72D297353CC}">
              <c16:uniqueId val="{00000000-A985-45A6-BF69-61876A8AC389}"/>
            </c:ext>
          </c:extLst>
        </c:ser>
        <c:ser>
          <c:idx val="1"/>
          <c:order val="1"/>
          <c:tx>
            <c:strRef>
              <c:f>'BFPOC%'!$C$2</c:f>
              <c:strCache>
                <c:ptCount val="1"/>
                <c:pt idx="0">
                  <c:v>%Fac_Personas</c:v>
                </c:pt>
              </c:strCache>
            </c:strRef>
          </c:tx>
          <c:spPr>
            <a:solidFill>
              <a:schemeClr val="accent5">
                <a:lumMod val="40000"/>
                <a:lumOff val="60000"/>
              </a:schemeClr>
            </a:solidFill>
            <a:ln>
              <a:noFill/>
            </a:ln>
            <a:effectLst/>
          </c:spPr>
          <c:invertIfNegative val="0"/>
          <c:cat>
            <c:strRef>
              <c:f>'BFPOC%'!$A$10:$A$12</c:f>
              <c:strCache>
                <c:ptCount val="3"/>
                <c:pt idx="0">
                  <c:v>Políticas externas e incentivos</c:v>
                </c:pt>
                <c:pt idx="1">
                  <c:v>Necesidades y recursos del paciente</c:v>
                </c:pt>
                <c:pt idx="2">
                  <c:v>Cosmopolitismo</c:v>
                </c:pt>
              </c:strCache>
            </c:strRef>
          </c:cat>
          <c:val>
            <c:numRef>
              <c:f>'BFPOC%'!$C$10:$C$12</c:f>
              <c:numCache>
                <c:formatCode>0.0</c:formatCode>
                <c:ptCount val="3"/>
                <c:pt idx="0">
                  <c:v>27.472527472527474</c:v>
                </c:pt>
                <c:pt idx="1">
                  <c:v>5.4945054945054945</c:v>
                </c:pt>
                <c:pt idx="2">
                  <c:v>2.197802197802198</c:v>
                </c:pt>
              </c:numCache>
            </c:numRef>
          </c:val>
          <c:extLst>
            <c:ext xmlns:c16="http://schemas.microsoft.com/office/drawing/2014/chart" uri="{C3380CC4-5D6E-409C-BE32-E72D297353CC}">
              <c16:uniqueId val="{00000001-A985-45A6-BF69-61876A8AC389}"/>
            </c:ext>
          </c:extLst>
        </c:ser>
        <c:ser>
          <c:idx val="2"/>
          <c:order val="2"/>
          <c:tx>
            <c:strRef>
              <c:f>'BFPOC%'!$D$2</c:f>
              <c:strCache>
                <c:ptCount val="1"/>
                <c:pt idx="0">
                  <c:v>%Barre/Doc_Operativos</c:v>
                </c:pt>
              </c:strCache>
            </c:strRef>
          </c:tx>
          <c:spPr>
            <a:solidFill>
              <a:srgbClr val="C00000"/>
            </a:solidFill>
            <a:ln>
              <a:noFill/>
            </a:ln>
            <a:effectLst/>
          </c:spPr>
          <c:invertIfNegative val="0"/>
          <c:cat>
            <c:strRef>
              <c:f>'BFPOC%'!$A$10:$A$12</c:f>
              <c:strCache>
                <c:ptCount val="3"/>
                <c:pt idx="0">
                  <c:v>Políticas externas e incentivos</c:v>
                </c:pt>
                <c:pt idx="1">
                  <c:v>Necesidades y recursos del paciente</c:v>
                </c:pt>
                <c:pt idx="2">
                  <c:v>Cosmopolitismo</c:v>
                </c:pt>
              </c:strCache>
            </c:strRef>
          </c:cat>
          <c:val>
            <c:numRef>
              <c:f>'BFPOC%'!$D$10:$D$12</c:f>
              <c:numCache>
                <c:formatCode>0.0</c:formatCode>
                <c:ptCount val="3"/>
                <c:pt idx="0">
                  <c:v>8.8235294117647065</c:v>
                </c:pt>
                <c:pt idx="1">
                  <c:v>35.294117647058826</c:v>
                </c:pt>
                <c:pt idx="2">
                  <c:v>0</c:v>
                </c:pt>
              </c:numCache>
            </c:numRef>
          </c:val>
          <c:extLst>
            <c:ext xmlns:c16="http://schemas.microsoft.com/office/drawing/2014/chart" uri="{C3380CC4-5D6E-409C-BE32-E72D297353CC}">
              <c16:uniqueId val="{00000002-A985-45A6-BF69-61876A8AC389}"/>
            </c:ext>
          </c:extLst>
        </c:ser>
        <c:ser>
          <c:idx val="3"/>
          <c:order val="3"/>
          <c:tx>
            <c:strRef>
              <c:f>'BFPOC%'!$E$2</c:f>
              <c:strCache>
                <c:ptCount val="1"/>
                <c:pt idx="0">
                  <c:v>%Fac/Doc_Operativos</c:v>
                </c:pt>
              </c:strCache>
            </c:strRef>
          </c:tx>
          <c:spPr>
            <a:solidFill>
              <a:schemeClr val="accent2">
                <a:lumMod val="40000"/>
                <a:lumOff val="60000"/>
              </a:schemeClr>
            </a:solidFill>
            <a:ln>
              <a:noFill/>
            </a:ln>
            <a:effectLst/>
          </c:spPr>
          <c:invertIfNegative val="0"/>
          <c:cat>
            <c:strRef>
              <c:f>'BFPOC%'!$A$10:$A$12</c:f>
              <c:strCache>
                <c:ptCount val="3"/>
                <c:pt idx="0">
                  <c:v>Políticas externas e incentivos</c:v>
                </c:pt>
                <c:pt idx="1">
                  <c:v>Necesidades y recursos del paciente</c:v>
                </c:pt>
                <c:pt idx="2">
                  <c:v>Cosmopolitismo</c:v>
                </c:pt>
              </c:strCache>
            </c:strRef>
          </c:cat>
          <c:val>
            <c:numRef>
              <c:f>'BFPOC%'!$E$10:$E$12</c:f>
              <c:numCache>
                <c:formatCode>0.0</c:formatCode>
                <c:ptCount val="3"/>
                <c:pt idx="0">
                  <c:v>47.058823529411761</c:v>
                </c:pt>
                <c:pt idx="1">
                  <c:v>5.8823529411764701</c:v>
                </c:pt>
                <c:pt idx="2">
                  <c:v>2.9411764705882351</c:v>
                </c:pt>
              </c:numCache>
            </c:numRef>
          </c:val>
          <c:extLst>
            <c:ext xmlns:c16="http://schemas.microsoft.com/office/drawing/2014/chart" uri="{C3380CC4-5D6E-409C-BE32-E72D297353CC}">
              <c16:uniqueId val="{00000003-A985-45A6-BF69-61876A8AC389}"/>
            </c:ext>
          </c:extLst>
        </c:ser>
        <c:ser>
          <c:idx val="4"/>
          <c:order val="4"/>
          <c:tx>
            <c:strRef>
              <c:f>'BFPOC%'!$F$2</c:f>
              <c:strCache>
                <c:ptCount val="1"/>
                <c:pt idx="0">
                  <c:v>%Barre_Norma</c:v>
                </c:pt>
              </c:strCache>
            </c:strRef>
          </c:tx>
          <c:spPr>
            <a:solidFill>
              <a:schemeClr val="accent6">
                <a:lumMod val="75000"/>
              </a:schemeClr>
            </a:solidFill>
            <a:ln>
              <a:noFill/>
            </a:ln>
            <a:effectLst/>
          </c:spPr>
          <c:invertIfNegative val="0"/>
          <c:cat>
            <c:strRef>
              <c:f>'BFPOC%'!$A$10:$A$12</c:f>
              <c:strCache>
                <c:ptCount val="3"/>
                <c:pt idx="0">
                  <c:v>Políticas externas e incentivos</c:v>
                </c:pt>
                <c:pt idx="1">
                  <c:v>Necesidades y recursos del paciente</c:v>
                </c:pt>
                <c:pt idx="2">
                  <c:v>Cosmopolitismo</c:v>
                </c:pt>
              </c:strCache>
            </c:strRef>
          </c:cat>
          <c:val>
            <c:numRef>
              <c:f>'BFPOC%'!$F$10:$F$12</c:f>
              <c:numCache>
                <c:formatCode>0.0</c:formatCode>
                <c:ptCount val="3"/>
                <c:pt idx="0">
                  <c:v>18.518518518518519</c:v>
                </c:pt>
                <c:pt idx="2">
                  <c:v>0</c:v>
                </c:pt>
              </c:numCache>
            </c:numRef>
          </c:val>
          <c:extLst>
            <c:ext xmlns:c16="http://schemas.microsoft.com/office/drawing/2014/chart" uri="{C3380CC4-5D6E-409C-BE32-E72D297353CC}">
              <c16:uniqueId val="{00000004-A985-45A6-BF69-61876A8AC389}"/>
            </c:ext>
          </c:extLst>
        </c:ser>
        <c:ser>
          <c:idx val="5"/>
          <c:order val="5"/>
          <c:tx>
            <c:strRef>
              <c:f>'BFPOC%'!$G$2</c:f>
              <c:strCache>
                <c:ptCount val="1"/>
                <c:pt idx="0">
                  <c:v>%Fac_Norma</c:v>
                </c:pt>
              </c:strCache>
            </c:strRef>
          </c:tx>
          <c:spPr>
            <a:solidFill>
              <a:schemeClr val="accent6">
                <a:lumMod val="60000"/>
                <a:lumOff val="40000"/>
              </a:schemeClr>
            </a:solidFill>
            <a:ln>
              <a:noFill/>
            </a:ln>
            <a:effectLst/>
          </c:spPr>
          <c:invertIfNegative val="0"/>
          <c:cat>
            <c:strRef>
              <c:f>'BFPOC%'!$A$10:$A$12</c:f>
              <c:strCache>
                <c:ptCount val="3"/>
                <c:pt idx="0">
                  <c:v>Políticas externas e incentivos</c:v>
                </c:pt>
                <c:pt idx="1">
                  <c:v>Necesidades y recursos del paciente</c:v>
                </c:pt>
                <c:pt idx="2">
                  <c:v>Cosmopolitismo</c:v>
                </c:pt>
              </c:strCache>
            </c:strRef>
          </c:cat>
          <c:val>
            <c:numRef>
              <c:f>'BFPOC%'!$G$10:$G$12</c:f>
              <c:numCache>
                <c:formatCode>0.0</c:formatCode>
                <c:ptCount val="3"/>
                <c:pt idx="0">
                  <c:v>6.481481481481481</c:v>
                </c:pt>
                <c:pt idx="1">
                  <c:v>0</c:v>
                </c:pt>
                <c:pt idx="2">
                  <c:v>0</c:v>
                </c:pt>
              </c:numCache>
            </c:numRef>
          </c:val>
          <c:extLst>
            <c:ext xmlns:c16="http://schemas.microsoft.com/office/drawing/2014/chart" uri="{C3380CC4-5D6E-409C-BE32-E72D297353CC}">
              <c16:uniqueId val="{00000005-A985-45A6-BF69-61876A8AC389}"/>
            </c:ext>
          </c:extLst>
        </c:ser>
        <c:dLbls>
          <c:showLegendKey val="0"/>
          <c:showVal val="0"/>
          <c:showCatName val="0"/>
          <c:showSerName val="0"/>
          <c:showPercent val="0"/>
          <c:showBubbleSize val="0"/>
        </c:dLbls>
        <c:gapWidth val="219"/>
        <c:overlap val="-27"/>
        <c:axId val="386824312"/>
        <c:axId val="386825592"/>
      </c:barChart>
      <c:catAx>
        <c:axId val="386824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825592"/>
        <c:crosses val="autoZero"/>
        <c:auto val="1"/>
        <c:lblAlgn val="ctr"/>
        <c:lblOffset val="100"/>
        <c:noMultiLvlLbl val="0"/>
      </c:catAx>
      <c:valAx>
        <c:axId val="3868255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868243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en-US"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Dominio</a:t>
            </a:r>
            <a:r>
              <a:rPr lang="es-CO" baseline="0"/>
              <a:t> Configuración/Entorno interno</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'BFPOC%'!$B$2</c:f>
              <c:strCache>
                <c:ptCount val="1"/>
                <c:pt idx="0">
                  <c:v>%Barre_Personas</c:v>
                </c:pt>
              </c:strCache>
            </c:strRef>
          </c:tx>
          <c:spPr>
            <a:solidFill>
              <a:schemeClr val="accent1"/>
            </a:solidFill>
            <a:ln>
              <a:noFill/>
            </a:ln>
            <a:effectLst/>
          </c:spPr>
          <c:invertIfNegative val="0"/>
          <c:cat>
            <c:strRef>
              <c:extLst>
                <c:ext xmlns:c15="http://schemas.microsoft.com/office/drawing/2012/chart" uri="{02D57815-91ED-43cb-92C2-25804820EDAC}">
                  <c15:fullRef>
                    <c15:sqref>'BFPOC%'!$A$13:$A$23</c15:sqref>
                  </c15:fullRef>
                </c:ext>
              </c:extLst>
              <c:f>('BFPOC%'!$A$13:$A$18,'BFPOC%'!$A$21:$A$23)</c:f>
              <c:strCache>
                <c:ptCount val="9"/>
                <c:pt idx="0">
                  <c:v>Clima de aprendizaje</c:v>
                </c:pt>
                <c:pt idx="1">
                  <c:v>Compatibilidad</c:v>
                </c:pt>
                <c:pt idx="2">
                  <c:v> Incentivos y Recompensas internas</c:v>
                </c:pt>
                <c:pt idx="3">
                  <c:v>Objetivos y su retroalimentación</c:v>
                </c:pt>
                <c:pt idx="4">
                  <c:v>Prioridad Relativa</c:v>
                </c:pt>
                <c:pt idx="5">
                  <c:v>Tensión para el cambio</c:v>
                </c:pt>
                <c:pt idx="6">
                  <c:v> Compromiso del Liderazgo</c:v>
                </c:pt>
                <c:pt idx="7">
                  <c:v>Recursos disponibles</c:v>
                </c:pt>
                <c:pt idx="8">
                  <c:v>Redes y comunicaciones</c:v>
                </c:pt>
              </c:strCache>
            </c:strRef>
          </c:cat>
          <c:val>
            <c:numRef>
              <c:extLst>
                <c:ext xmlns:c15="http://schemas.microsoft.com/office/drawing/2012/chart" uri="{02D57815-91ED-43cb-92C2-25804820EDAC}">
                  <c15:fullRef>
                    <c15:sqref>'BFPOC%'!$B$13:$B$23</c15:sqref>
                  </c15:fullRef>
                </c:ext>
              </c:extLst>
              <c:f>('BFPOC%'!$B$13:$B$18,'BFPOC%'!$B$21:$B$23)</c:f>
              <c:numCache>
                <c:formatCode>0.0</c:formatCode>
                <c:ptCount val="9"/>
                <c:pt idx="0">
                  <c:v>0.76923076923076927</c:v>
                </c:pt>
                <c:pt idx="1">
                  <c:v>13.076923076923078</c:v>
                </c:pt>
                <c:pt idx="2">
                  <c:v>23.076923076923077</c:v>
                </c:pt>
                <c:pt idx="3">
                  <c:v>10.76923076923077</c:v>
                </c:pt>
                <c:pt idx="4">
                  <c:v>8.4615384615384617</c:v>
                </c:pt>
                <c:pt idx="5">
                  <c:v>2.3076923076923079</c:v>
                </c:pt>
                <c:pt idx="6">
                  <c:v>3.0769230769230771</c:v>
                </c:pt>
                <c:pt idx="7">
                  <c:v>24.615384615384617</c:v>
                </c:pt>
                <c:pt idx="8">
                  <c:v>6.1538461538461542</c:v>
                </c:pt>
              </c:numCache>
            </c:numRef>
          </c:val>
          <c:extLst>
            <c:ext xmlns:c16="http://schemas.microsoft.com/office/drawing/2014/chart" uri="{C3380CC4-5D6E-409C-BE32-E72D297353CC}">
              <c16:uniqueId val="{00000000-312E-40D1-9564-9E76A9D8DB75}"/>
            </c:ext>
          </c:extLst>
        </c:ser>
        <c:ser>
          <c:idx val="1"/>
          <c:order val="1"/>
          <c:tx>
            <c:strRef>
              <c:f>'BFPOC%'!$C$2</c:f>
              <c:strCache>
                <c:ptCount val="1"/>
                <c:pt idx="0">
                  <c:v>%Fac_Personas</c:v>
                </c:pt>
              </c:strCache>
            </c:strRef>
          </c:tx>
          <c:spPr>
            <a:solidFill>
              <a:schemeClr val="accent5">
                <a:lumMod val="60000"/>
                <a:lumOff val="40000"/>
              </a:schemeClr>
            </a:solidFill>
            <a:ln>
              <a:noFill/>
            </a:ln>
            <a:effectLst/>
          </c:spPr>
          <c:invertIfNegative val="0"/>
          <c:cat>
            <c:strRef>
              <c:extLst>
                <c:ext xmlns:c15="http://schemas.microsoft.com/office/drawing/2012/chart" uri="{02D57815-91ED-43cb-92C2-25804820EDAC}">
                  <c15:fullRef>
                    <c15:sqref>'BFPOC%'!$A$13:$A$23</c15:sqref>
                  </c15:fullRef>
                </c:ext>
              </c:extLst>
              <c:f>('BFPOC%'!$A$13:$A$18,'BFPOC%'!$A$21:$A$23)</c:f>
              <c:strCache>
                <c:ptCount val="9"/>
                <c:pt idx="0">
                  <c:v>Clima de aprendizaje</c:v>
                </c:pt>
                <c:pt idx="1">
                  <c:v>Compatibilidad</c:v>
                </c:pt>
                <c:pt idx="2">
                  <c:v> Incentivos y Recompensas internas</c:v>
                </c:pt>
                <c:pt idx="3">
                  <c:v>Objetivos y su retroalimentación</c:v>
                </c:pt>
                <c:pt idx="4">
                  <c:v>Prioridad Relativa</c:v>
                </c:pt>
                <c:pt idx="5">
                  <c:v>Tensión para el cambio</c:v>
                </c:pt>
                <c:pt idx="6">
                  <c:v> Compromiso del Liderazgo</c:v>
                </c:pt>
                <c:pt idx="7">
                  <c:v>Recursos disponibles</c:v>
                </c:pt>
                <c:pt idx="8">
                  <c:v>Redes y comunicaciones</c:v>
                </c:pt>
              </c:strCache>
            </c:strRef>
          </c:cat>
          <c:val>
            <c:numRef>
              <c:extLst>
                <c:ext xmlns:c15="http://schemas.microsoft.com/office/drawing/2012/chart" uri="{02D57815-91ED-43cb-92C2-25804820EDAC}">
                  <c15:fullRef>
                    <c15:sqref>'BFPOC%'!$C$13:$C$23</c15:sqref>
                  </c15:fullRef>
                </c:ext>
              </c:extLst>
              <c:f>('BFPOC%'!$C$13:$C$18,'BFPOC%'!$C$21:$C$23)</c:f>
              <c:numCache>
                <c:formatCode>0.0</c:formatCode>
                <c:ptCount val="9"/>
                <c:pt idx="0">
                  <c:v>0.76923076923076927</c:v>
                </c:pt>
                <c:pt idx="1">
                  <c:v>0</c:v>
                </c:pt>
                <c:pt idx="2">
                  <c:v>0</c:v>
                </c:pt>
                <c:pt idx="3">
                  <c:v>10.76923076923077</c:v>
                </c:pt>
                <c:pt idx="4">
                  <c:v>0</c:v>
                </c:pt>
                <c:pt idx="5">
                  <c:v>0.76923076923076927</c:v>
                </c:pt>
                <c:pt idx="6">
                  <c:v>0.76923076923076927</c:v>
                </c:pt>
                <c:pt idx="7">
                  <c:v>0.76923076923076927</c:v>
                </c:pt>
                <c:pt idx="8">
                  <c:v>0.76923076923076927</c:v>
                </c:pt>
              </c:numCache>
            </c:numRef>
          </c:val>
          <c:extLst>
            <c:ext xmlns:c16="http://schemas.microsoft.com/office/drawing/2014/chart" uri="{C3380CC4-5D6E-409C-BE32-E72D297353CC}">
              <c16:uniqueId val="{00000001-312E-40D1-9564-9E76A9D8DB75}"/>
            </c:ext>
          </c:extLst>
        </c:ser>
        <c:ser>
          <c:idx val="2"/>
          <c:order val="2"/>
          <c:tx>
            <c:strRef>
              <c:f>'BFPOC%'!$D$2</c:f>
              <c:strCache>
                <c:ptCount val="1"/>
                <c:pt idx="0">
                  <c:v>%Barre/Doc_Operativos</c:v>
                </c:pt>
              </c:strCache>
            </c:strRef>
          </c:tx>
          <c:spPr>
            <a:solidFill>
              <a:srgbClr val="C00000"/>
            </a:solidFill>
            <a:ln>
              <a:noFill/>
            </a:ln>
            <a:effectLst/>
          </c:spPr>
          <c:invertIfNegative val="0"/>
          <c:cat>
            <c:strRef>
              <c:extLst>
                <c:ext xmlns:c15="http://schemas.microsoft.com/office/drawing/2012/chart" uri="{02D57815-91ED-43cb-92C2-25804820EDAC}">
                  <c15:fullRef>
                    <c15:sqref>'BFPOC%'!$A$13:$A$23</c15:sqref>
                  </c15:fullRef>
                </c:ext>
              </c:extLst>
              <c:f>('BFPOC%'!$A$13:$A$18,'BFPOC%'!$A$21:$A$23)</c:f>
              <c:strCache>
                <c:ptCount val="9"/>
                <c:pt idx="0">
                  <c:v>Clima de aprendizaje</c:v>
                </c:pt>
                <c:pt idx="1">
                  <c:v>Compatibilidad</c:v>
                </c:pt>
                <c:pt idx="2">
                  <c:v> Incentivos y Recompensas internas</c:v>
                </c:pt>
                <c:pt idx="3">
                  <c:v>Objetivos y su retroalimentación</c:v>
                </c:pt>
                <c:pt idx="4">
                  <c:v>Prioridad Relativa</c:v>
                </c:pt>
                <c:pt idx="5">
                  <c:v>Tensión para el cambio</c:v>
                </c:pt>
                <c:pt idx="6">
                  <c:v> Compromiso del Liderazgo</c:v>
                </c:pt>
                <c:pt idx="7">
                  <c:v>Recursos disponibles</c:v>
                </c:pt>
                <c:pt idx="8">
                  <c:v>Redes y comunicaciones</c:v>
                </c:pt>
              </c:strCache>
            </c:strRef>
          </c:cat>
          <c:val>
            <c:numRef>
              <c:extLst>
                <c:ext xmlns:c15="http://schemas.microsoft.com/office/drawing/2012/chart" uri="{02D57815-91ED-43cb-92C2-25804820EDAC}">
                  <c15:fullRef>
                    <c15:sqref>'BFPOC%'!$D$13:$D$23</c15:sqref>
                  </c15:fullRef>
                </c:ext>
              </c:extLst>
              <c:f>('BFPOC%'!$D$13:$D$18,'BFPOC%'!$D$21:$D$23)</c:f>
              <c:numCache>
                <c:formatCode>0.0</c:formatCode>
                <c:ptCount val="9"/>
                <c:pt idx="0">
                  <c:v>0.78125</c:v>
                </c:pt>
                <c:pt idx="1">
                  <c:v>0.78125</c:v>
                </c:pt>
                <c:pt idx="2">
                  <c:v>6.25</c:v>
                </c:pt>
                <c:pt idx="3">
                  <c:v>43.75</c:v>
                </c:pt>
                <c:pt idx="4">
                  <c:v>3.90625</c:v>
                </c:pt>
                <c:pt idx="5">
                  <c:v>0</c:v>
                </c:pt>
                <c:pt idx="6">
                  <c:v>3.125</c:v>
                </c:pt>
                <c:pt idx="7">
                  <c:v>21.875</c:v>
                </c:pt>
                <c:pt idx="8">
                  <c:v>3.90625</c:v>
                </c:pt>
              </c:numCache>
            </c:numRef>
          </c:val>
          <c:extLst>
            <c:ext xmlns:c16="http://schemas.microsoft.com/office/drawing/2014/chart" uri="{C3380CC4-5D6E-409C-BE32-E72D297353CC}">
              <c16:uniqueId val="{00000002-312E-40D1-9564-9E76A9D8DB75}"/>
            </c:ext>
          </c:extLst>
        </c:ser>
        <c:ser>
          <c:idx val="3"/>
          <c:order val="3"/>
          <c:tx>
            <c:strRef>
              <c:f>'BFPOC%'!$E$2</c:f>
              <c:strCache>
                <c:ptCount val="1"/>
                <c:pt idx="0">
                  <c:v>%Fac/Doc_Operativos</c:v>
                </c:pt>
              </c:strCache>
            </c:strRef>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'BFPOC%'!$A$13:$A$23</c15:sqref>
                  </c15:fullRef>
                </c:ext>
              </c:extLst>
              <c:f>('BFPOC%'!$A$13:$A$18,'BFPOC%'!$A$21:$A$23)</c:f>
              <c:strCache>
                <c:ptCount val="9"/>
                <c:pt idx="0">
                  <c:v>Clima de aprendizaje</c:v>
                </c:pt>
                <c:pt idx="1">
                  <c:v>Compatibilidad</c:v>
                </c:pt>
                <c:pt idx="2">
                  <c:v> Incentivos y Recompensas internas</c:v>
                </c:pt>
                <c:pt idx="3">
                  <c:v>Objetivos y su retroalimentación</c:v>
                </c:pt>
                <c:pt idx="4">
                  <c:v>Prioridad Relativa</c:v>
                </c:pt>
                <c:pt idx="5">
                  <c:v>Tensión para el cambio</c:v>
                </c:pt>
                <c:pt idx="6">
                  <c:v> Compromiso del Liderazgo</c:v>
                </c:pt>
                <c:pt idx="7">
                  <c:v>Recursos disponibles</c:v>
                </c:pt>
                <c:pt idx="8">
                  <c:v>Redes y comunicaciones</c:v>
                </c:pt>
              </c:strCache>
            </c:strRef>
          </c:cat>
          <c:val>
            <c:numRef>
              <c:extLst>
                <c:ext xmlns:c15="http://schemas.microsoft.com/office/drawing/2012/chart" uri="{02D57815-91ED-43cb-92C2-25804820EDAC}">
                  <c15:fullRef>
                    <c15:sqref>'BFPOC%'!$E$13:$E$23</c15:sqref>
                  </c15:fullRef>
                </c:ext>
              </c:extLst>
              <c:f>('BFPOC%'!$E$13:$E$18,'BFPOC%'!$E$21:$E$23)</c:f>
              <c:numCache>
                <c:formatCode>0.0</c:formatCode>
                <c:ptCount val="9"/>
                <c:pt idx="0">
                  <c:v>0.78125</c:v>
                </c:pt>
                <c:pt idx="1">
                  <c:v>0</c:v>
                </c:pt>
                <c:pt idx="2">
                  <c:v>0</c:v>
                </c:pt>
                <c:pt idx="3">
                  <c:v>10.9375</c:v>
                </c:pt>
                <c:pt idx="4">
                  <c:v>0</c:v>
                </c:pt>
                <c:pt idx="5">
                  <c:v>0.78125</c:v>
                </c:pt>
                <c:pt idx="6">
                  <c:v>0.78125</c:v>
                </c:pt>
                <c:pt idx="7">
                  <c:v>0.78125</c:v>
                </c:pt>
                <c:pt idx="8">
                  <c:v>0.78125</c:v>
                </c:pt>
              </c:numCache>
            </c:numRef>
          </c:val>
          <c:extLst>
            <c:ext xmlns:c16="http://schemas.microsoft.com/office/drawing/2014/chart" uri="{C3380CC4-5D6E-409C-BE32-E72D297353CC}">
              <c16:uniqueId val="{00000003-312E-40D1-9564-9E76A9D8DB75}"/>
            </c:ext>
          </c:extLst>
        </c:ser>
        <c:ser>
          <c:idx val="4"/>
          <c:order val="4"/>
          <c:tx>
            <c:strRef>
              <c:f>'BFPOC%'!$F$2</c:f>
              <c:strCache>
                <c:ptCount val="1"/>
                <c:pt idx="0">
                  <c:v>%Barre_Norma</c:v>
                </c:pt>
              </c:strCache>
            </c:strRef>
          </c:tx>
          <c:spPr>
            <a:solidFill>
              <a:schemeClr val="accent6">
                <a:lumMod val="75000"/>
              </a:schemeClr>
            </a:solidFill>
            <a:ln>
              <a:noFill/>
            </a:ln>
            <a:effectLst/>
          </c:spPr>
          <c:invertIfNegative val="0"/>
          <c:cat>
            <c:strRef>
              <c:extLst>
                <c:ext xmlns:c15="http://schemas.microsoft.com/office/drawing/2012/chart" uri="{02D57815-91ED-43cb-92C2-25804820EDAC}">
                  <c15:fullRef>
                    <c15:sqref>'BFPOC%'!$A$13:$A$23</c15:sqref>
                  </c15:fullRef>
                </c:ext>
              </c:extLst>
              <c:f>('BFPOC%'!$A$13:$A$18,'BFPOC%'!$A$21:$A$23)</c:f>
              <c:strCache>
                <c:ptCount val="9"/>
                <c:pt idx="0">
                  <c:v>Clima de aprendizaje</c:v>
                </c:pt>
                <c:pt idx="1">
                  <c:v>Compatibilidad</c:v>
                </c:pt>
                <c:pt idx="2">
                  <c:v> Incentivos y Recompensas internas</c:v>
                </c:pt>
                <c:pt idx="3">
                  <c:v>Objetivos y su retroalimentación</c:v>
                </c:pt>
                <c:pt idx="4">
                  <c:v>Prioridad Relativa</c:v>
                </c:pt>
                <c:pt idx="5">
                  <c:v>Tensión para el cambio</c:v>
                </c:pt>
                <c:pt idx="6">
                  <c:v> Compromiso del Liderazgo</c:v>
                </c:pt>
                <c:pt idx="7">
                  <c:v>Recursos disponibles</c:v>
                </c:pt>
                <c:pt idx="8">
                  <c:v>Redes y comunicaciones</c:v>
                </c:pt>
              </c:strCache>
            </c:strRef>
          </c:cat>
          <c:val>
            <c:numRef>
              <c:extLst>
                <c:ext xmlns:c15="http://schemas.microsoft.com/office/drawing/2012/chart" uri="{02D57815-91ED-43cb-92C2-25804820EDAC}">
                  <c15:fullRef>
                    <c15:sqref>'BFPOC%'!$F$13:$F$23</c15:sqref>
                  </c15:fullRef>
                </c:ext>
              </c:extLst>
              <c:f>('BFPOC%'!$F$13:$F$18,'BFPOC%'!$F$21:$F$23)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4-312E-40D1-9564-9E76A9D8DB75}"/>
            </c:ext>
          </c:extLst>
        </c:ser>
        <c:ser>
          <c:idx val="5"/>
          <c:order val="5"/>
          <c:tx>
            <c:strRef>
              <c:f>'BFPOC%'!$G$2</c:f>
              <c:strCache>
                <c:ptCount val="1"/>
                <c:pt idx="0">
                  <c:v>%Fac_Norma</c:v>
                </c:pt>
              </c:strCache>
            </c:strRef>
          </c:tx>
          <c:spPr>
            <a:solidFill>
              <a:schemeClr val="accent6">
                <a:lumMod val="60000"/>
                <a:lumOff val="40000"/>
              </a:schemeClr>
            </a:solidFill>
            <a:ln>
              <a:noFill/>
            </a:ln>
            <a:effectLst/>
          </c:spPr>
          <c:invertIfNegative val="0"/>
          <c:cat>
            <c:strRef>
              <c:extLst>
                <c:ext xmlns:c15="http://schemas.microsoft.com/office/drawing/2012/chart" uri="{02D57815-91ED-43cb-92C2-25804820EDAC}">
                  <c15:fullRef>
                    <c15:sqref>'BFPOC%'!$A$13:$A$23</c15:sqref>
                  </c15:fullRef>
                </c:ext>
              </c:extLst>
              <c:f>('BFPOC%'!$A$13:$A$18,'BFPOC%'!$A$21:$A$23)</c:f>
              <c:strCache>
                <c:ptCount val="9"/>
                <c:pt idx="0">
                  <c:v>Clima de aprendizaje</c:v>
                </c:pt>
                <c:pt idx="1">
                  <c:v>Compatibilidad</c:v>
                </c:pt>
                <c:pt idx="2">
                  <c:v> Incentivos y Recompensas internas</c:v>
                </c:pt>
                <c:pt idx="3">
                  <c:v>Objetivos y su retroalimentación</c:v>
                </c:pt>
                <c:pt idx="4">
                  <c:v>Prioridad Relativa</c:v>
                </c:pt>
                <c:pt idx="5">
                  <c:v>Tensión para el cambio</c:v>
                </c:pt>
                <c:pt idx="6">
                  <c:v> Compromiso del Liderazgo</c:v>
                </c:pt>
                <c:pt idx="7">
                  <c:v>Recursos disponibles</c:v>
                </c:pt>
                <c:pt idx="8">
                  <c:v>Redes y comunicaciones</c:v>
                </c:pt>
              </c:strCache>
            </c:strRef>
          </c:cat>
          <c:val>
            <c:numRef>
              <c:extLst>
                <c:ext xmlns:c15="http://schemas.microsoft.com/office/drawing/2012/chart" uri="{02D57815-91ED-43cb-92C2-25804820EDAC}">
                  <c15:fullRef>
                    <c15:sqref>'BFPOC%'!$G$13:$G$23</c15:sqref>
                  </c15:fullRef>
                </c:ext>
              </c:extLst>
              <c:f>('BFPOC%'!$G$13:$G$18,'BFPOC%'!$G$21:$G$23)</c:f>
              <c:numCache>
                <c:formatCode>0.0</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5-312E-40D1-9564-9E76A9D8DB75}"/>
            </c:ext>
          </c:extLst>
        </c:ser>
        <c:dLbls>
          <c:showLegendKey val="0"/>
          <c:showVal val="0"/>
          <c:showCatName val="0"/>
          <c:showSerName val="0"/>
          <c:showPercent val="0"/>
          <c:showBubbleSize val="0"/>
        </c:dLbls>
        <c:gapWidth val="219"/>
        <c:overlap val="-27"/>
        <c:axId val="340513592"/>
        <c:axId val="340511992"/>
      </c:barChart>
      <c:catAx>
        <c:axId val="340513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511992"/>
        <c:crosses val="autoZero"/>
        <c:auto val="1"/>
        <c:lblAlgn val="ctr"/>
        <c:lblOffset val="100"/>
        <c:noMultiLvlLbl val="0"/>
      </c:catAx>
      <c:valAx>
        <c:axId val="3405119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5135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Dominio Caracteristicas</a:t>
            </a:r>
            <a:r>
              <a:rPr lang="es-CO" baseline="0"/>
              <a:t> de los individuos</a:t>
            </a:r>
            <a:endParaRPr lang="es-CO"/>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'BFPOC%'!$B$2</c:f>
              <c:strCache>
                <c:ptCount val="1"/>
                <c:pt idx="0">
                  <c:v>%Barre_Personas</c:v>
                </c:pt>
              </c:strCache>
            </c:strRef>
          </c:tx>
          <c:spPr>
            <a:solidFill>
              <a:schemeClr val="accent1"/>
            </a:solidFill>
            <a:ln>
              <a:noFill/>
            </a:ln>
            <a:effectLst/>
          </c:spPr>
          <c:invertIfNegative val="0"/>
          <c:cat>
            <c:strRef>
              <c:f>'BFPOC%'!$A$24:$A$27</c:f>
              <c:strCache>
                <c:ptCount val="4"/>
                <c:pt idx="0">
                  <c:v>Conocimiento y creencias sobre la estrategia</c:v>
                </c:pt>
                <c:pt idx="1">
                  <c:v>Etapa individual en la implementación</c:v>
                </c:pt>
                <c:pt idx="2">
                  <c:v>Autoeficacia</c:v>
                </c:pt>
                <c:pt idx="3">
                  <c:v>Identificación en el sistema</c:v>
                </c:pt>
              </c:strCache>
            </c:strRef>
          </c:cat>
          <c:val>
            <c:numRef>
              <c:f>'BFPOC%'!$B$24:$B$27</c:f>
              <c:numCache>
                <c:formatCode>0.0</c:formatCode>
                <c:ptCount val="4"/>
                <c:pt idx="0">
                  <c:v>55.454545454545453</c:v>
                </c:pt>
                <c:pt idx="1">
                  <c:v>44.545454545454547</c:v>
                </c:pt>
                <c:pt idx="2">
                  <c:v>5</c:v>
                </c:pt>
                <c:pt idx="3">
                  <c:v>3</c:v>
                </c:pt>
              </c:numCache>
            </c:numRef>
          </c:val>
          <c:extLst>
            <c:ext xmlns:c16="http://schemas.microsoft.com/office/drawing/2014/chart" uri="{C3380CC4-5D6E-409C-BE32-E72D297353CC}">
              <c16:uniqueId val="{00000000-25D4-413D-ABE4-E9BF31E602F0}"/>
            </c:ext>
          </c:extLst>
        </c:ser>
        <c:ser>
          <c:idx val="1"/>
          <c:order val="1"/>
          <c:tx>
            <c:strRef>
              <c:f>'BFPOC%'!$C$2</c:f>
              <c:strCache>
                <c:ptCount val="1"/>
                <c:pt idx="0">
                  <c:v>%Fac_Personas</c:v>
                </c:pt>
              </c:strCache>
            </c:strRef>
          </c:tx>
          <c:spPr>
            <a:solidFill>
              <a:schemeClr val="accent1">
                <a:lumMod val="60000"/>
                <a:lumOff val="40000"/>
              </a:schemeClr>
            </a:solidFill>
            <a:ln>
              <a:noFill/>
            </a:ln>
            <a:effectLst/>
          </c:spPr>
          <c:invertIfNegative val="0"/>
          <c:cat>
            <c:strRef>
              <c:f>'BFPOC%'!$A$24:$A$27</c:f>
              <c:strCache>
                <c:ptCount val="4"/>
                <c:pt idx="0">
                  <c:v>Conocimiento y creencias sobre la estrategia</c:v>
                </c:pt>
                <c:pt idx="1">
                  <c:v>Etapa individual en la implementación</c:v>
                </c:pt>
                <c:pt idx="2">
                  <c:v>Autoeficacia</c:v>
                </c:pt>
                <c:pt idx="3">
                  <c:v>Identificación en el sistema</c:v>
                </c:pt>
              </c:strCache>
            </c:strRef>
          </c:cat>
          <c:val>
            <c:numRef>
              <c:f>'BFPOC%'!$C$24:$C$27</c:f>
              <c:numCache>
                <c:formatCode>0.0</c:formatCode>
                <c:ptCount val="4"/>
                <c:pt idx="0">
                  <c:v>0</c:v>
                </c:pt>
                <c:pt idx="1">
                  <c:v>0</c:v>
                </c:pt>
              </c:numCache>
            </c:numRef>
          </c:val>
          <c:extLst>
            <c:ext xmlns:c16="http://schemas.microsoft.com/office/drawing/2014/chart" uri="{C3380CC4-5D6E-409C-BE32-E72D297353CC}">
              <c16:uniqueId val="{00000001-25D4-413D-ABE4-E9BF31E602F0}"/>
            </c:ext>
          </c:extLst>
        </c:ser>
        <c:ser>
          <c:idx val="2"/>
          <c:order val="2"/>
          <c:tx>
            <c:strRef>
              <c:f>'BFPOC%'!$D$2</c:f>
              <c:strCache>
                <c:ptCount val="1"/>
                <c:pt idx="0">
                  <c:v>%Barre/Doc_Operativos</c:v>
                </c:pt>
              </c:strCache>
            </c:strRef>
          </c:tx>
          <c:spPr>
            <a:solidFill>
              <a:srgbClr val="C00000"/>
            </a:solidFill>
            <a:ln>
              <a:noFill/>
            </a:ln>
            <a:effectLst/>
          </c:spPr>
          <c:invertIfNegative val="0"/>
          <c:cat>
            <c:strRef>
              <c:f>'BFPOC%'!$A$24:$A$27</c:f>
              <c:strCache>
                <c:ptCount val="4"/>
                <c:pt idx="0">
                  <c:v>Conocimiento y creencias sobre la estrategia</c:v>
                </c:pt>
                <c:pt idx="1">
                  <c:v>Etapa individual en la implementación</c:v>
                </c:pt>
                <c:pt idx="2">
                  <c:v>Autoeficacia</c:v>
                </c:pt>
                <c:pt idx="3">
                  <c:v>Identificación en el sistema</c:v>
                </c:pt>
              </c:strCache>
            </c:strRef>
          </c:cat>
          <c:val>
            <c:numRef>
              <c:f>'BFPOC%'!$D$24:$D$27</c:f>
              <c:numCache>
                <c:formatCode>0.0</c:formatCode>
                <c:ptCount val="4"/>
                <c:pt idx="0">
                  <c:v>33.333333333333329</c:v>
                </c:pt>
                <c:pt idx="1">
                  <c:v>66.666666666666657</c:v>
                </c:pt>
              </c:numCache>
            </c:numRef>
          </c:val>
          <c:extLst>
            <c:ext xmlns:c16="http://schemas.microsoft.com/office/drawing/2014/chart" uri="{C3380CC4-5D6E-409C-BE32-E72D297353CC}">
              <c16:uniqueId val="{00000002-25D4-413D-ABE4-E9BF31E602F0}"/>
            </c:ext>
          </c:extLst>
        </c:ser>
        <c:ser>
          <c:idx val="3"/>
          <c:order val="3"/>
          <c:tx>
            <c:strRef>
              <c:f>'BFPOC%'!$E$2</c:f>
              <c:strCache>
                <c:ptCount val="1"/>
                <c:pt idx="0">
                  <c:v>%Fac/Doc_Operativos</c:v>
                </c:pt>
              </c:strCache>
            </c:strRef>
          </c:tx>
          <c:spPr>
            <a:solidFill>
              <a:schemeClr val="accent2">
                <a:lumMod val="60000"/>
                <a:lumOff val="40000"/>
              </a:schemeClr>
            </a:solidFill>
            <a:ln>
              <a:noFill/>
            </a:ln>
            <a:effectLst/>
          </c:spPr>
          <c:invertIfNegative val="0"/>
          <c:cat>
            <c:strRef>
              <c:f>'BFPOC%'!$A$24:$A$27</c:f>
              <c:strCache>
                <c:ptCount val="4"/>
                <c:pt idx="0">
                  <c:v>Conocimiento y creencias sobre la estrategia</c:v>
                </c:pt>
                <c:pt idx="1">
                  <c:v>Etapa individual en la implementación</c:v>
                </c:pt>
                <c:pt idx="2">
                  <c:v>Autoeficacia</c:v>
                </c:pt>
                <c:pt idx="3">
                  <c:v>Identificación en el sistema</c:v>
                </c:pt>
              </c:strCache>
            </c:strRef>
          </c:cat>
          <c:val>
            <c:numRef>
              <c:f>'BFPOC%'!$E$24:$E$27</c:f>
              <c:numCache>
                <c:formatCode>0.0</c:formatCode>
                <c:ptCount val="4"/>
                <c:pt idx="0">
                  <c:v>0</c:v>
                </c:pt>
                <c:pt idx="1">
                  <c:v>0</c:v>
                </c:pt>
              </c:numCache>
            </c:numRef>
          </c:val>
          <c:extLst>
            <c:ext xmlns:c16="http://schemas.microsoft.com/office/drawing/2014/chart" uri="{C3380CC4-5D6E-409C-BE32-E72D297353CC}">
              <c16:uniqueId val="{00000003-25D4-413D-ABE4-E9BF31E602F0}"/>
            </c:ext>
          </c:extLst>
        </c:ser>
        <c:ser>
          <c:idx val="4"/>
          <c:order val="4"/>
          <c:tx>
            <c:strRef>
              <c:f>'BFPOC%'!$F$2</c:f>
              <c:strCache>
                <c:ptCount val="1"/>
                <c:pt idx="0">
                  <c:v>%Barre_Norma</c:v>
                </c:pt>
              </c:strCache>
            </c:strRef>
          </c:tx>
          <c:spPr>
            <a:solidFill>
              <a:schemeClr val="accent6">
                <a:lumMod val="75000"/>
              </a:schemeClr>
            </a:solidFill>
            <a:ln>
              <a:noFill/>
            </a:ln>
            <a:effectLst/>
          </c:spPr>
          <c:invertIfNegative val="0"/>
          <c:cat>
            <c:strRef>
              <c:f>'BFPOC%'!$A$24:$A$27</c:f>
              <c:strCache>
                <c:ptCount val="4"/>
                <c:pt idx="0">
                  <c:v>Conocimiento y creencias sobre la estrategia</c:v>
                </c:pt>
                <c:pt idx="1">
                  <c:v>Etapa individual en la implementación</c:v>
                </c:pt>
                <c:pt idx="2">
                  <c:v>Autoeficacia</c:v>
                </c:pt>
                <c:pt idx="3">
                  <c:v>Identificación en el sistema</c:v>
                </c:pt>
              </c:strCache>
            </c:strRef>
          </c:cat>
          <c:val>
            <c:numRef>
              <c:f>'BFPOC%'!$F$24:$F$27</c:f>
              <c:numCache>
                <c:formatCode>0.0</c:formatCode>
                <c:ptCount val="4"/>
                <c:pt idx="0">
                  <c:v>0</c:v>
                </c:pt>
                <c:pt idx="1">
                  <c:v>0</c:v>
                </c:pt>
              </c:numCache>
            </c:numRef>
          </c:val>
          <c:extLst>
            <c:ext xmlns:c16="http://schemas.microsoft.com/office/drawing/2014/chart" uri="{C3380CC4-5D6E-409C-BE32-E72D297353CC}">
              <c16:uniqueId val="{00000004-25D4-413D-ABE4-E9BF31E602F0}"/>
            </c:ext>
          </c:extLst>
        </c:ser>
        <c:ser>
          <c:idx val="5"/>
          <c:order val="5"/>
          <c:tx>
            <c:strRef>
              <c:f>'BFPOC%'!$G$2</c:f>
              <c:strCache>
                <c:ptCount val="1"/>
                <c:pt idx="0">
                  <c:v>%Fac_Norma</c:v>
                </c:pt>
              </c:strCache>
            </c:strRef>
          </c:tx>
          <c:spPr>
            <a:solidFill>
              <a:schemeClr val="accent6">
                <a:lumMod val="60000"/>
                <a:lumOff val="40000"/>
              </a:schemeClr>
            </a:solidFill>
            <a:ln>
              <a:noFill/>
            </a:ln>
            <a:effectLst/>
          </c:spPr>
          <c:invertIfNegative val="0"/>
          <c:cat>
            <c:strRef>
              <c:f>'BFPOC%'!$A$24:$A$27</c:f>
              <c:strCache>
                <c:ptCount val="4"/>
                <c:pt idx="0">
                  <c:v>Conocimiento y creencias sobre la estrategia</c:v>
                </c:pt>
                <c:pt idx="1">
                  <c:v>Etapa individual en la implementación</c:v>
                </c:pt>
                <c:pt idx="2">
                  <c:v>Autoeficacia</c:v>
                </c:pt>
                <c:pt idx="3">
                  <c:v>Identificación en el sistema</c:v>
                </c:pt>
              </c:strCache>
            </c:strRef>
          </c:cat>
          <c:val>
            <c:numRef>
              <c:f>'BFPOC%'!$G$24:$G$27</c:f>
              <c:numCache>
                <c:formatCode>0.0</c:formatCode>
                <c:ptCount val="4"/>
                <c:pt idx="0">
                  <c:v>0</c:v>
                </c:pt>
                <c:pt idx="1">
                  <c:v>0</c:v>
                </c:pt>
              </c:numCache>
            </c:numRef>
          </c:val>
          <c:extLst>
            <c:ext xmlns:c16="http://schemas.microsoft.com/office/drawing/2014/chart" uri="{C3380CC4-5D6E-409C-BE32-E72D297353CC}">
              <c16:uniqueId val="{00000005-25D4-413D-ABE4-E9BF31E602F0}"/>
            </c:ext>
          </c:extLst>
        </c:ser>
        <c:dLbls>
          <c:showLegendKey val="0"/>
          <c:showVal val="0"/>
          <c:showCatName val="0"/>
          <c:showSerName val="0"/>
          <c:showPercent val="0"/>
          <c:showBubbleSize val="0"/>
        </c:dLbls>
        <c:gapWidth val="219"/>
        <c:overlap val="-27"/>
        <c:axId val="340515192"/>
        <c:axId val="340519672"/>
      </c:barChart>
      <c:catAx>
        <c:axId val="340515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519672"/>
        <c:crosses val="autoZero"/>
        <c:auto val="1"/>
        <c:lblAlgn val="ctr"/>
        <c:lblOffset val="100"/>
        <c:noMultiLvlLbl val="0"/>
      </c:catAx>
      <c:valAx>
        <c:axId val="34051967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405151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10</xdr:col>
      <xdr:colOff>537482</xdr:colOff>
      <xdr:row>17</xdr:row>
      <xdr:rowOff>76540</xdr:rowOff>
    </xdr:from>
    <xdr:to>
      <xdr:col>15</xdr:col>
      <xdr:colOff>748392</xdr:colOff>
      <xdr:row>35</xdr:row>
      <xdr:rowOff>127567</xdr:rowOff>
    </xdr:to>
    <xdr:graphicFrame macro="">
      <xdr:nvGraphicFramePr>
        <xdr:cNvPr id="4" name="Gráfico 3">
          <a:extLst>
            <a:ext uri="{FF2B5EF4-FFF2-40B4-BE49-F238E27FC236}">
              <a16:creationId xmlns:a16="http://schemas.microsoft.com/office/drawing/2014/main" id="{5A3DB461-F944-49C7-B44C-F45BD104D2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100844</xdr:colOff>
      <xdr:row>27</xdr:row>
      <xdr:rowOff>7268</xdr:rowOff>
    </xdr:from>
    <xdr:to>
      <xdr:col>13</xdr:col>
      <xdr:colOff>195148</xdr:colOff>
      <xdr:row>42</xdr:row>
      <xdr:rowOff>110290</xdr:rowOff>
    </xdr:to>
    <xdr:graphicFrame macro="">
      <xdr:nvGraphicFramePr>
        <xdr:cNvPr id="7" name="Gráfico 6">
          <a:extLst>
            <a:ext uri="{FF2B5EF4-FFF2-40B4-BE49-F238E27FC236}">
              <a16:creationId xmlns:a16="http://schemas.microsoft.com/office/drawing/2014/main" id="{0C1F1747-9374-4158-9606-11B7E00B54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530678</xdr:colOff>
      <xdr:row>0</xdr:row>
      <xdr:rowOff>111579</xdr:rowOff>
    </xdr:from>
    <xdr:to>
      <xdr:col>11</xdr:col>
      <xdr:colOff>204107</xdr:colOff>
      <xdr:row>10</xdr:row>
      <xdr:rowOff>174172</xdr:rowOff>
    </xdr:to>
    <xdr:graphicFrame macro="">
      <xdr:nvGraphicFramePr>
        <xdr:cNvPr id="8" name="Gráfico 7">
          <a:extLst>
            <a:ext uri="{FF2B5EF4-FFF2-40B4-BE49-F238E27FC236}">
              <a16:creationId xmlns:a16="http://schemas.microsoft.com/office/drawing/2014/main" id="{3FE77EA4-7E98-40F2-ABDB-55829B152DD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576448</xdr:colOff>
      <xdr:row>0</xdr:row>
      <xdr:rowOff>116527</xdr:rowOff>
    </xdr:from>
    <xdr:to>
      <xdr:col>15</xdr:col>
      <xdr:colOff>249877</xdr:colOff>
      <xdr:row>10</xdr:row>
      <xdr:rowOff>175409</xdr:rowOff>
    </xdr:to>
    <xdr:graphicFrame macro="">
      <xdr:nvGraphicFramePr>
        <xdr:cNvPr id="9" name="Gráfico 8">
          <a:extLst>
            <a:ext uri="{FF2B5EF4-FFF2-40B4-BE49-F238E27FC236}">
              <a16:creationId xmlns:a16="http://schemas.microsoft.com/office/drawing/2014/main" id="{71236095-21F2-4CB8-8CB2-B5948006B29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523645</xdr:colOff>
      <xdr:row>11</xdr:row>
      <xdr:rowOff>7474</xdr:rowOff>
    </xdr:from>
    <xdr:to>
      <xdr:col>11</xdr:col>
      <xdr:colOff>246554</xdr:colOff>
      <xdr:row>22</xdr:row>
      <xdr:rowOff>83674</xdr:rowOff>
    </xdr:to>
    <xdr:graphicFrame macro="">
      <xdr:nvGraphicFramePr>
        <xdr:cNvPr id="10" name="Gráfico 9">
          <a:extLst>
            <a:ext uri="{FF2B5EF4-FFF2-40B4-BE49-F238E27FC236}">
              <a16:creationId xmlns:a16="http://schemas.microsoft.com/office/drawing/2014/main" id="{78E32392-8E2E-4B0A-B722-C2EEE35ADED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568311</xdr:colOff>
      <xdr:row>10</xdr:row>
      <xdr:rowOff>373890</xdr:rowOff>
    </xdr:from>
    <xdr:to>
      <xdr:col>15</xdr:col>
      <xdr:colOff>291220</xdr:colOff>
      <xdr:row>22</xdr:row>
      <xdr:rowOff>69090</xdr:rowOff>
    </xdr:to>
    <xdr:graphicFrame macro="">
      <xdr:nvGraphicFramePr>
        <xdr:cNvPr id="11" name="Gráfico 10">
          <a:extLst>
            <a:ext uri="{FF2B5EF4-FFF2-40B4-BE49-F238E27FC236}">
              <a16:creationId xmlns:a16="http://schemas.microsoft.com/office/drawing/2014/main" id="{A533C0F7-90EF-42B4-9BA9-4AB086B9276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BEA5-2A37-49AC-A231-09E740A7E964}">
  <dimension ref="A1:O109"/>
  <sheetViews>
    <sheetView zoomScale="59" zoomScaleNormal="59" workbookViewId="0">
      <selection activeCell="C12" sqref="C12"/>
    </sheetView>
  </sheetViews>
  <sheetFormatPr baseColWidth="10" defaultRowHeight="30" customHeight="1" x14ac:dyDescent="0.25"/>
  <cols>
    <col min="1" max="1" width="15" style="3" bestFit="1" customWidth="1"/>
    <col min="2" max="2" width="8.7109375" style="3" customWidth="1"/>
    <col min="3" max="3" width="11.5703125" style="3" customWidth="1"/>
    <col min="4" max="4" width="16.28515625" style="3" bestFit="1" customWidth="1"/>
    <col min="5" max="5" width="144.85546875" style="4" customWidth="1"/>
    <col min="6" max="6" width="47.5703125" style="3" customWidth="1"/>
    <col min="7" max="7" width="39.5703125" style="3" customWidth="1"/>
    <col min="8" max="9" width="34.28515625" style="3" customWidth="1"/>
    <col min="10" max="10" width="39.5703125" style="3" customWidth="1"/>
    <col min="11" max="13" width="34.28515625" style="3" customWidth="1"/>
    <col min="14" max="14" width="85.28515625" style="193" customWidth="1"/>
    <col min="15" max="15" width="88" style="195" customWidth="1"/>
    <col min="16" max="16384" width="11.42578125" style="19"/>
  </cols>
  <sheetData>
    <row r="1" spans="1:15" s="2" customFormat="1" ht="30" customHeight="1" x14ac:dyDescent="0.25">
      <c r="A1" s="1" t="s">
        <v>0</v>
      </c>
      <c r="B1" s="1" t="s">
        <v>1</v>
      </c>
      <c r="C1" s="32" t="s">
        <v>2</v>
      </c>
      <c r="D1" s="32" t="s">
        <v>3</v>
      </c>
      <c r="E1" s="32" t="s">
        <v>4</v>
      </c>
      <c r="F1" s="32" t="s">
        <v>109</v>
      </c>
      <c r="G1" s="32" t="s">
        <v>110</v>
      </c>
      <c r="H1" s="32" t="s">
        <v>111</v>
      </c>
      <c r="I1" s="32" t="s">
        <v>122</v>
      </c>
      <c r="J1" s="32" t="s">
        <v>134</v>
      </c>
      <c r="K1" s="32" t="s">
        <v>144</v>
      </c>
      <c r="L1" s="32" t="s">
        <v>145</v>
      </c>
      <c r="M1" s="32" t="s">
        <v>172</v>
      </c>
      <c r="N1" s="191" t="s">
        <v>108</v>
      </c>
      <c r="O1" s="194" t="s">
        <v>121</v>
      </c>
    </row>
    <row r="2" spans="1:15" s="3" customFormat="1" ht="30" customHeight="1" x14ac:dyDescent="0.25">
      <c r="A2" s="50" t="s">
        <v>5</v>
      </c>
      <c r="B2" s="3">
        <v>10</v>
      </c>
      <c r="C2" s="3" t="s">
        <v>6</v>
      </c>
      <c r="D2" s="3">
        <v>1962</v>
      </c>
      <c r="E2" s="4" t="s">
        <v>7</v>
      </c>
      <c r="F2" s="33" t="s">
        <v>119</v>
      </c>
      <c r="G2" s="33" t="s">
        <v>120</v>
      </c>
      <c r="H2" s="4"/>
      <c r="I2" s="4"/>
      <c r="J2" s="4"/>
      <c r="K2" s="4"/>
      <c r="L2" s="4"/>
      <c r="M2" s="41" t="s">
        <v>146</v>
      </c>
      <c r="N2" s="190" t="s">
        <v>124</v>
      </c>
      <c r="O2" s="195" t="s">
        <v>123</v>
      </c>
    </row>
    <row r="3" spans="1:15" s="3" customFormat="1" ht="36" customHeight="1" x14ac:dyDescent="0.25">
      <c r="A3" s="64" t="s">
        <v>5</v>
      </c>
      <c r="B3" s="5">
        <v>35</v>
      </c>
      <c r="C3" s="5" t="s">
        <v>8</v>
      </c>
      <c r="D3" s="5">
        <v>1989</v>
      </c>
      <c r="E3" s="24" t="s">
        <v>9</v>
      </c>
      <c r="F3" s="34" t="s">
        <v>128</v>
      </c>
      <c r="G3" s="35" t="s">
        <v>126</v>
      </c>
      <c r="H3" s="5"/>
      <c r="I3" s="5"/>
      <c r="J3" s="5"/>
      <c r="K3" s="5"/>
      <c r="L3" s="5"/>
      <c r="M3" s="5"/>
      <c r="N3" s="190" t="s">
        <v>127</v>
      </c>
      <c r="O3" s="195" t="s">
        <v>125</v>
      </c>
    </row>
    <row r="4" spans="1:15" s="3" customFormat="1" ht="51.75" customHeight="1" x14ac:dyDescent="0.25">
      <c r="A4" s="5" t="s">
        <v>5</v>
      </c>
      <c r="B4" s="5">
        <v>100</v>
      </c>
      <c r="C4" s="8" t="s">
        <v>10</v>
      </c>
      <c r="D4" s="5">
        <v>1993</v>
      </c>
      <c r="E4" s="7" t="s">
        <v>11</v>
      </c>
      <c r="F4" s="36" t="s">
        <v>133</v>
      </c>
      <c r="G4" s="37" t="s">
        <v>131</v>
      </c>
      <c r="H4" s="37" t="s">
        <v>130</v>
      </c>
      <c r="I4" s="37" t="s">
        <v>132</v>
      </c>
      <c r="J4" s="37" t="s">
        <v>135</v>
      </c>
      <c r="K4" s="41" t="s">
        <v>128</v>
      </c>
      <c r="L4" s="41" t="s">
        <v>146</v>
      </c>
      <c r="M4" s="41" t="s">
        <v>171</v>
      </c>
      <c r="N4" s="196" t="s">
        <v>236</v>
      </c>
      <c r="O4" s="195" t="s">
        <v>147</v>
      </c>
    </row>
    <row r="5" spans="1:15" s="3" customFormat="1" ht="39.75" customHeight="1" x14ac:dyDescent="0.25">
      <c r="A5" s="64" t="s">
        <v>12</v>
      </c>
      <c r="B5" s="5">
        <v>5261</v>
      </c>
      <c r="C5" s="8" t="s">
        <v>13</v>
      </c>
      <c r="D5" s="5">
        <v>1994</v>
      </c>
      <c r="E5" s="24" t="s">
        <v>14</v>
      </c>
      <c r="F5" s="37" t="s">
        <v>120</v>
      </c>
      <c r="G5" s="41" t="s">
        <v>141</v>
      </c>
      <c r="H5" s="38" t="s">
        <v>128</v>
      </c>
      <c r="I5" s="11"/>
      <c r="J5" s="11"/>
      <c r="K5" s="11"/>
      <c r="L5" s="11"/>
      <c r="M5" s="11"/>
      <c r="N5" s="40" t="s">
        <v>139</v>
      </c>
      <c r="O5" s="24" t="s">
        <v>140</v>
      </c>
    </row>
    <row r="6" spans="1:15" s="3" customFormat="1" ht="25.5" customHeight="1" x14ac:dyDescent="0.25">
      <c r="A6" s="64" t="s">
        <v>15</v>
      </c>
      <c r="B6" s="12">
        <v>1918</v>
      </c>
      <c r="C6" s="8" t="s">
        <v>13</v>
      </c>
      <c r="D6" s="5">
        <v>1994</v>
      </c>
      <c r="E6" s="24" t="s">
        <v>113</v>
      </c>
      <c r="F6" s="37" t="s">
        <v>136</v>
      </c>
      <c r="G6" s="11"/>
      <c r="H6" s="11"/>
      <c r="I6" s="11"/>
      <c r="J6" s="11"/>
      <c r="K6" s="11"/>
      <c r="L6" s="11"/>
      <c r="M6" s="11"/>
      <c r="N6" s="40" t="s">
        <v>137</v>
      </c>
      <c r="O6" s="4" t="s">
        <v>138</v>
      </c>
    </row>
    <row r="7" spans="1:15" s="3" customFormat="1" ht="20.100000000000001" customHeight="1" x14ac:dyDescent="0.25">
      <c r="A7" s="12" t="s">
        <v>15</v>
      </c>
      <c r="B7" s="12">
        <v>1298</v>
      </c>
      <c r="C7" s="8" t="s">
        <v>16</v>
      </c>
      <c r="D7" s="5">
        <v>1994</v>
      </c>
      <c r="E7" s="24" t="s">
        <v>112</v>
      </c>
      <c r="F7" s="11"/>
      <c r="G7" s="11"/>
      <c r="H7" s="11"/>
      <c r="I7" s="11"/>
      <c r="J7" s="11"/>
      <c r="K7" s="11"/>
      <c r="L7" s="11"/>
      <c r="M7" s="11"/>
      <c r="N7" s="10"/>
    </row>
    <row r="8" spans="1:15" s="3" customFormat="1" ht="20.100000000000001" customHeight="1" x14ac:dyDescent="0.25">
      <c r="A8" s="64" t="s">
        <v>12</v>
      </c>
      <c r="B8" s="5">
        <v>795</v>
      </c>
      <c r="C8" s="8" t="s">
        <v>8</v>
      </c>
      <c r="D8" s="13">
        <v>1995</v>
      </c>
      <c r="E8" s="24" t="s">
        <v>17</v>
      </c>
      <c r="F8" s="38" t="s">
        <v>142</v>
      </c>
      <c r="G8" s="38" t="s">
        <v>126</v>
      </c>
      <c r="H8" s="11"/>
      <c r="I8" s="11"/>
      <c r="J8" s="11"/>
      <c r="K8" s="11"/>
      <c r="L8" s="11"/>
      <c r="M8" s="11"/>
      <c r="N8" s="192"/>
      <c r="O8" s="195" t="s">
        <v>143</v>
      </c>
    </row>
    <row r="9" spans="1:15" s="3" customFormat="1" ht="20.100000000000001" customHeight="1" x14ac:dyDescent="0.25">
      <c r="A9" s="64" t="s">
        <v>12</v>
      </c>
      <c r="B9" s="5">
        <v>4288</v>
      </c>
      <c r="C9" s="8" t="s">
        <v>18</v>
      </c>
      <c r="D9" s="5">
        <v>1996</v>
      </c>
      <c r="E9" s="24" t="s">
        <v>19</v>
      </c>
      <c r="F9" s="37" t="s">
        <v>148</v>
      </c>
      <c r="G9" s="41" t="s">
        <v>141</v>
      </c>
      <c r="H9" s="38" t="s">
        <v>133</v>
      </c>
      <c r="I9" s="38" t="s">
        <v>149</v>
      </c>
      <c r="J9" s="38" t="s">
        <v>150</v>
      </c>
      <c r="K9" s="37" t="s">
        <v>151</v>
      </c>
      <c r="L9" s="42" t="s">
        <v>152</v>
      </c>
      <c r="M9" s="42"/>
      <c r="N9" s="192" t="s">
        <v>188</v>
      </c>
      <c r="O9" s="195" t="s">
        <v>778</v>
      </c>
    </row>
    <row r="10" spans="1:15" s="3" customFormat="1" ht="20.100000000000001" customHeight="1" x14ac:dyDescent="0.25">
      <c r="A10" s="64" t="s">
        <v>12</v>
      </c>
      <c r="B10" s="5">
        <v>3997</v>
      </c>
      <c r="C10" s="8" t="s">
        <v>20</v>
      </c>
      <c r="D10" s="5">
        <v>1996</v>
      </c>
      <c r="E10" s="24" t="s">
        <v>21</v>
      </c>
      <c r="F10" s="37" t="s">
        <v>153</v>
      </c>
      <c r="G10" s="38" t="s">
        <v>154</v>
      </c>
      <c r="H10" s="11"/>
      <c r="I10" s="11"/>
      <c r="J10" s="11"/>
      <c r="K10" s="11"/>
      <c r="L10" s="11"/>
      <c r="M10" s="11"/>
      <c r="N10" s="39" t="s">
        <v>155</v>
      </c>
      <c r="O10" s="4" t="s">
        <v>776</v>
      </c>
    </row>
    <row r="11" spans="1:15" s="3" customFormat="1" ht="20.100000000000001" customHeight="1" x14ac:dyDescent="0.25">
      <c r="A11" s="3" t="s">
        <v>15</v>
      </c>
      <c r="B11" s="5">
        <v>2174</v>
      </c>
      <c r="C11" s="8" t="s">
        <v>22</v>
      </c>
      <c r="D11" s="5">
        <v>1996</v>
      </c>
      <c r="E11" s="24" t="s">
        <v>23</v>
      </c>
      <c r="F11" s="37" t="s">
        <v>133</v>
      </c>
      <c r="G11" s="41" t="s">
        <v>157</v>
      </c>
      <c r="H11" s="41" t="s">
        <v>154</v>
      </c>
      <c r="I11" s="11"/>
      <c r="J11" s="11"/>
      <c r="K11" s="11"/>
      <c r="L11" s="11"/>
      <c r="M11" s="11"/>
      <c r="N11" s="192" t="s">
        <v>158</v>
      </c>
      <c r="O11" s="195" t="s">
        <v>156</v>
      </c>
    </row>
    <row r="12" spans="1:15" s="3" customFormat="1" ht="20.100000000000001" customHeight="1" x14ac:dyDescent="0.25">
      <c r="A12" s="3" t="s">
        <v>15</v>
      </c>
      <c r="B12" s="3">
        <v>547</v>
      </c>
      <c r="C12" s="3" t="s">
        <v>8</v>
      </c>
      <c r="D12" s="3">
        <v>1996</v>
      </c>
      <c r="E12" s="24" t="s">
        <v>24</v>
      </c>
      <c r="F12" s="44" t="s">
        <v>159</v>
      </c>
      <c r="G12" s="43" t="s">
        <v>161</v>
      </c>
      <c r="H12" s="9"/>
      <c r="I12" s="9"/>
      <c r="J12" s="9"/>
      <c r="K12" s="9"/>
      <c r="L12" s="9"/>
      <c r="M12" s="9"/>
      <c r="N12" s="39" t="s">
        <v>160</v>
      </c>
      <c r="O12" s="4" t="s">
        <v>162</v>
      </c>
    </row>
    <row r="13" spans="1:15" s="3" customFormat="1" ht="20.100000000000001" customHeight="1" x14ac:dyDescent="0.25">
      <c r="A13" s="50" t="s">
        <v>25</v>
      </c>
      <c r="B13" s="3">
        <v>4252</v>
      </c>
      <c r="C13" s="3" t="s">
        <v>22</v>
      </c>
      <c r="D13" s="14">
        <v>1997</v>
      </c>
      <c r="E13" s="24" t="s">
        <v>163</v>
      </c>
      <c r="F13" s="44" t="s">
        <v>136</v>
      </c>
      <c r="G13" s="43" t="s">
        <v>148</v>
      </c>
      <c r="H13" s="43" t="s">
        <v>126</v>
      </c>
      <c r="I13" s="9"/>
      <c r="J13" s="9"/>
      <c r="K13" s="9"/>
      <c r="L13" s="9"/>
      <c r="M13" s="9"/>
      <c r="N13" s="192" t="s">
        <v>775</v>
      </c>
      <c r="O13" s="195" t="s">
        <v>165</v>
      </c>
    </row>
    <row r="14" spans="1:15" s="3" customFormat="1" ht="20.100000000000001" customHeight="1" x14ac:dyDescent="0.25">
      <c r="A14" s="5" t="s">
        <v>12</v>
      </c>
      <c r="B14" s="5">
        <v>5061</v>
      </c>
      <c r="C14" s="8" t="s">
        <v>10</v>
      </c>
      <c r="D14" s="5">
        <v>1997</v>
      </c>
      <c r="E14" s="24" t="s">
        <v>26</v>
      </c>
      <c r="F14" s="38" t="s">
        <v>126</v>
      </c>
      <c r="G14" s="45" t="s">
        <v>166</v>
      </c>
      <c r="H14" s="11"/>
      <c r="I14" s="11"/>
      <c r="J14" s="11"/>
      <c r="K14" s="11"/>
      <c r="L14" s="11"/>
      <c r="M14" s="11"/>
      <c r="N14" s="190" t="s">
        <v>173</v>
      </c>
      <c r="O14" s="195" t="s">
        <v>175</v>
      </c>
    </row>
    <row r="15" spans="1:15" s="3" customFormat="1" ht="20.100000000000001" customHeight="1" x14ac:dyDescent="0.25">
      <c r="A15" s="50" t="s">
        <v>27</v>
      </c>
      <c r="B15" s="3">
        <v>117</v>
      </c>
      <c r="C15" s="3" t="s">
        <v>10</v>
      </c>
      <c r="D15" s="3">
        <v>1998</v>
      </c>
      <c r="E15" s="24" t="s">
        <v>28</v>
      </c>
      <c r="F15" s="46" t="s">
        <v>148</v>
      </c>
      <c r="G15" s="50" t="s">
        <v>169</v>
      </c>
      <c r="H15" s="49" t="s">
        <v>133</v>
      </c>
      <c r="I15" s="49" t="s">
        <v>149</v>
      </c>
      <c r="J15" s="46" t="s">
        <v>168</v>
      </c>
      <c r="K15" s="16"/>
      <c r="L15" s="16"/>
      <c r="M15" s="16"/>
      <c r="N15" s="190" t="s">
        <v>170</v>
      </c>
      <c r="O15" s="195" t="s">
        <v>167</v>
      </c>
    </row>
    <row r="16" spans="1:15" s="3" customFormat="1" ht="20.100000000000001" customHeight="1" x14ac:dyDescent="0.25">
      <c r="A16" s="5" t="s">
        <v>12</v>
      </c>
      <c r="B16" s="3">
        <v>2542</v>
      </c>
      <c r="C16" s="3" t="s">
        <v>29</v>
      </c>
      <c r="D16" s="3">
        <v>1998</v>
      </c>
      <c r="E16" s="24" t="s">
        <v>30</v>
      </c>
      <c r="F16" s="51" t="s">
        <v>169</v>
      </c>
      <c r="G16" s="51" t="s">
        <v>142</v>
      </c>
      <c r="H16" s="51" t="s">
        <v>153</v>
      </c>
      <c r="I16" s="18"/>
      <c r="J16" s="18"/>
      <c r="K16" s="18"/>
      <c r="L16" s="18"/>
      <c r="M16" s="18"/>
      <c r="N16" s="17"/>
      <c r="O16" s="4" t="s">
        <v>777</v>
      </c>
    </row>
    <row r="17" spans="1:15" s="3" customFormat="1" ht="20.100000000000001" customHeight="1" x14ac:dyDescent="0.25">
      <c r="A17" s="5" t="s">
        <v>12</v>
      </c>
      <c r="B17" s="3">
        <v>2546</v>
      </c>
      <c r="C17" s="3" t="s">
        <v>29</v>
      </c>
      <c r="D17" s="3">
        <v>1998</v>
      </c>
      <c r="E17" s="24" t="s">
        <v>31</v>
      </c>
      <c r="F17" s="18"/>
      <c r="G17" s="18"/>
      <c r="H17" s="18"/>
      <c r="I17" s="18"/>
      <c r="J17" s="18"/>
      <c r="K17" s="18"/>
      <c r="L17" s="18"/>
      <c r="M17" s="18"/>
      <c r="N17" s="17"/>
    </row>
    <row r="18" spans="1:15" s="3" customFormat="1" ht="20.100000000000001" customHeight="1" x14ac:dyDescent="0.25">
      <c r="A18" s="5" t="s">
        <v>12</v>
      </c>
      <c r="B18" s="3">
        <v>2927</v>
      </c>
      <c r="C18" s="3" t="s">
        <v>29</v>
      </c>
      <c r="D18" s="3">
        <v>1998</v>
      </c>
      <c r="E18" s="24" t="s">
        <v>32</v>
      </c>
      <c r="F18" s="52" t="s">
        <v>176</v>
      </c>
      <c r="G18" s="18"/>
      <c r="H18" s="18"/>
      <c r="I18" s="18"/>
      <c r="J18" s="18"/>
      <c r="K18" s="18"/>
      <c r="L18" s="18"/>
      <c r="M18" s="18"/>
      <c r="N18" s="190" t="s">
        <v>174</v>
      </c>
      <c r="O18" s="195" t="s">
        <v>177</v>
      </c>
    </row>
    <row r="19" spans="1:15" s="3" customFormat="1" ht="20.100000000000001" customHeight="1" x14ac:dyDescent="0.25">
      <c r="A19" s="50" t="s">
        <v>12</v>
      </c>
      <c r="B19" s="3">
        <v>1995</v>
      </c>
      <c r="C19" s="3" t="s">
        <v>29</v>
      </c>
      <c r="D19" s="3">
        <v>1999</v>
      </c>
      <c r="E19" s="24" t="s">
        <v>34</v>
      </c>
      <c r="F19" s="52" t="s">
        <v>169</v>
      </c>
      <c r="G19" s="52" t="s">
        <v>128</v>
      </c>
      <c r="H19" s="52" t="s">
        <v>133</v>
      </c>
      <c r="I19" s="52" t="s">
        <v>181</v>
      </c>
      <c r="J19" s="52" t="s">
        <v>182</v>
      </c>
      <c r="K19" s="44" t="s">
        <v>159</v>
      </c>
      <c r="L19" s="9"/>
      <c r="M19" s="9"/>
      <c r="N19" s="190" t="s">
        <v>183</v>
      </c>
      <c r="O19" s="195" t="s">
        <v>184</v>
      </c>
    </row>
    <row r="20" spans="1:15" ht="20.100000000000001" customHeight="1" x14ac:dyDescent="0.25">
      <c r="A20" s="50" t="s">
        <v>12</v>
      </c>
      <c r="B20" s="20">
        <v>365</v>
      </c>
      <c r="C20" s="20" t="s">
        <v>50</v>
      </c>
      <c r="D20" s="20">
        <v>1999</v>
      </c>
      <c r="E20" s="24" t="s">
        <v>114</v>
      </c>
      <c r="F20" s="47" t="s">
        <v>141</v>
      </c>
      <c r="G20" s="46" t="s">
        <v>126</v>
      </c>
      <c r="H20" s="53" t="s">
        <v>179</v>
      </c>
      <c r="I20" s="47" t="s">
        <v>142</v>
      </c>
      <c r="N20" s="31" t="s">
        <v>178</v>
      </c>
      <c r="O20" s="25" t="s">
        <v>180</v>
      </c>
    </row>
    <row r="21" spans="1:15" ht="20.100000000000001" customHeight="1" x14ac:dyDescent="0.25">
      <c r="A21" s="3" t="s">
        <v>27</v>
      </c>
      <c r="B21" s="3">
        <v>125</v>
      </c>
      <c r="C21" s="3" t="s">
        <v>8</v>
      </c>
      <c r="D21" s="3">
        <v>1999</v>
      </c>
      <c r="E21" s="24" t="s">
        <v>33</v>
      </c>
      <c r="N21" s="17"/>
      <c r="O21" s="3"/>
    </row>
    <row r="22" spans="1:15" ht="20.100000000000001" customHeight="1" x14ac:dyDescent="0.25">
      <c r="A22" s="3" t="s">
        <v>12</v>
      </c>
      <c r="B22" s="3">
        <v>4144</v>
      </c>
      <c r="C22" s="3" t="s">
        <v>10</v>
      </c>
      <c r="D22" s="3">
        <v>1999</v>
      </c>
      <c r="E22" s="24" t="s">
        <v>35</v>
      </c>
      <c r="F22" s="47" t="s">
        <v>153</v>
      </c>
      <c r="G22" s="46" t="s">
        <v>129</v>
      </c>
      <c r="H22" s="47" t="s">
        <v>142</v>
      </c>
      <c r="N22" s="190" t="s">
        <v>185</v>
      </c>
      <c r="O22" s="195" t="s">
        <v>186</v>
      </c>
    </row>
    <row r="23" spans="1:15" s="21" customFormat="1" ht="20.100000000000001" customHeight="1" x14ac:dyDescent="0.25">
      <c r="A23" s="50" t="s">
        <v>12</v>
      </c>
      <c r="B23" s="3">
        <v>412</v>
      </c>
      <c r="C23" s="3" t="s">
        <v>50</v>
      </c>
      <c r="D23" s="3">
        <v>2000</v>
      </c>
      <c r="E23" s="24" t="s">
        <v>51</v>
      </c>
      <c r="F23" s="47" t="s">
        <v>164</v>
      </c>
      <c r="G23" s="50" t="s">
        <v>169</v>
      </c>
      <c r="H23" s="47" t="s">
        <v>133</v>
      </c>
      <c r="I23" s="47" t="s">
        <v>187</v>
      </c>
      <c r="J23" s="47" t="s">
        <v>157</v>
      </c>
      <c r="K23" s="46" t="s">
        <v>168</v>
      </c>
      <c r="L23" s="46" t="s">
        <v>189</v>
      </c>
      <c r="M23" s="50" t="s">
        <v>190</v>
      </c>
      <c r="N23" s="190" t="s">
        <v>191</v>
      </c>
      <c r="O23" s="195" t="s">
        <v>192</v>
      </c>
    </row>
    <row r="24" spans="1:15" ht="20.100000000000001" customHeight="1" x14ac:dyDescent="0.25">
      <c r="A24" s="50" t="s">
        <v>12</v>
      </c>
      <c r="B24" s="3">
        <v>2333</v>
      </c>
      <c r="C24" s="3" t="s">
        <v>53</v>
      </c>
      <c r="D24" s="3">
        <v>2000</v>
      </c>
      <c r="E24" s="24" t="s">
        <v>54</v>
      </c>
      <c r="F24" s="47" t="s">
        <v>141</v>
      </c>
      <c r="N24" s="17"/>
      <c r="O24" s="25" t="s">
        <v>196</v>
      </c>
    </row>
    <row r="25" spans="1:15" ht="20.100000000000001" customHeight="1" x14ac:dyDescent="0.25">
      <c r="A25" s="3" t="s">
        <v>12</v>
      </c>
      <c r="B25" s="3">
        <v>1078</v>
      </c>
      <c r="C25" s="3" t="s">
        <v>36</v>
      </c>
      <c r="D25" s="3">
        <v>2000</v>
      </c>
      <c r="E25" s="24" t="s">
        <v>37</v>
      </c>
      <c r="F25" s="50" t="s">
        <v>182</v>
      </c>
      <c r="N25" s="31" t="s">
        <v>193</v>
      </c>
      <c r="O25" s="21"/>
    </row>
    <row r="26" spans="1:15" ht="20.100000000000001" customHeight="1" x14ac:dyDescent="0.25">
      <c r="A26" s="3" t="s">
        <v>25</v>
      </c>
      <c r="B26" s="3">
        <v>1745</v>
      </c>
      <c r="C26" s="3" t="s">
        <v>16</v>
      </c>
      <c r="D26" s="3">
        <v>2000</v>
      </c>
      <c r="E26" s="24" t="s">
        <v>194</v>
      </c>
      <c r="F26" s="50" t="s">
        <v>182</v>
      </c>
      <c r="N26" s="31" t="s">
        <v>195</v>
      </c>
      <c r="O26" s="19"/>
    </row>
    <row r="27" spans="1:15" ht="20.100000000000001" customHeight="1" x14ac:dyDescent="0.25">
      <c r="A27" s="3" t="s">
        <v>38</v>
      </c>
      <c r="B27" s="3" t="s">
        <v>39</v>
      </c>
      <c r="C27" s="3" t="s">
        <v>39</v>
      </c>
      <c r="D27" s="3">
        <v>2000</v>
      </c>
      <c r="E27" s="24" t="s">
        <v>40</v>
      </c>
      <c r="F27" s="3" t="s">
        <v>41</v>
      </c>
      <c r="N27" s="17"/>
      <c r="O27" s="19"/>
    </row>
    <row r="28" spans="1:15" ht="20.100000000000001" customHeight="1" x14ac:dyDescent="0.25">
      <c r="A28" s="3" t="s">
        <v>38</v>
      </c>
      <c r="B28" s="3" t="s">
        <v>39</v>
      </c>
      <c r="C28" s="3" t="s">
        <v>39</v>
      </c>
      <c r="D28" s="3">
        <v>2000</v>
      </c>
      <c r="E28" s="24" t="s">
        <v>42</v>
      </c>
      <c r="F28" s="3" t="s">
        <v>43</v>
      </c>
      <c r="N28" s="17"/>
      <c r="O28" s="19"/>
    </row>
    <row r="29" spans="1:15" ht="20.100000000000001" customHeight="1" x14ac:dyDescent="0.25">
      <c r="A29" s="3" t="s">
        <v>38</v>
      </c>
      <c r="B29" s="3" t="s">
        <v>39</v>
      </c>
      <c r="C29" s="3" t="s">
        <v>39</v>
      </c>
      <c r="D29" s="3">
        <v>2000</v>
      </c>
      <c r="E29" s="24" t="s">
        <v>44</v>
      </c>
      <c r="F29" s="3" t="s">
        <v>45</v>
      </c>
      <c r="N29" s="17"/>
      <c r="O29" s="19"/>
    </row>
    <row r="30" spans="1:15" ht="20.100000000000001" customHeight="1" x14ac:dyDescent="0.25">
      <c r="A30" s="3" t="s">
        <v>38</v>
      </c>
      <c r="B30" s="3" t="s">
        <v>39</v>
      </c>
      <c r="C30" s="3" t="s">
        <v>39</v>
      </c>
      <c r="D30" s="3">
        <v>2000</v>
      </c>
      <c r="E30" s="24" t="s">
        <v>46</v>
      </c>
      <c r="F30" s="3" t="s">
        <v>47</v>
      </c>
      <c r="N30" s="17"/>
      <c r="O30" s="19"/>
    </row>
    <row r="31" spans="1:15" s="3" customFormat="1" ht="20.100000000000001" customHeight="1" x14ac:dyDescent="0.25">
      <c r="A31" s="3" t="s">
        <v>38</v>
      </c>
      <c r="B31" s="3" t="s">
        <v>39</v>
      </c>
      <c r="C31" s="3" t="s">
        <v>39</v>
      </c>
      <c r="D31" s="3">
        <v>2000</v>
      </c>
      <c r="E31" s="24" t="s">
        <v>48</v>
      </c>
      <c r="F31" s="3" t="s">
        <v>49</v>
      </c>
      <c r="N31" s="22"/>
      <c r="O31" s="19"/>
    </row>
    <row r="32" spans="1:15" ht="20.100000000000001" customHeight="1" x14ac:dyDescent="0.25">
      <c r="A32" s="55" t="s">
        <v>12</v>
      </c>
      <c r="B32" s="3">
        <v>3374</v>
      </c>
      <c r="C32" s="23" t="s">
        <v>10</v>
      </c>
      <c r="D32" s="3">
        <v>2000</v>
      </c>
      <c r="E32" s="24" t="s">
        <v>52</v>
      </c>
      <c r="F32" s="47" t="s">
        <v>133</v>
      </c>
      <c r="G32" s="47" t="s">
        <v>153</v>
      </c>
      <c r="H32" s="46" t="s">
        <v>142</v>
      </c>
      <c r="I32" s="50" t="s">
        <v>151</v>
      </c>
      <c r="N32" s="190" t="s">
        <v>197</v>
      </c>
      <c r="O32" s="195" t="s">
        <v>198</v>
      </c>
    </row>
    <row r="33" spans="1:15" ht="20.100000000000001" customHeight="1" x14ac:dyDescent="0.25">
      <c r="A33" s="3" t="s">
        <v>12</v>
      </c>
      <c r="B33" s="3">
        <v>3384</v>
      </c>
      <c r="C33" s="23" t="s">
        <v>10</v>
      </c>
      <c r="D33" s="3">
        <v>2000</v>
      </c>
      <c r="E33" s="24" t="s">
        <v>260</v>
      </c>
      <c r="F33" s="46" t="s">
        <v>148</v>
      </c>
      <c r="G33" s="46" t="s">
        <v>129</v>
      </c>
      <c r="H33" s="50" t="s">
        <v>168</v>
      </c>
      <c r="I33" s="46" t="s">
        <v>182</v>
      </c>
      <c r="J33" s="46" t="s">
        <v>149</v>
      </c>
      <c r="K33" s="50" t="s">
        <v>169</v>
      </c>
      <c r="N33" s="31" t="s">
        <v>261</v>
      </c>
      <c r="O33" s="25" t="s">
        <v>199</v>
      </c>
    </row>
    <row r="34" spans="1:15" ht="20.100000000000001" customHeight="1" x14ac:dyDescent="0.25">
      <c r="A34" s="50" t="s">
        <v>12</v>
      </c>
      <c r="B34" s="3">
        <v>1895</v>
      </c>
      <c r="C34" s="23" t="s">
        <v>22</v>
      </c>
      <c r="D34" s="3">
        <v>2001</v>
      </c>
      <c r="E34" s="66" t="s">
        <v>337</v>
      </c>
      <c r="F34" s="49" t="s">
        <v>290</v>
      </c>
      <c r="G34" s="48" t="s">
        <v>169</v>
      </c>
      <c r="H34" s="50" t="s">
        <v>181</v>
      </c>
      <c r="N34" s="17" t="s">
        <v>339</v>
      </c>
      <c r="O34" s="25" t="s">
        <v>338</v>
      </c>
    </row>
    <row r="35" spans="1:15" ht="20.100000000000001" customHeight="1" x14ac:dyDescent="0.25">
      <c r="A35" s="3" t="s">
        <v>12</v>
      </c>
      <c r="B35" s="3">
        <v>1896</v>
      </c>
      <c r="C35" s="3" t="s">
        <v>22</v>
      </c>
      <c r="D35" s="3">
        <v>2001</v>
      </c>
      <c r="E35" s="24" t="s">
        <v>55</v>
      </c>
      <c r="F35" s="47" t="s">
        <v>153</v>
      </c>
      <c r="N35" s="17"/>
      <c r="O35" s="19" t="s">
        <v>200</v>
      </c>
    </row>
    <row r="36" spans="1:15" ht="20.100000000000001" customHeight="1" x14ac:dyDescent="0.25">
      <c r="A36" s="20" t="s">
        <v>12</v>
      </c>
      <c r="B36" s="20">
        <v>2309</v>
      </c>
      <c r="C36" s="20" t="s">
        <v>53</v>
      </c>
      <c r="D36" s="20">
        <v>2002</v>
      </c>
      <c r="E36" s="24" t="s">
        <v>201</v>
      </c>
      <c r="F36" s="47" t="s">
        <v>202</v>
      </c>
      <c r="G36" s="46" t="s">
        <v>129</v>
      </c>
      <c r="H36" s="50" t="s">
        <v>149</v>
      </c>
      <c r="N36" s="190" t="s">
        <v>216</v>
      </c>
      <c r="O36" s="195" t="s">
        <v>215</v>
      </c>
    </row>
    <row r="37" spans="1:15" ht="20.100000000000001" customHeight="1" x14ac:dyDescent="0.25">
      <c r="A37" s="20" t="s">
        <v>12</v>
      </c>
      <c r="B37" s="20">
        <v>2182</v>
      </c>
      <c r="C37" s="20" t="s">
        <v>29</v>
      </c>
      <c r="D37" s="20">
        <v>2004</v>
      </c>
      <c r="E37" s="24" t="s">
        <v>115</v>
      </c>
      <c r="F37" s="47" t="s">
        <v>202</v>
      </c>
      <c r="N37" s="17"/>
      <c r="O37" s="19" t="s">
        <v>203</v>
      </c>
    </row>
    <row r="38" spans="1:15" ht="20.100000000000001" customHeight="1" x14ac:dyDescent="0.25">
      <c r="A38" s="20" t="s">
        <v>12</v>
      </c>
      <c r="B38" s="20">
        <v>114</v>
      </c>
      <c r="C38" s="20" t="s">
        <v>67</v>
      </c>
      <c r="D38" s="20">
        <v>2004</v>
      </c>
      <c r="E38" s="24" t="s">
        <v>116</v>
      </c>
      <c r="F38" s="47" t="s">
        <v>202</v>
      </c>
      <c r="N38" s="17"/>
      <c r="O38" s="19" t="s">
        <v>204</v>
      </c>
    </row>
    <row r="39" spans="1:15" ht="20.100000000000001" customHeight="1" x14ac:dyDescent="0.25">
      <c r="A39" s="20" t="s">
        <v>12</v>
      </c>
      <c r="B39" s="20">
        <v>581</v>
      </c>
      <c r="C39" s="20" t="s">
        <v>8</v>
      </c>
      <c r="D39" s="20">
        <v>2004</v>
      </c>
      <c r="E39" s="24" t="s">
        <v>117</v>
      </c>
      <c r="F39" s="46" t="s">
        <v>202</v>
      </c>
      <c r="G39" s="46" t="s">
        <v>205</v>
      </c>
      <c r="N39" s="17" t="s">
        <v>207</v>
      </c>
      <c r="O39" s="19" t="s">
        <v>206</v>
      </c>
    </row>
    <row r="40" spans="1:15" ht="20.100000000000001" customHeight="1" x14ac:dyDescent="0.25">
      <c r="A40" s="50" t="s">
        <v>15</v>
      </c>
      <c r="B40" s="3">
        <v>3616</v>
      </c>
      <c r="C40" s="3" t="s">
        <v>20</v>
      </c>
      <c r="D40" s="3">
        <v>2005</v>
      </c>
      <c r="E40" s="24" t="s">
        <v>56</v>
      </c>
      <c r="F40" s="47" t="s">
        <v>126</v>
      </c>
      <c r="N40" s="190"/>
      <c r="O40" s="195" t="s">
        <v>208</v>
      </c>
    </row>
    <row r="41" spans="1:15" ht="20.100000000000001" customHeight="1" x14ac:dyDescent="0.25">
      <c r="A41" s="50" t="s">
        <v>58</v>
      </c>
      <c r="B41" s="3">
        <v>30</v>
      </c>
      <c r="C41" s="3" t="s">
        <v>36</v>
      </c>
      <c r="D41" s="3">
        <v>2006</v>
      </c>
      <c r="E41" s="24" t="s">
        <v>212</v>
      </c>
      <c r="F41" s="46" t="s">
        <v>169</v>
      </c>
      <c r="G41" s="47" t="s">
        <v>213</v>
      </c>
      <c r="H41" s="47" t="s">
        <v>149</v>
      </c>
      <c r="I41" s="46" t="s">
        <v>142</v>
      </c>
      <c r="J41" s="50" t="s">
        <v>181</v>
      </c>
      <c r="N41" s="198" t="s">
        <v>218</v>
      </c>
      <c r="O41" s="19" t="s">
        <v>217</v>
      </c>
    </row>
    <row r="42" spans="1:15" ht="20.100000000000001" customHeight="1" x14ac:dyDescent="0.25">
      <c r="A42" s="50" t="s">
        <v>12</v>
      </c>
      <c r="B42" s="3">
        <v>1043</v>
      </c>
      <c r="C42" s="3" t="s">
        <v>6</v>
      </c>
      <c r="D42" s="3">
        <v>2006</v>
      </c>
      <c r="E42" s="24" t="s">
        <v>59</v>
      </c>
      <c r="F42" s="46" t="s">
        <v>136</v>
      </c>
      <c r="N42" s="6" t="s">
        <v>222</v>
      </c>
      <c r="O42" s="19" t="s">
        <v>221</v>
      </c>
    </row>
    <row r="43" spans="1:15" ht="20.100000000000001" customHeight="1" x14ac:dyDescent="0.25">
      <c r="A43" s="50" t="s">
        <v>12</v>
      </c>
      <c r="B43" s="3">
        <v>3577</v>
      </c>
      <c r="C43" s="3" t="s">
        <v>53</v>
      </c>
      <c r="D43" s="3">
        <v>2006</v>
      </c>
      <c r="E43" s="24" t="s">
        <v>61</v>
      </c>
      <c r="F43" s="47" t="s">
        <v>202</v>
      </c>
      <c r="G43" s="47" t="s">
        <v>126</v>
      </c>
      <c r="H43" s="50" t="s">
        <v>142</v>
      </c>
      <c r="I43" s="50" t="s">
        <v>189</v>
      </c>
      <c r="J43" s="46" t="s">
        <v>224</v>
      </c>
      <c r="K43" s="50" t="s">
        <v>168</v>
      </c>
      <c r="L43" s="46" t="s">
        <v>169</v>
      </c>
      <c r="M43" s="47" t="s">
        <v>146</v>
      </c>
      <c r="N43" s="190" t="s">
        <v>225</v>
      </c>
      <c r="O43" s="195" t="s">
        <v>226</v>
      </c>
    </row>
    <row r="44" spans="1:15" ht="20.100000000000001" customHeight="1" x14ac:dyDescent="0.25">
      <c r="A44" s="3" t="s">
        <v>25</v>
      </c>
      <c r="B44" s="3">
        <v>3442</v>
      </c>
      <c r="C44" s="3" t="s">
        <v>53</v>
      </c>
      <c r="D44" s="3">
        <v>2006</v>
      </c>
      <c r="E44" s="24" t="s">
        <v>118</v>
      </c>
      <c r="F44" s="47" t="s">
        <v>142</v>
      </c>
      <c r="G44" s="50" t="s">
        <v>120</v>
      </c>
      <c r="N44" s="6" t="s">
        <v>262</v>
      </c>
      <c r="O44" s="19" t="s">
        <v>223</v>
      </c>
    </row>
    <row r="45" spans="1:15" ht="20.100000000000001" customHeight="1" x14ac:dyDescent="0.25">
      <c r="A45" s="3" t="s">
        <v>12</v>
      </c>
      <c r="B45" s="3">
        <v>1446</v>
      </c>
      <c r="C45" s="3" t="s">
        <v>36</v>
      </c>
      <c r="D45" s="3">
        <v>2006</v>
      </c>
      <c r="E45" s="24" t="s">
        <v>60</v>
      </c>
      <c r="F45" s="47" t="s">
        <v>153</v>
      </c>
      <c r="N45" s="17"/>
      <c r="O45" s="19"/>
    </row>
    <row r="46" spans="1:15" ht="20.100000000000001" customHeight="1" x14ac:dyDescent="0.25">
      <c r="A46" s="20" t="s">
        <v>15</v>
      </c>
      <c r="B46" s="20">
        <v>1011</v>
      </c>
      <c r="C46" s="20" t="s">
        <v>84</v>
      </c>
      <c r="D46" s="20">
        <v>2006</v>
      </c>
      <c r="E46" s="24" t="s">
        <v>214</v>
      </c>
      <c r="F46" s="47" t="s">
        <v>149</v>
      </c>
      <c r="G46" s="47" t="s">
        <v>213</v>
      </c>
      <c r="H46" s="47" t="s">
        <v>133</v>
      </c>
      <c r="I46" s="46" t="s">
        <v>168</v>
      </c>
      <c r="J46" s="47" t="s">
        <v>220</v>
      </c>
      <c r="N46" s="190" t="s">
        <v>219</v>
      </c>
      <c r="O46" s="195" t="s">
        <v>342</v>
      </c>
    </row>
    <row r="47" spans="1:15" ht="20.100000000000001" customHeight="1" x14ac:dyDescent="0.25">
      <c r="A47" s="50" t="s">
        <v>57</v>
      </c>
      <c r="B47" s="3" t="s">
        <v>39</v>
      </c>
      <c r="C47" s="3" t="s">
        <v>20</v>
      </c>
      <c r="D47" s="3">
        <v>2007</v>
      </c>
      <c r="E47" s="24" t="s">
        <v>348</v>
      </c>
      <c r="F47" s="46" t="s">
        <v>141</v>
      </c>
      <c r="G47" s="47" t="s">
        <v>209</v>
      </c>
      <c r="H47" s="46" t="s">
        <v>148</v>
      </c>
      <c r="I47" s="47" t="s">
        <v>142</v>
      </c>
      <c r="J47" s="46" t="s">
        <v>189</v>
      </c>
      <c r="N47" s="54" t="s">
        <v>211</v>
      </c>
      <c r="O47" s="19" t="s">
        <v>210</v>
      </c>
    </row>
    <row r="48" spans="1:15" ht="20.100000000000001" customHeight="1" x14ac:dyDescent="0.25">
      <c r="A48" s="50" t="s">
        <v>15</v>
      </c>
      <c r="B48" s="3">
        <v>3039</v>
      </c>
      <c r="C48" s="3" t="s">
        <v>13</v>
      </c>
      <c r="D48" s="3">
        <v>2007</v>
      </c>
      <c r="E48" s="24" t="s">
        <v>62</v>
      </c>
      <c r="F48" s="47" t="s">
        <v>189</v>
      </c>
      <c r="G48" s="47" t="s">
        <v>129</v>
      </c>
      <c r="H48" s="47" t="s">
        <v>190</v>
      </c>
      <c r="I48" s="46" t="s">
        <v>220</v>
      </c>
      <c r="J48" s="47" t="s">
        <v>151</v>
      </c>
      <c r="K48" s="47" t="s">
        <v>182</v>
      </c>
      <c r="N48" s="17" t="s">
        <v>258</v>
      </c>
      <c r="O48" s="19" t="s">
        <v>233</v>
      </c>
    </row>
    <row r="49" spans="1:15" ht="20.100000000000001" customHeight="1" x14ac:dyDescent="0.25">
      <c r="A49" s="50" t="s">
        <v>63</v>
      </c>
      <c r="B49" s="3" t="s">
        <v>39</v>
      </c>
      <c r="C49" s="3" t="s">
        <v>39</v>
      </c>
      <c r="D49" s="3">
        <v>2007</v>
      </c>
      <c r="E49" s="24" t="s">
        <v>64</v>
      </c>
      <c r="F49" s="3" t="s">
        <v>65</v>
      </c>
      <c r="N49" s="17"/>
      <c r="O49" s="19"/>
    </row>
    <row r="50" spans="1:15" ht="20.100000000000001" customHeight="1" x14ac:dyDescent="0.25">
      <c r="A50" s="50" t="s">
        <v>57</v>
      </c>
      <c r="B50" s="3" t="s">
        <v>39</v>
      </c>
      <c r="C50" s="3" t="s">
        <v>36</v>
      </c>
      <c r="D50" s="3">
        <v>2007</v>
      </c>
      <c r="E50" s="24" t="s">
        <v>66</v>
      </c>
      <c r="F50" s="46" t="s">
        <v>189</v>
      </c>
      <c r="G50" s="50" t="s">
        <v>142</v>
      </c>
      <c r="H50" s="46" t="s">
        <v>181</v>
      </c>
      <c r="I50" s="47" t="s">
        <v>169</v>
      </c>
      <c r="N50" s="17" t="s">
        <v>283</v>
      </c>
      <c r="O50" s="19" t="s">
        <v>227</v>
      </c>
    </row>
    <row r="51" spans="1:15" ht="20.100000000000001" customHeight="1" x14ac:dyDescent="0.25">
      <c r="A51" s="64" t="s">
        <v>5</v>
      </c>
      <c r="B51" s="5">
        <v>1164</v>
      </c>
      <c r="C51" s="5" t="s">
        <v>20</v>
      </c>
      <c r="D51" s="5">
        <v>2007</v>
      </c>
      <c r="E51" s="24" t="s">
        <v>69</v>
      </c>
      <c r="F51" s="47" t="s">
        <v>126</v>
      </c>
      <c r="G51" s="47" t="s">
        <v>166</v>
      </c>
      <c r="H51" s="55"/>
      <c r="N51" s="190"/>
      <c r="O51" s="195" t="s">
        <v>232</v>
      </c>
    </row>
    <row r="52" spans="1:15" ht="20.100000000000001" customHeight="1" x14ac:dyDescent="0.25">
      <c r="A52" s="50" t="s">
        <v>57</v>
      </c>
      <c r="B52" s="3" t="s">
        <v>39</v>
      </c>
      <c r="C52" s="3" t="s">
        <v>36</v>
      </c>
      <c r="D52" s="3">
        <v>2007</v>
      </c>
      <c r="E52" s="4" t="s">
        <v>346</v>
      </c>
      <c r="N52" s="3"/>
      <c r="O52" s="19"/>
    </row>
    <row r="53" spans="1:15" ht="20.100000000000001" customHeight="1" x14ac:dyDescent="0.25">
      <c r="A53" s="50" t="s">
        <v>81</v>
      </c>
      <c r="B53" s="3" t="s">
        <v>39</v>
      </c>
      <c r="D53" s="3">
        <v>2007</v>
      </c>
      <c r="E53" s="4" t="s">
        <v>347</v>
      </c>
      <c r="N53" s="3"/>
      <c r="O53" s="19"/>
    </row>
    <row r="54" spans="1:15" ht="20.100000000000001" customHeight="1" x14ac:dyDescent="0.25">
      <c r="A54" s="5" t="s">
        <v>5</v>
      </c>
      <c r="B54" s="5">
        <v>1122</v>
      </c>
      <c r="C54" s="8" t="s">
        <v>67</v>
      </c>
      <c r="D54" s="5">
        <v>2007</v>
      </c>
      <c r="E54" s="24" t="s">
        <v>68</v>
      </c>
      <c r="F54" s="47" t="s">
        <v>164</v>
      </c>
      <c r="G54" s="50" t="s">
        <v>168</v>
      </c>
      <c r="H54" s="46" t="s">
        <v>142</v>
      </c>
      <c r="I54" s="46" t="s">
        <v>129</v>
      </c>
      <c r="J54" s="47" t="s">
        <v>229</v>
      </c>
      <c r="K54" s="46" t="s">
        <v>220</v>
      </c>
      <c r="L54" s="47" t="s">
        <v>182</v>
      </c>
      <c r="M54" s="47" t="s">
        <v>189</v>
      </c>
      <c r="N54" s="190" t="s">
        <v>230</v>
      </c>
      <c r="O54" s="195" t="s">
        <v>231</v>
      </c>
    </row>
    <row r="55" spans="1:15" ht="20.100000000000001" customHeight="1" x14ac:dyDescent="0.25">
      <c r="A55" s="12" t="s">
        <v>25</v>
      </c>
      <c r="B55" s="12">
        <v>255</v>
      </c>
      <c r="C55" s="12" t="s">
        <v>50</v>
      </c>
      <c r="D55" s="12">
        <v>2007</v>
      </c>
      <c r="E55" s="24" t="s">
        <v>228</v>
      </c>
      <c r="F55" s="47" t="s">
        <v>189</v>
      </c>
      <c r="G55" s="47" t="s">
        <v>153</v>
      </c>
      <c r="N55" s="15"/>
      <c r="O55" s="19"/>
    </row>
    <row r="56" spans="1:15" ht="20.100000000000001" customHeight="1" x14ac:dyDescent="0.25">
      <c r="A56" s="3" t="s">
        <v>72</v>
      </c>
      <c r="B56" s="3">
        <v>1251</v>
      </c>
      <c r="C56" s="3" t="s">
        <v>73</v>
      </c>
      <c r="D56" s="3">
        <v>2008</v>
      </c>
      <c r="E56" s="24" t="s">
        <v>74</v>
      </c>
      <c r="F56" s="47" t="s">
        <v>148</v>
      </c>
      <c r="G56" s="47" t="s">
        <v>234</v>
      </c>
      <c r="N56" s="15"/>
      <c r="O56" s="25" t="s">
        <v>241</v>
      </c>
    </row>
    <row r="57" spans="1:15" ht="20.100000000000001" customHeight="1" x14ac:dyDescent="0.25">
      <c r="A57" s="3" t="s">
        <v>12</v>
      </c>
      <c r="B57" s="3">
        <v>4796</v>
      </c>
      <c r="C57" s="3" t="s">
        <v>73</v>
      </c>
      <c r="D57" s="3">
        <v>2008</v>
      </c>
      <c r="E57" s="24" t="s">
        <v>75</v>
      </c>
      <c r="F57" s="46" t="s">
        <v>136</v>
      </c>
      <c r="N57" s="31" t="s">
        <v>246</v>
      </c>
      <c r="O57" s="19" t="s">
        <v>245</v>
      </c>
    </row>
    <row r="58" spans="1:15" ht="20.100000000000001" customHeight="1" x14ac:dyDescent="0.25">
      <c r="A58" s="12" t="s">
        <v>70</v>
      </c>
      <c r="B58" s="12" t="s">
        <v>71</v>
      </c>
      <c r="C58" s="12"/>
      <c r="D58" s="12">
        <v>2008</v>
      </c>
      <c r="E58" s="24" t="s">
        <v>235</v>
      </c>
      <c r="F58" s="47" t="s">
        <v>234</v>
      </c>
      <c r="G58" s="47" t="s">
        <v>129</v>
      </c>
      <c r="N58" s="190"/>
      <c r="O58" s="195" t="s">
        <v>237</v>
      </c>
    </row>
    <row r="59" spans="1:15" ht="20.100000000000001" customHeight="1" x14ac:dyDescent="0.25">
      <c r="A59" s="20" t="s">
        <v>12</v>
      </c>
      <c r="B59" s="20">
        <v>425</v>
      </c>
      <c r="C59" s="20" t="s">
        <v>50</v>
      </c>
      <c r="D59" s="20">
        <v>2008</v>
      </c>
      <c r="E59" s="24" t="s">
        <v>240</v>
      </c>
      <c r="F59" s="46" t="s">
        <v>148</v>
      </c>
      <c r="G59" s="47" t="s">
        <v>129</v>
      </c>
      <c r="H59" s="50" t="s">
        <v>142</v>
      </c>
      <c r="I59" s="46" t="s">
        <v>169</v>
      </c>
      <c r="J59" s="46" t="s">
        <v>189</v>
      </c>
      <c r="K59" s="50" t="s">
        <v>168</v>
      </c>
      <c r="L59" s="46" t="s">
        <v>151</v>
      </c>
      <c r="N59" s="190" t="s">
        <v>239</v>
      </c>
      <c r="O59" s="195" t="s">
        <v>238</v>
      </c>
    </row>
    <row r="60" spans="1:15" ht="20.100000000000001" customHeight="1" x14ac:dyDescent="0.25">
      <c r="A60" s="20" t="s">
        <v>12</v>
      </c>
      <c r="B60" s="20">
        <v>3099</v>
      </c>
      <c r="C60" s="20"/>
      <c r="D60" s="20">
        <v>2008</v>
      </c>
      <c r="E60" s="24" t="s">
        <v>244</v>
      </c>
      <c r="N60" s="17"/>
      <c r="O60" s="19"/>
    </row>
    <row r="61" spans="1:15" ht="20.100000000000001" customHeight="1" x14ac:dyDescent="0.25">
      <c r="A61" s="20" t="s">
        <v>12</v>
      </c>
      <c r="B61" s="20">
        <v>1956</v>
      </c>
      <c r="C61" s="20"/>
      <c r="D61" s="20">
        <v>2008</v>
      </c>
      <c r="E61" s="24" t="s">
        <v>242</v>
      </c>
      <c r="F61" s="47" t="s">
        <v>142</v>
      </c>
      <c r="G61" s="47" t="s">
        <v>148</v>
      </c>
      <c r="N61" s="17"/>
      <c r="O61" s="19" t="s">
        <v>243</v>
      </c>
    </row>
    <row r="62" spans="1:15" ht="20.100000000000001" customHeight="1" x14ac:dyDescent="0.25">
      <c r="A62" s="20" t="s">
        <v>12</v>
      </c>
      <c r="B62" s="20">
        <v>1817</v>
      </c>
      <c r="C62" s="20" t="s">
        <v>36</v>
      </c>
      <c r="D62" s="20">
        <v>2009</v>
      </c>
      <c r="E62" s="24" t="s">
        <v>247</v>
      </c>
      <c r="F62" s="47" t="s">
        <v>133</v>
      </c>
      <c r="G62" s="47" t="s">
        <v>182</v>
      </c>
      <c r="H62" s="47" t="s">
        <v>168</v>
      </c>
      <c r="N62" s="190"/>
      <c r="O62" s="195" t="s">
        <v>248</v>
      </c>
    </row>
    <row r="63" spans="1:15" ht="20.100000000000001" customHeight="1" x14ac:dyDescent="0.25">
      <c r="A63" s="20" t="s">
        <v>12</v>
      </c>
      <c r="B63" s="20">
        <v>2818</v>
      </c>
      <c r="C63" s="20" t="s">
        <v>13</v>
      </c>
      <c r="D63" s="20">
        <v>2009</v>
      </c>
      <c r="E63" s="24" t="s">
        <v>249</v>
      </c>
      <c r="F63" s="47" t="s">
        <v>133</v>
      </c>
      <c r="G63" s="47" t="s">
        <v>182</v>
      </c>
      <c r="H63" s="47" t="s">
        <v>168</v>
      </c>
      <c r="N63" s="190"/>
      <c r="O63" s="195" t="s">
        <v>250</v>
      </c>
    </row>
    <row r="64" spans="1:15" ht="20.100000000000001" customHeight="1" x14ac:dyDescent="0.25">
      <c r="A64" s="12" t="s">
        <v>70</v>
      </c>
      <c r="B64" s="20" t="s">
        <v>76</v>
      </c>
      <c r="C64" s="20" t="s">
        <v>53</v>
      </c>
      <c r="D64" s="20">
        <v>2009</v>
      </c>
      <c r="E64" s="24" t="s">
        <v>251</v>
      </c>
      <c r="F64" s="47" t="s">
        <v>126</v>
      </c>
      <c r="G64" s="47" t="s">
        <v>129</v>
      </c>
      <c r="H64" s="47" t="s">
        <v>128</v>
      </c>
      <c r="I64" s="47" t="s">
        <v>168</v>
      </c>
      <c r="N64" s="190"/>
      <c r="O64" s="195" t="s">
        <v>252</v>
      </c>
    </row>
    <row r="65" spans="1:15" ht="20.100000000000001" customHeight="1" x14ac:dyDescent="0.25">
      <c r="A65" s="50" t="s">
        <v>58</v>
      </c>
      <c r="B65" s="3">
        <v>34</v>
      </c>
      <c r="C65" s="3" t="s">
        <v>253</v>
      </c>
      <c r="D65" s="3">
        <v>2010</v>
      </c>
      <c r="E65" s="24" t="s">
        <v>77</v>
      </c>
      <c r="F65" s="50" t="s">
        <v>148</v>
      </c>
      <c r="G65" s="50" t="s">
        <v>169</v>
      </c>
      <c r="H65" s="50" t="s">
        <v>142</v>
      </c>
      <c r="I65" s="50" t="s">
        <v>189</v>
      </c>
      <c r="J65" s="50" t="s">
        <v>120</v>
      </c>
      <c r="N65" s="17" t="s">
        <v>254</v>
      </c>
      <c r="O65" s="19"/>
    </row>
    <row r="66" spans="1:15" ht="20.100000000000001" customHeight="1" x14ac:dyDescent="0.25">
      <c r="A66" s="50" t="s">
        <v>57</v>
      </c>
      <c r="B66" s="3" t="s">
        <v>39</v>
      </c>
      <c r="C66" s="3" t="s">
        <v>39</v>
      </c>
      <c r="D66" s="3">
        <v>2010</v>
      </c>
      <c r="E66" s="24" t="s">
        <v>78</v>
      </c>
      <c r="F66" s="47" t="s">
        <v>142</v>
      </c>
      <c r="G66" s="47" t="s">
        <v>169</v>
      </c>
      <c r="H66" s="47" t="s">
        <v>148</v>
      </c>
      <c r="N66" s="17" t="s">
        <v>259</v>
      </c>
      <c r="O66" s="19" t="s">
        <v>257</v>
      </c>
    </row>
    <row r="67" spans="1:15" ht="20.100000000000001" customHeight="1" x14ac:dyDescent="0.25">
      <c r="A67" s="50" t="s">
        <v>12</v>
      </c>
      <c r="B67" s="20">
        <v>1058</v>
      </c>
      <c r="C67" s="20"/>
      <c r="D67" s="20">
        <v>2010</v>
      </c>
      <c r="E67" s="24" t="s">
        <v>255</v>
      </c>
      <c r="F67" s="47" t="s">
        <v>126</v>
      </c>
      <c r="G67" s="47" t="s">
        <v>166</v>
      </c>
      <c r="N67" s="190"/>
      <c r="O67" s="195" t="s">
        <v>256</v>
      </c>
    </row>
    <row r="68" spans="1:15" ht="20.100000000000001" customHeight="1" x14ac:dyDescent="0.25">
      <c r="A68" s="50" t="s">
        <v>27</v>
      </c>
      <c r="B68" s="3">
        <v>29</v>
      </c>
      <c r="C68" s="3" t="s">
        <v>10</v>
      </c>
      <c r="D68" s="3">
        <v>2011</v>
      </c>
      <c r="E68" s="24" t="s">
        <v>79</v>
      </c>
      <c r="F68" s="60" t="s">
        <v>141</v>
      </c>
      <c r="G68" s="57" t="s">
        <v>120</v>
      </c>
      <c r="H68" s="25"/>
      <c r="I68" s="25"/>
      <c r="J68" s="25"/>
      <c r="K68" s="25"/>
      <c r="L68" s="25"/>
      <c r="M68" s="25"/>
      <c r="N68" s="56" t="s">
        <v>263</v>
      </c>
      <c r="O68" s="25" t="s">
        <v>315</v>
      </c>
    </row>
    <row r="69" spans="1:15" ht="20.100000000000001" customHeight="1" x14ac:dyDescent="0.25">
      <c r="A69" s="50" t="s">
        <v>81</v>
      </c>
      <c r="B69" s="3" t="s">
        <v>39</v>
      </c>
      <c r="C69" s="3" t="s">
        <v>39</v>
      </c>
      <c r="D69" s="3">
        <v>2011</v>
      </c>
      <c r="E69" s="24" t="s">
        <v>266</v>
      </c>
      <c r="F69" s="47" t="s">
        <v>189</v>
      </c>
      <c r="G69" s="47" t="s">
        <v>154</v>
      </c>
      <c r="H69" s="47" t="s">
        <v>153</v>
      </c>
      <c r="I69" s="46" t="s">
        <v>129</v>
      </c>
      <c r="J69" s="47" t="s">
        <v>229</v>
      </c>
      <c r="K69" s="47" t="s">
        <v>148</v>
      </c>
      <c r="L69" s="46" t="s">
        <v>151</v>
      </c>
      <c r="M69" s="46" t="s">
        <v>190</v>
      </c>
      <c r="N69" s="17" t="s">
        <v>268</v>
      </c>
      <c r="O69" s="25" t="s">
        <v>267</v>
      </c>
    </row>
    <row r="70" spans="1:15" ht="20.100000000000001" customHeight="1" x14ac:dyDescent="0.25">
      <c r="A70" s="5" t="s">
        <v>5</v>
      </c>
      <c r="B70" s="5">
        <v>1438</v>
      </c>
      <c r="C70" s="8" t="s">
        <v>67</v>
      </c>
      <c r="D70" s="5">
        <v>2011</v>
      </c>
      <c r="E70" s="24" t="s">
        <v>80</v>
      </c>
      <c r="F70" s="53" t="s">
        <v>169</v>
      </c>
      <c r="G70" s="46" t="s">
        <v>129</v>
      </c>
      <c r="H70" s="46" t="s">
        <v>168</v>
      </c>
      <c r="I70" s="46" t="s">
        <v>182</v>
      </c>
      <c r="J70" s="47" t="s">
        <v>151</v>
      </c>
      <c r="K70" s="47" t="s">
        <v>153</v>
      </c>
      <c r="L70" s="47" t="s">
        <v>149</v>
      </c>
      <c r="M70" s="47" t="s">
        <v>264</v>
      </c>
      <c r="N70" s="190" t="s">
        <v>773</v>
      </c>
      <c r="O70" s="195" t="s">
        <v>265</v>
      </c>
    </row>
    <row r="71" spans="1:15" ht="20.100000000000001" customHeight="1" x14ac:dyDescent="0.25">
      <c r="A71" s="50" t="s">
        <v>12</v>
      </c>
      <c r="B71" s="3">
        <v>4505</v>
      </c>
      <c r="C71" s="23" t="s">
        <v>10</v>
      </c>
      <c r="D71" s="3">
        <v>2012</v>
      </c>
      <c r="E71" s="24" t="s">
        <v>83</v>
      </c>
      <c r="F71" s="58" t="s">
        <v>159</v>
      </c>
      <c r="G71" s="58" t="s">
        <v>169</v>
      </c>
      <c r="H71" s="48" t="s">
        <v>275</v>
      </c>
      <c r="I71" s="48" t="s">
        <v>149</v>
      </c>
      <c r="J71" s="49" t="s">
        <v>153</v>
      </c>
      <c r="K71" s="16"/>
      <c r="L71" s="16"/>
      <c r="M71" s="16"/>
      <c r="N71" s="31" t="s">
        <v>274</v>
      </c>
      <c r="O71" s="25" t="s">
        <v>273</v>
      </c>
    </row>
    <row r="72" spans="1:15" ht="20.100000000000001" customHeight="1" x14ac:dyDescent="0.25">
      <c r="A72" s="12" t="s">
        <v>70</v>
      </c>
      <c r="B72" s="20" t="s">
        <v>82</v>
      </c>
      <c r="C72" s="20"/>
      <c r="D72" s="20">
        <v>2012</v>
      </c>
      <c r="E72" s="24" t="s">
        <v>272</v>
      </c>
      <c r="F72" s="47" t="s">
        <v>126</v>
      </c>
      <c r="N72" s="190"/>
      <c r="O72" s="195" t="s">
        <v>271</v>
      </c>
    </row>
    <row r="73" spans="1:15" ht="20.100000000000001" customHeight="1" x14ac:dyDescent="0.25">
      <c r="A73" s="20" t="s">
        <v>12</v>
      </c>
      <c r="B73" s="20">
        <v>4343</v>
      </c>
      <c r="C73" s="20" t="s">
        <v>10</v>
      </c>
      <c r="D73" s="20">
        <v>2012</v>
      </c>
      <c r="E73" s="24" t="s">
        <v>269</v>
      </c>
      <c r="F73" s="47" t="s">
        <v>182</v>
      </c>
      <c r="G73" s="47" t="s">
        <v>129</v>
      </c>
      <c r="N73" s="190"/>
      <c r="O73" s="195" t="s">
        <v>270</v>
      </c>
    </row>
    <row r="74" spans="1:15" ht="20.100000000000001" customHeight="1" x14ac:dyDescent="0.25">
      <c r="A74" s="50" t="s">
        <v>12</v>
      </c>
      <c r="B74" s="3">
        <v>1441</v>
      </c>
      <c r="C74" s="3" t="s">
        <v>36</v>
      </c>
      <c r="D74" s="3">
        <v>2013</v>
      </c>
      <c r="E74" s="24" t="s">
        <v>86</v>
      </c>
      <c r="F74" s="46" t="s">
        <v>136</v>
      </c>
      <c r="N74" s="190"/>
      <c r="O74" s="195" t="s">
        <v>279</v>
      </c>
    </row>
    <row r="75" spans="1:15" ht="20.100000000000001" customHeight="1" x14ac:dyDescent="0.25">
      <c r="A75" s="50" t="s">
        <v>12</v>
      </c>
      <c r="B75" s="3">
        <v>1841</v>
      </c>
      <c r="C75" s="3" t="s">
        <v>36</v>
      </c>
      <c r="D75" s="3">
        <v>2013</v>
      </c>
      <c r="E75" s="24" t="s">
        <v>87</v>
      </c>
      <c r="F75" s="47" t="s">
        <v>148</v>
      </c>
      <c r="G75" s="47" t="s">
        <v>126</v>
      </c>
      <c r="H75" s="46" t="s">
        <v>142</v>
      </c>
      <c r="I75" s="47" t="s">
        <v>151</v>
      </c>
      <c r="J75" s="46" t="s">
        <v>220</v>
      </c>
      <c r="K75" s="47" t="s">
        <v>224</v>
      </c>
      <c r="L75" s="46" t="s">
        <v>149</v>
      </c>
      <c r="N75" s="197" t="s">
        <v>281</v>
      </c>
      <c r="O75" s="195" t="s">
        <v>280</v>
      </c>
    </row>
    <row r="76" spans="1:15" ht="20.100000000000001" customHeight="1" x14ac:dyDescent="0.25">
      <c r="A76" s="3" t="s">
        <v>57</v>
      </c>
      <c r="B76" s="27">
        <v>1115</v>
      </c>
      <c r="C76" s="3" t="s">
        <v>84</v>
      </c>
      <c r="D76" s="3">
        <v>2013</v>
      </c>
      <c r="E76" s="24" t="s">
        <v>85</v>
      </c>
      <c r="F76" s="46" t="s">
        <v>142</v>
      </c>
      <c r="G76" s="50" t="s">
        <v>120</v>
      </c>
      <c r="N76" s="17" t="s">
        <v>278</v>
      </c>
      <c r="O76" s="25" t="s">
        <v>780</v>
      </c>
    </row>
    <row r="77" spans="1:15" ht="20.100000000000001" customHeight="1" x14ac:dyDescent="0.25">
      <c r="A77" s="20" t="s">
        <v>58</v>
      </c>
      <c r="B77" s="20">
        <v>16</v>
      </c>
      <c r="C77" s="26"/>
      <c r="D77" s="20">
        <v>2013</v>
      </c>
      <c r="E77" s="24" t="s">
        <v>276</v>
      </c>
      <c r="F77" s="46" t="s">
        <v>182</v>
      </c>
      <c r="G77" s="16"/>
      <c r="H77" s="16"/>
      <c r="I77" s="16"/>
      <c r="J77" s="16"/>
      <c r="K77" s="16"/>
      <c r="L77" s="16"/>
      <c r="M77" s="16"/>
      <c r="N77" s="6" t="s">
        <v>277</v>
      </c>
      <c r="O77" s="19"/>
    </row>
    <row r="78" spans="1:15" ht="20.100000000000001" customHeight="1" x14ac:dyDescent="0.25">
      <c r="A78" s="50" t="s">
        <v>12</v>
      </c>
      <c r="B78" s="3">
        <v>2003</v>
      </c>
      <c r="C78" s="3" t="s">
        <v>36</v>
      </c>
      <c r="D78" s="3">
        <v>2014</v>
      </c>
      <c r="E78" s="24" t="s">
        <v>89</v>
      </c>
      <c r="F78" s="46" t="s">
        <v>136</v>
      </c>
      <c r="N78" s="17" t="s">
        <v>284</v>
      </c>
      <c r="O78" s="19"/>
    </row>
    <row r="79" spans="1:15" ht="20.100000000000001" customHeight="1" x14ac:dyDescent="0.25">
      <c r="A79" s="3" t="s">
        <v>57</v>
      </c>
      <c r="B79" s="3">
        <v>24</v>
      </c>
      <c r="C79" s="3" t="s">
        <v>16</v>
      </c>
      <c r="D79" s="3">
        <v>2014</v>
      </c>
      <c r="E79" s="24" t="s">
        <v>88</v>
      </c>
      <c r="F79" s="50" t="s">
        <v>120</v>
      </c>
      <c r="G79" s="50" t="s">
        <v>142</v>
      </c>
      <c r="N79" s="54" t="s">
        <v>282</v>
      </c>
      <c r="O79" s="19"/>
    </row>
    <row r="80" spans="1:15" ht="20.100000000000001" customHeight="1" x14ac:dyDescent="0.25">
      <c r="A80" s="50" t="s">
        <v>27</v>
      </c>
      <c r="B80" s="3">
        <v>25</v>
      </c>
      <c r="C80" s="3" t="s">
        <v>50</v>
      </c>
      <c r="D80" s="3">
        <v>2015</v>
      </c>
      <c r="E80" s="24" t="s">
        <v>90</v>
      </c>
      <c r="F80" s="47" t="s">
        <v>120</v>
      </c>
      <c r="G80" s="47" t="s">
        <v>286</v>
      </c>
      <c r="H80" s="47" t="s">
        <v>142</v>
      </c>
      <c r="I80" s="46" t="s">
        <v>129</v>
      </c>
      <c r="J80" s="47" t="s">
        <v>229</v>
      </c>
      <c r="N80" s="190" t="s">
        <v>287</v>
      </c>
      <c r="O80" s="195" t="s">
        <v>285</v>
      </c>
    </row>
    <row r="81" spans="1:15" ht="20.100000000000001" customHeight="1" x14ac:dyDescent="0.25">
      <c r="A81" s="50" t="s">
        <v>12</v>
      </c>
      <c r="B81" s="3">
        <v>518</v>
      </c>
      <c r="C81" s="3" t="s">
        <v>50</v>
      </c>
      <c r="D81" s="3">
        <v>2015</v>
      </c>
      <c r="E81" s="24" t="s">
        <v>92</v>
      </c>
      <c r="F81" s="46" t="s">
        <v>169</v>
      </c>
      <c r="G81" s="47" t="s">
        <v>290</v>
      </c>
      <c r="H81" s="47" t="s">
        <v>168</v>
      </c>
      <c r="I81" s="47" t="s">
        <v>142</v>
      </c>
      <c r="J81" s="47" t="s">
        <v>181</v>
      </c>
      <c r="K81" s="46" t="s">
        <v>224</v>
      </c>
      <c r="N81" s="190" t="s">
        <v>289</v>
      </c>
      <c r="O81" s="195" t="s">
        <v>288</v>
      </c>
    </row>
    <row r="82" spans="1:15" ht="20.100000000000001" customHeight="1" x14ac:dyDescent="0.25">
      <c r="A82" s="50" t="s">
        <v>81</v>
      </c>
      <c r="B82" s="3" t="s">
        <v>39</v>
      </c>
      <c r="C82" s="3" t="s">
        <v>36</v>
      </c>
      <c r="D82" s="3">
        <v>2015</v>
      </c>
      <c r="E82" s="61" t="s">
        <v>349</v>
      </c>
      <c r="F82" s="47" t="s">
        <v>141</v>
      </c>
      <c r="G82" s="47" t="s">
        <v>189</v>
      </c>
      <c r="H82" s="47" t="s">
        <v>133</v>
      </c>
      <c r="I82" s="46" t="s">
        <v>142</v>
      </c>
      <c r="J82" s="46" t="s">
        <v>153</v>
      </c>
      <c r="K82" s="46" t="s">
        <v>169</v>
      </c>
      <c r="N82" s="4" t="s">
        <v>319</v>
      </c>
      <c r="O82" s="25" t="s">
        <v>316</v>
      </c>
    </row>
    <row r="83" spans="1:15" ht="20.100000000000001" customHeight="1" x14ac:dyDescent="0.25">
      <c r="A83" s="3" t="s">
        <v>5</v>
      </c>
      <c r="B83" s="3">
        <v>1751</v>
      </c>
      <c r="C83" s="3" t="s">
        <v>50</v>
      </c>
      <c r="D83" s="3">
        <v>2015</v>
      </c>
      <c r="E83" s="24" t="s">
        <v>91</v>
      </c>
      <c r="F83" s="47" t="s">
        <v>202</v>
      </c>
      <c r="G83" s="47" t="s">
        <v>126</v>
      </c>
      <c r="H83" s="47" t="s">
        <v>141</v>
      </c>
      <c r="I83" s="47" t="s">
        <v>129</v>
      </c>
      <c r="N83" s="190"/>
      <c r="O83" s="195" t="s">
        <v>292</v>
      </c>
    </row>
    <row r="84" spans="1:15" ht="19.5" customHeight="1" x14ac:dyDescent="0.25">
      <c r="A84" s="3" t="s">
        <v>12</v>
      </c>
      <c r="B84" s="3">
        <v>1536</v>
      </c>
      <c r="C84" s="3" t="s">
        <v>36</v>
      </c>
      <c r="D84" s="3">
        <v>2015</v>
      </c>
      <c r="E84" s="24" t="s">
        <v>93</v>
      </c>
      <c r="F84" s="47" t="s">
        <v>142</v>
      </c>
      <c r="G84" s="46" t="s">
        <v>151</v>
      </c>
      <c r="H84" s="46" t="s">
        <v>133</v>
      </c>
      <c r="I84" s="46" t="s">
        <v>149</v>
      </c>
      <c r="J84" s="47" t="s">
        <v>189</v>
      </c>
      <c r="N84" s="197" t="s">
        <v>293</v>
      </c>
      <c r="O84" s="195" t="s">
        <v>291</v>
      </c>
    </row>
    <row r="85" spans="1:15" ht="20.100000000000001" customHeight="1" x14ac:dyDescent="0.25">
      <c r="A85" s="65" t="s">
        <v>12</v>
      </c>
      <c r="B85" s="20">
        <v>4678</v>
      </c>
      <c r="C85" s="20" t="s">
        <v>22</v>
      </c>
      <c r="D85" s="20">
        <v>2015</v>
      </c>
      <c r="E85" s="24" t="s">
        <v>294</v>
      </c>
      <c r="F85" s="47" t="s">
        <v>141</v>
      </c>
      <c r="G85" s="47" t="s">
        <v>189</v>
      </c>
      <c r="H85" s="47" t="s">
        <v>133</v>
      </c>
      <c r="N85" s="190"/>
      <c r="O85" s="195" t="s">
        <v>295</v>
      </c>
    </row>
    <row r="86" spans="1:15" ht="20.100000000000001" customHeight="1" x14ac:dyDescent="0.25">
      <c r="A86" s="64" t="s">
        <v>15</v>
      </c>
      <c r="B86" s="5">
        <v>780</v>
      </c>
      <c r="C86" s="5" t="s">
        <v>36</v>
      </c>
      <c r="D86" s="5">
        <v>2016</v>
      </c>
      <c r="E86" s="24" t="s">
        <v>94</v>
      </c>
      <c r="F86" s="46" t="s">
        <v>182</v>
      </c>
      <c r="G86" s="47" t="s">
        <v>205</v>
      </c>
      <c r="H86" s="47" t="s">
        <v>153</v>
      </c>
      <c r="I86" s="47" t="s">
        <v>142</v>
      </c>
      <c r="J86" s="46" t="s">
        <v>224</v>
      </c>
      <c r="K86" s="47" t="s">
        <v>126</v>
      </c>
      <c r="N86" s="197" t="s">
        <v>308</v>
      </c>
      <c r="O86" s="195" t="s">
        <v>309</v>
      </c>
    </row>
    <row r="87" spans="1:15" ht="20.100000000000001" customHeight="1" x14ac:dyDescent="0.25">
      <c r="A87" s="50" t="s">
        <v>81</v>
      </c>
      <c r="B87" s="3" t="s">
        <v>39</v>
      </c>
      <c r="C87" s="3" t="s">
        <v>8</v>
      </c>
      <c r="D87" s="3">
        <v>2016</v>
      </c>
      <c r="E87" s="24" t="s">
        <v>96</v>
      </c>
      <c r="F87" s="47" t="s">
        <v>141</v>
      </c>
      <c r="G87" s="47" t="s">
        <v>189</v>
      </c>
      <c r="H87" s="47" t="s">
        <v>133</v>
      </c>
      <c r="I87" s="47" t="s">
        <v>142</v>
      </c>
      <c r="J87" s="46" t="s">
        <v>153</v>
      </c>
      <c r="K87" s="46" t="s">
        <v>169</v>
      </c>
      <c r="N87" s="17" t="s">
        <v>317</v>
      </c>
      <c r="O87" s="19" t="s">
        <v>318</v>
      </c>
    </row>
    <row r="88" spans="1:15" ht="20.100000000000001" customHeight="1" x14ac:dyDescent="0.25">
      <c r="A88" s="50" t="s">
        <v>12</v>
      </c>
      <c r="B88" s="20">
        <v>3804</v>
      </c>
      <c r="C88" s="20" t="s">
        <v>13</v>
      </c>
      <c r="D88" s="20">
        <v>2016</v>
      </c>
      <c r="E88" s="24" t="s">
        <v>298</v>
      </c>
      <c r="F88" s="46" t="s">
        <v>159</v>
      </c>
      <c r="N88" s="17" t="s">
        <v>297</v>
      </c>
      <c r="O88" s="25" t="s">
        <v>296</v>
      </c>
    </row>
    <row r="89" spans="1:15" ht="19.5" customHeight="1" x14ac:dyDescent="0.25">
      <c r="A89" s="50" t="s">
        <v>25</v>
      </c>
      <c r="B89" s="3">
        <v>256</v>
      </c>
      <c r="C89" s="3" t="s">
        <v>50</v>
      </c>
      <c r="D89" s="3">
        <v>2016</v>
      </c>
      <c r="E89" s="4" t="s">
        <v>302</v>
      </c>
      <c r="F89" s="59" t="s">
        <v>169</v>
      </c>
      <c r="G89" s="47" t="s">
        <v>153</v>
      </c>
      <c r="H89" s="47" t="s">
        <v>275</v>
      </c>
      <c r="I89" s="59" t="s">
        <v>181</v>
      </c>
      <c r="N89" s="4" t="s">
        <v>305</v>
      </c>
      <c r="O89" s="25" t="s">
        <v>304</v>
      </c>
    </row>
    <row r="90" spans="1:15" ht="20.100000000000001" customHeight="1" x14ac:dyDescent="0.25">
      <c r="A90" s="3" t="s">
        <v>72</v>
      </c>
      <c r="B90" s="3">
        <v>1797</v>
      </c>
      <c r="C90" s="3" t="s">
        <v>29</v>
      </c>
      <c r="D90" s="3">
        <v>2016</v>
      </c>
      <c r="E90" s="29" t="s">
        <v>779</v>
      </c>
      <c r="F90" s="46" t="s">
        <v>168</v>
      </c>
      <c r="N90" s="31" t="s">
        <v>314</v>
      </c>
      <c r="O90" s="19" t="s">
        <v>313</v>
      </c>
    </row>
    <row r="91" spans="1:15" ht="25.5" customHeight="1" x14ac:dyDescent="0.25">
      <c r="A91" s="3" t="s">
        <v>12</v>
      </c>
      <c r="B91" s="3">
        <v>429</v>
      </c>
      <c r="C91" s="3" t="s">
        <v>50</v>
      </c>
      <c r="D91" s="3">
        <v>2016</v>
      </c>
      <c r="E91" s="24" t="s">
        <v>97</v>
      </c>
      <c r="F91" s="47" t="s">
        <v>182</v>
      </c>
      <c r="G91" s="47" t="s">
        <v>169</v>
      </c>
      <c r="H91" s="47" t="s">
        <v>142</v>
      </c>
      <c r="I91" s="47" t="s">
        <v>129</v>
      </c>
      <c r="J91" s="47" t="s">
        <v>168</v>
      </c>
      <c r="K91" s="47" t="s">
        <v>151</v>
      </c>
      <c r="L91" s="47" t="s">
        <v>153</v>
      </c>
      <c r="M91" s="47" t="s">
        <v>126</v>
      </c>
      <c r="N91" s="190"/>
      <c r="O91" s="195" t="s">
        <v>312</v>
      </c>
    </row>
    <row r="92" spans="1:15" ht="20.100000000000001" customHeight="1" x14ac:dyDescent="0.25">
      <c r="A92" s="20" t="s">
        <v>12</v>
      </c>
      <c r="B92" s="20">
        <v>1588</v>
      </c>
      <c r="C92" s="20" t="s">
        <v>84</v>
      </c>
      <c r="D92" s="20">
        <v>2016</v>
      </c>
      <c r="E92" s="24" t="s">
        <v>306</v>
      </c>
      <c r="N92" s="17"/>
      <c r="O92" s="19"/>
    </row>
    <row r="93" spans="1:15" ht="20.100000000000001" customHeight="1" x14ac:dyDescent="0.25">
      <c r="A93" s="20" t="s">
        <v>12</v>
      </c>
      <c r="B93" s="20">
        <v>5975</v>
      </c>
      <c r="C93" s="20" t="s">
        <v>10</v>
      </c>
      <c r="D93" s="20">
        <v>2016</v>
      </c>
      <c r="E93" s="24" t="s">
        <v>307</v>
      </c>
      <c r="N93" s="17"/>
      <c r="O93" s="19"/>
    </row>
    <row r="94" spans="1:15" ht="27.75" customHeight="1" x14ac:dyDescent="0.25">
      <c r="A94" s="20" t="s">
        <v>12</v>
      </c>
      <c r="B94" s="20">
        <v>3687</v>
      </c>
      <c r="C94" s="20" t="s">
        <v>13</v>
      </c>
      <c r="D94" s="20">
        <v>2016</v>
      </c>
      <c r="E94" s="29" t="s">
        <v>299</v>
      </c>
      <c r="F94" s="46" t="s">
        <v>182</v>
      </c>
      <c r="G94" s="47" t="s">
        <v>290</v>
      </c>
      <c r="N94" s="17" t="s">
        <v>301</v>
      </c>
      <c r="O94" s="19" t="s">
        <v>300</v>
      </c>
    </row>
    <row r="95" spans="1:15" ht="20.100000000000001" customHeight="1" x14ac:dyDescent="0.25">
      <c r="A95" s="20" t="s">
        <v>12</v>
      </c>
      <c r="B95" s="20">
        <v>1441</v>
      </c>
      <c r="C95" s="20" t="s">
        <v>36</v>
      </c>
      <c r="D95" s="20">
        <v>2016</v>
      </c>
      <c r="E95" s="24" t="s">
        <v>303</v>
      </c>
      <c r="F95" s="47" t="s">
        <v>136</v>
      </c>
      <c r="G95" s="46" t="s">
        <v>129</v>
      </c>
      <c r="H95" s="46" t="s">
        <v>149</v>
      </c>
      <c r="I95" s="47" t="s">
        <v>169</v>
      </c>
      <c r="N95" s="190" t="s">
        <v>311</v>
      </c>
      <c r="O95" s="195" t="s">
        <v>310</v>
      </c>
    </row>
    <row r="96" spans="1:15" ht="20.100000000000001" customHeight="1" x14ac:dyDescent="0.25">
      <c r="A96" s="50" t="s">
        <v>12</v>
      </c>
      <c r="B96" s="20">
        <v>1132</v>
      </c>
      <c r="C96" s="20" t="s">
        <v>84</v>
      </c>
      <c r="D96" s="20">
        <v>2017</v>
      </c>
      <c r="E96" s="24" t="s">
        <v>320</v>
      </c>
      <c r="F96" s="49" t="s">
        <v>159</v>
      </c>
      <c r="G96" s="49" t="s">
        <v>290</v>
      </c>
      <c r="H96" s="16"/>
      <c r="I96" s="16"/>
      <c r="J96" s="16"/>
      <c r="K96" s="16"/>
      <c r="L96" s="16"/>
      <c r="M96" s="16"/>
      <c r="N96" s="17"/>
      <c r="O96" s="25" t="s">
        <v>321</v>
      </c>
    </row>
    <row r="97" spans="1:15" ht="20.100000000000001" customHeight="1" x14ac:dyDescent="0.25">
      <c r="A97" s="50" t="s">
        <v>12</v>
      </c>
      <c r="B97" s="20">
        <v>5171</v>
      </c>
      <c r="C97" s="20" t="s">
        <v>322</v>
      </c>
      <c r="D97" s="20">
        <v>2017</v>
      </c>
      <c r="E97" s="24" t="s">
        <v>323</v>
      </c>
      <c r="F97" s="49" t="s">
        <v>159</v>
      </c>
      <c r="G97" s="49" t="s">
        <v>290</v>
      </c>
      <c r="H97" s="16"/>
      <c r="I97" s="16"/>
      <c r="J97" s="16"/>
      <c r="K97" s="16"/>
      <c r="L97" s="16"/>
      <c r="M97" s="16"/>
      <c r="N97" s="17"/>
      <c r="O97" s="19"/>
    </row>
    <row r="98" spans="1:15" ht="20.100000000000001" customHeight="1" x14ac:dyDescent="0.25">
      <c r="A98" s="3" t="s">
        <v>57</v>
      </c>
      <c r="B98" s="3" t="s">
        <v>39</v>
      </c>
      <c r="C98" s="3" t="s">
        <v>16</v>
      </c>
      <c r="D98" s="3">
        <v>2017</v>
      </c>
      <c r="E98" s="24" t="s">
        <v>98</v>
      </c>
      <c r="F98" s="46" t="s">
        <v>189</v>
      </c>
      <c r="G98" s="46" t="s">
        <v>169</v>
      </c>
      <c r="N98" s="54" t="s">
        <v>325</v>
      </c>
      <c r="O98" s="19"/>
    </row>
    <row r="99" spans="1:15" ht="20.100000000000001" customHeight="1" x14ac:dyDescent="0.25">
      <c r="A99" s="3" t="s">
        <v>12</v>
      </c>
      <c r="B99" s="3">
        <v>2063</v>
      </c>
      <c r="C99" s="3" t="s">
        <v>16</v>
      </c>
      <c r="D99" s="3">
        <v>2017</v>
      </c>
      <c r="E99" s="24" t="s">
        <v>99</v>
      </c>
      <c r="F99" s="49" t="s">
        <v>182</v>
      </c>
      <c r="G99" s="46" t="s">
        <v>169</v>
      </c>
      <c r="H99" s="48" t="s">
        <v>142</v>
      </c>
      <c r="I99" s="16"/>
      <c r="J99" s="16"/>
      <c r="K99" s="16"/>
      <c r="L99" s="16"/>
      <c r="M99" s="16"/>
      <c r="N99" s="17"/>
      <c r="O99" s="19" t="s">
        <v>324</v>
      </c>
    </row>
    <row r="100" spans="1:15" ht="20.100000000000001" customHeight="1" x14ac:dyDescent="0.25">
      <c r="A100" s="50" t="s">
        <v>81</v>
      </c>
      <c r="B100" s="3" t="s">
        <v>39</v>
      </c>
      <c r="C100" s="3" t="s">
        <v>6</v>
      </c>
      <c r="D100" s="3">
        <v>2018</v>
      </c>
      <c r="E100" s="24" t="s">
        <v>100</v>
      </c>
      <c r="F100" s="49" t="s">
        <v>290</v>
      </c>
      <c r="G100" s="47" t="s">
        <v>142</v>
      </c>
      <c r="H100" s="47" t="s">
        <v>181</v>
      </c>
      <c r="I100" s="46" t="s">
        <v>169</v>
      </c>
      <c r="N100" s="17"/>
      <c r="O100" s="25" t="s">
        <v>328</v>
      </c>
    </row>
    <row r="101" spans="1:15" ht="19.5" customHeight="1" x14ac:dyDescent="0.25">
      <c r="A101" s="50" t="s">
        <v>12</v>
      </c>
      <c r="B101" s="3">
        <v>3280</v>
      </c>
      <c r="C101" s="3" t="s">
        <v>13</v>
      </c>
      <c r="D101" s="3">
        <v>2018</v>
      </c>
      <c r="E101" s="24" t="s">
        <v>102</v>
      </c>
      <c r="F101" s="47" t="s">
        <v>142</v>
      </c>
      <c r="G101" s="46" t="s">
        <v>169</v>
      </c>
      <c r="H101" s="46" t="s">
        <v>120</v>
      </c>
      <c r="I101" s="46" t="s">
        <v>331</v>
      </c>
      <c r="J101" s="47" t="s">
        <v>153</v>
      </c>
      <c r="K101" s="47" t="s">
        <v>151</v>
      </c>
      <c r="L101" s="47" t="s">
        <v>224</v>
      </c>
      <c r="M101" s="47" t="s">
        <v>149</v>
      </c>
      <c r="N101" s="197" t="s">
        <v>330</v>
      </c>
      <c r="O101" s="195" t="s">
        <v>329</v>
      </c>
    </row>
    <row r="102" spans="1:15" ht="20.100000000000001" customHeight="1" x14ac:dyDescent="0.25">
      <c r="A102" s="50" t="s">
        <v>12</v>
      </c>
      <c r="B102" s="3">
        <v>5851</v>
      </c>
      <c r="C102" s="23" t="s">
        <v>322</v>
      </c>
      <c r="D102" s="3">
        <v>2018</v>
      </c>
      <c r="E102" s="24" t="s">
        <v>103</v>
      </c>
      <c r="F102" s="49" t="s">
        <v>159</v>
      </c>
      <c r="G102" s="49" t="s">
        <v>290</v>
      </c>
      <c r="N102" s="17"/>
      <c r="O102" s="19"/>
    </row>
    <row r="103" spans="1:15" ht="20.100000000000001" customHeight="1" x14ac:dyDescent="0.25">
      <c r="A103" s="55" t="s">
        <v>12</v>
      </c>
      <c r="B103" s="3">
        <v>5095</v>
      </c>
      <c r="C103" s="3" t="s">
        <v>22</v>
      </c>
      <c r="D103" s="3">
        <v>2018</v>
      </c>
      <c r="E103" s="24" t="s">
        <v>101</v>
      </c>
      <c r="F103" s="49" t="s">
        <v>290</v>
      </c>
      <c r="G103" s="47" t="s">
        <v>168</v>
      </c>
      <c r="H103" s="47" t="s">
        <v>130</v>
      </c>
      <c r="I103" s="47" t="s">
        <v>181</v>
      </c>
      <c r="J103" s="47" t="s">
        <v>136</v>
      </c>
      <c r="K103" s="47" t="s">
        <v>169</v>
      </c>
      <c r="N103" s="17" t="s">
        <v>326</v>
      </c>
      <c r="O103" s="19" t="s">
        <v>327</v>
      </c>
    </row>
    <row r="104" spans="1:15" ht="20.25" customHeight="1" x14ac:dyDescent="0.25">
      <c r="A104" s="50" t="s">
        <v>81</v>
      </c>
      <c r="B104" s="3" t="s">
        <v>39</v>
      </c>
      <c r="C104" s="3" t="s">
        <v>36</v>
      </c>
      <c r="D104" s="3">
        <v>2019</v>
      </c>
      <c r="E104" s="24" t="s">
        <v>104</v>
      </c>
      <c r="F104" s="49" t="s">
        <v>290</v>
      </c>
      <c r="G104" s="47" t="s">
        <v>142</v>
      </c>
      <c r="H104" s="47" t="s">
        <v>181</v>
      </c>
      <c r="I104" s="46" t="s">
        <v>169</v>
      </c>
      <c r="N104" s="22" t="s">
        <v>334</v>
      </c>
      <c r="O104" s="25" t="s">
        <v>335</v>
      </c>
    </row>
    <row r="105" spans="1:15" ht="30" customHeight="1" x14ac:dyDescent="0.25">
      <c r="A105" s="50" t="s">
        <v>12</v>
      </c>
      <c r="B105" s="3">
        <v>3100</v>
      </c>
      <c r="C105" s="3" t="s">
        <v>18</v>
      </c>
      <c r="D105" s="3">
        <v>2019</v>
      </c>
      <c r="E105" s="29" t="s">
        <v>106</v>
      </c>
      <c r="F105" s="46" t="s">
        <v>136</v>
      </c>
      <c r="G105" s="63" t="s">
        <v>344</v>
      </c>
      <c r="H105" s="19"/>
      <c r="I105" s="19"/>
      <c r="J105" s="19"/>
      <c r="K105" s="19"/>
      <c r="L105" s="19"/>
      <c r="M105" s="19"/>
      <c r="N105" s="17" t="s">
        <v>345</v>
      </c>
      <c r="O105" s="19" t="s">
        <v>343</v>
      </c>
    </row>
    <row r="106" spans="1:15" ht="30" customHeight="1" x14ac:dyDescent="0.25">
      <c r="A106" s="50" t="s">
        <v>12</v>
      </c>
      <c r="B106" s="20">
        <v>3495</v>
      </c>
      <c r="C106" s="20" t="s">
        <v>10</v>
      </c>
      <c r="D106" s="3">
        <v>2019</v>
      </c>
      <c r="E106" s="30" t="s">
        <v>332</v>
      </c>
      <c r="F106" s="47" t="s">
        <v>159</v>
      </c>
      <c r="G106" s="20"/>
      <c r="H106" s="20"/>
      <c r="I106" s="20"/>
      <c r="J106" s="20"/>
      <c r="K106" s="20"/>
      <c r="L106" s="20"/>
      <c r="M106" s="20"/>
      <c r="N106" s="28"/>
      <c r="O106" s="19" t="s">
        <v>333</v>
      </c>
    </row>
    <row r="107" spans="1:15" ht="30" customHeight="1" x14ac:dyDescent="0.25">
      <c r="A107" s="3" t="s">
        <v>12</v>
      </c>
      <c r="B107" s="3">
        <v>2626</v>
      </c>
      <c r="C107" s="3" t="s">
        <v>53</v>
      </c>
      <c r="D107" s="3">
        <v>2019</v>
      </c>
      <c r="E107" s="24" t="s">
        <v>105</v>
      </c>
      <c r="F107" s="47" t="s">
        <v>142</v>
      </c>
      <c r="G107" s="46" t="s">
        <v>169</v>
      </c>
      <c r="H107" s="46" t="s">
        <v>120</v>
      </c>
      <c r="I107" s="46" t="s">
        <v>331</v>
      </c>
      <c r="J107" s="47" t="s">
        <v>153</v>
      </c>
      <c r="K107" s="47" t="s">
        <v>151</v>
      </c>
      <c r="L107" s="46" t="s">
        <v>224</v>
      </c>
      <c r="M107" s="46" t="s">
        <v>149</v>
      </c>
      <c r="N107" s="190" t="s">
        <v>340</v>
      </c>
      <c r="O107" s="195" t="s">
        <v>341</v>
      </c>
    </row>
    <row r="108" spans="1:15" ht="30" customHeight="1" x14ac:dyDescent="0.25">
      <c r="A108" s="3" t="s">
        <v>25</v>
      </c>
      <c r="B108" s="3">
        <v>276</v>
      </c>
      <c r="C108" s="3" t="s">
        <v>50</v>
      </c>
      <c r="D108" s="3">
        <v>2019</v>
      </c>
      <c r="E108" s="24" t="s">
        <v>107</v>
      </c>
      <c r="G108" s="16"/>
      <c r="H108" s="16"/>
      <c r="I108" s="16"/>
      <c r="J108" s="16"/>
      <c r="K108" s="16"/>
      <c r="L108" s="16"/>
      <c r="M108" s="16"/>
      <c r="N108" s="22"/>
      <c r="O108" s="19"/>
    </row>
    <row r="109" spans="1:15" ht="30" customHeight="1" x14ac:dyDescent="0.25">
      <c r="N109" s="22" t="s">
        <v>334</v>
      </c>
      <c r="O109" s="25" t="s">
        <v>336</v>
      </c>
    </row>
  </sheetData>
  <autoFilter ref="A1:O109" xr:uid="{6F2716E5-A5D7-4075-9EE9-0D264C64AD9A}"/>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5AE51-5AC3-410E-9F2E-19D81A4F57AF}">
  <dimension ref="A1:K41"/>
  <sheetViews>
    <sheetView topLeftCell="B1" zoomScale="48" zoomScaleNormal="48" workbookViewId="0">
      <selection activeCell="F16" sqref="F16"/>
    </sheetView>
  </sheetViews>
  <sheetFormatPr baseColWidth="10" defaultRowHeight="15" x14ac:dyDescent="0.25"/>
  <cols>
    <col min="1" max="1" width="28" style="81" customWidth="1"/>
    <col min="2" max="2" width="35.140625" style="81" customWidth="1"/>
    <col min="3" max="3" width="21" style="81" customWidth="1"/>
    <col min="4" max="4" width="22.7109375" style="81" customWidth="1"/>
    <col min="5" max="9" width="11.42578125" style="81"/>
    <col min="10" max="10" width="17.140625" style="81" customWidth="1"/>
    <col min="11" max="16384" width="11.42578125" style="81"/>
  </cols>
  <sheetData>
    <row r="1" spans="1:10" ht="15.75" thickBot="1" x14ac:dyDescent="0.3">
      <c r="A1" s="238" t="s">
        <v>685</v>
      </c>
      <c r="B1" s="238" t="s">
        <v>686</v>
      </c>
      <c r="C1" s="239" t="s">
        <v>794</v>
      </c>
      <c r="D1" s="239" t="s">
        <v>702</v>
      </c>
      <c r="E1" s="238" t="s">
        <v>800</v>
      </c>
      <c r="F1" s="238" t="s">
        <v>801</v>
      </c>
      <c r="G1" s="238" t="s">
        <v>421</v>
      </c>
      <c r="H1" s="238" t="s">
        <v>394</v>
      </c>
      <c r="I1" s="238" t="s">
        <v>802</v>
      </c>
      <c r="J1" s="289" t="s">
        <v>795</v>
      </c>
    </row>
    <row r="2" spans="1:10" x14ac:dyDescent="0.25">
      <c r="A2" s="302" t="s">
        <v>687</v>
      </c>
      <c r="B2" s="245" t="s">
        <v>705</v>
      </c>
      <c r="C2" s="257"/>
      <c r="D2" s="240"/>
      <c r="E2" s="255"/>
      <c r="F2" s="262"/>
      <c r="G2" s="264"/>
      <c r="H2" s="265"/>
      <c r="I2" s="290"/>
      <c r="J2" s="286"/>
    </row>
    <row r="3" spans="1:10" x14ac:dyDescent="0.25">
      <c r="A3" s="303"/>
      <c r="B3" s="247" t="s">
        <v>706</v>
      </c>
      <c r="C3" s="258"/>
      <c r="D3" s="242"/>
      <c r="E3" s="255"/>
      <c r="F3" s="262"/>
      <c r="G3" s="266"/>
      <c r="H3" s="262"/>
      <c r="I3" s="290"/>
      <c r="J3" s="287"/>
    </row>
    <row r="4" spans="1:10" x14ac:dyDescent="0.25">
      <c r="A4" s="303"/>
      <c r="B4" s="103" t="s">
        <v>707</v>
      </c>
      <c r="C4" s="259"/>
      <c r="D4" s="242"/>
      <c r="E4" s="250"/>
      <c r="F4" s="262"/>
      <c r="G4" s="262"/>
      <c r="H4" s="262"/>
      <c r="I4" s="290"/>
      <c r="J4" s="287"/>
    </row>
    <row r="5" spans="1:10" x14ac:dyDescent="0.25">
      <c r="A5" s="303"/>
      <c r="B5" s="104" t="s">
        <v>708</v>
      </c>
      <c r="C5" s="259"/>
      <c r="D5" s="242"/>
      <c r="E5" s="251"/>
      <c r="F5" s="262"/>
      <c r="G5" s="262"/>
      <c r="H5" s="262"/>
      <c r="I5" s="290"/>
      <c r="J5" s="287"/>
    </row>
    <row r="6" spans="1:10" x14ac:dyDescent="0.25">
      <c r="A6" s="303"/>
      <c r="B6" s="104" t="s">
        <v>709</v>
      </c>
      <c r="C6" s="259"/>
      <c r="D6" s="242"/>
      <c r="E6" s="251"/>
      <c r="F6" s="262"/>
      <c r="G6" s="262"/>
      <c r="H6" s="262"/>
      <c r="I6" s="290"/>
      <c r="J6" s="287"/>
    </row>
    <row r="7" spans="1:10" ht="22.5" x14ac:dyDescent="0.25">
      <c r="A7" s="303"/>
      <c r="B7" s="104" t="s">
        <v>710</v>
      </c>
      <c r="C7" s="259"/>
      <c r="D7" s="242"/>
      <c r="E7" s="255"/>
      <c r="F7" s="265"/>
      <c r="G7" s="265"/>
      <c r="H7" s="265"/>
      <c r="I7" s="290"/>
      <c r="J7" s="287"/>
    </row>
    <row r="8" spans="1:10" ht="15.75" thickBot="1" x14ac:dyDescent="0.3">
      <c r="A8" s="313"/>
      <c r="B8" s="104" t="s">
        <v>711</v>
      </c>
      <c r="C8" s="260"/>
      <c r="D8" s="243"/>
      <c r="E8" s="252"/>
      <c r="F8" s="267"/>
      <c r="G8" s="267"/>
      <c r="H8" s="267"/>
      <c r="I8" s="291"/>
      <c r="J8" s="301"/>
    </row>
    <row r="9" spans="1:10" x14ac:dyDescent="0.25">
      <c r="A9" s="302" t="s">
        <v>688</v>
      </c>
      <c r="B9" s="111" t="s">
        <v>689</v>
      </c>
      <c r="C9" s="257"/>
      <c r="D9" s="279"/>
      <c r="E9" s="254"/>
      <c r="F9" s="269"/>
      <c r="G9" s="269"/>
      <c r="H9" s="269"/>
      <c r="I9" s="292"/>
      <c r="J9" s="285"/>
    </row>
    <row r="10" spans="1:10" x14ac:dyDescent="0.25">
      <c r="A10" s="303"/>
      <c r="B10" s="104" t="s">
        <v>712</v>
      </c>
      <c r="C10" s="259"/>
      <c r="D10" s="242"/>
      <c r="E10" s="251"/>
      <c r="F10" s="262"/>
      <c r="G10" s="262"/>
      <c r="H10" s="262"/>
      <c r="I10" s="290"/>
      <c r="J10" s="287"/>
    </row>
    <row r="11" spans="1:10" x14ac:dyDescent="0.25">
      <c r="A11" s="303"/>
      <c r="B11" s="104" t="s">
        <v>690</v>
      </c>
      <c r="C11" s="259"/>
      <c r="D11" s="281"/>
      <c r="E11" s="251"/>
      <c r="F11" s="262"/>
      <c r="G11" s="262"/>
      <c r="H11" s="262"/>
      <c r="I11" s="290"/>
      <c r="J11" s="287"/>
    </row>
    <row r="12" spans="1:10" ht="15.75" thickBot="1" x14ac:dyDescent="0.3">
      <c r="A12" s="313"/>
      <c r="B12" s="105" t="s">
        <v>796</v>
      </c>
      <c r="C12" s="278"/>
      <c r="D12" s="243"/>
      <c r="E12" s="249"/>
      <c r="F12" s="271"/>
      <c r="G12" s="271"/>
      <c r="H12" s="271"/>
      <c r="I12" s="293"/>
      <c r="J12" s="268"/>
    </row>
    <row r="13" spans="1:10" x14ac:dyDescent="0.25">
      <c r="A13" s="302" t="s">
        <v>691</v>
      </c>
      <c r="B13" s="112" t="s">
        <v>693</v>
      </c>
      <c r="C13" s="276"/>
      <c r="D13" s="240"/>
      <c r="E13" s="246"/>
      <c r="F13" s="272"/>
      <c r="G13" s="272"/>
      <c r="H13" s="272"/>
      <c r="I13" s="294"/>
      <c r="J13" s="241"/>
    </row>
    <row r="14" spans="1:10" x14ac:dyDescent="0.25">
      <c r="A14" s="303"/>
      <c r="B14" s="104" t="s">
        <v>715</v>
      </c>
      <c r="C14" s="259"/>
      <c r="D14" s="259"/>
      <c r="E14" s="250"/>
      <c r="F14" s="263"/>
      <c r="G14" s="263"/>
      <c r="H14" s="263"/>
      <c r="I14" s="295"/>
      <c r="J14" s="287"/>
    </row>
    <row r="15" spans="1:10" x14ac:dyDescent="0.25">
      <c r="A15" s="303"/>
      <c r="B15" s="104" t="s">
        <v>716</v>
      </c>
      <c r="C15" s="259"/>
      <c r="D15" s="242"/>
      <c r="E15" s="251"/>
      <c r="F15" s="262"/>
      <c r="G15" s="262"/>
      <c r="H15" s="262"/>
      <c r="I15" s="290"/>
      <c r="J15" s="287"/>
    </row>
    <row r="16" spans="1:10" x14ac:dyDescent="0.25">
      <c r="A16" s="303"/>
      <c r="B16" s="104" t="s">
        <v>717</v>
      </c>
      <c r="C16" s="259"/>
      <c r="D16" s="242"/>
      <c r="E16" s="251"/>
      <c r="F16" s="262"/>
      <c r="G16" s="262"/>
      <c r="H16" s="262"/>
      <c r="I16" s="290"/>
      <c r="J16" s="287"/>
    </row>
    <row r="17" spans="1:10" x14ac:dyDescent="0.25">
      <c r="A17" s="303"/>
      <c r="B17" s="104" t="s">
        <v>718</v>
      </c>
      <c r="C17" s="259"/>
      <c r="D17" s="259"/>
      <c r="E17" s="251"/>
      <c r="F17" s="262"/>
      <c r="G17" s="262"/>
      <c r="H17" s="262"/>
      <c r="I17" s="290"/>
      <c r="J17" s="287"/>
    </row>
    <row r="18" spans="1:10" x14ac:dyDescent="0.25">
      <c r="A18" s="303"/>
      <c r="B18" s="104" t="s">
        <v>719</v>
      </c>
      <c r="C18" s="259"/>
      <c r="D18" s="259"/>
      <c r="E18" s="251"/>
      <c r="F18" s="262"/>
      <c r="G18" s="262"/>
      <c r="H18" s="262"/>
      <c r="I18" s="290"/>
      <c r="J18" s="287"/>
    </row>
    <row r="19" spans="1:10" x14ac:dyDescent="0.25">
      <c r="A19" s="303"/>
      <c r="B19" s="104" t="s">
        <v>720</v>
      </c>
      <c r="C19" s="259"/>
      <c r="D19" s="280"/>
      <c r="E19" s="255"/>
      <c r="F19" s="264"/>
      <c r="G19" s="264"/>
      <c r="H19" s="264"/>
      <c r="I19" s="296"/>
      <c r="J19" s="300"/>
    </row>
    <row r="20" spans="1:10" x14ac:dyDescent="0.25">
      <c r="A20" s="303"/>
      <c r="B20" s="104" t="s">
        <v>692</v>
      </c>
      <c r="C20" s="277"/>
      <c r="D20" s="242"/>
      <c r="E20" s="248"/>
      <c r="F20" s="261"/>
      <c r="G20" s="261"/>
      <c r="H20" s="261"/>
      <c r="I20" s="297"/>
      <c r="J20" s="244"/>
    </row>
    <row r="21" spans="1:10" x14ac:dyDescent="0.25">
      <c r="A21" s="303"/>
      <c r="B21" s="107" t="s">
        <v>694</v>
      </c>
      <c r="C21" s="277"/>
      <c r="D21" s="242"/>
      <c r="E21" s="248"/>
      <c r="F21" s="261"/>
      <c r="G21" s="261"/>
      <c r="H21" s="261"/>
      <c r="I21" s="297"/>
      <c r="J21" s="244"/>
    </row>
    <row r="22" spans="1:10" x14ac:dyDescent="0.25">
      <c r="A22" s="303"/>
      <c r="B22" s="104" t="s">
        <v>721</v>
      </c>
      <c r="C22" s="259"/>
      <c r="D22" s="242"/>
      <c r="E22" s="248"/>
      <c r="F22" s="261"/>
      <c r="G22" s="261"/>
      <c r="H22" s="261"/>
      <c r="I22" s="297"/>
      <c r="J22" s="244"/>
    </row>
    <row r="23" spans="1:10" x14ac:dyDescent="0.25">
      <c r="A23" s="303"/>
      <c r="B23" s="104" t="s">
        <v>722</v>
      </c>
      <c r="C23" s="259"/>
      <c r="D23" s="259"/>
      <c r="E23" s="251"/>
      <c r="F23" s="262"/>
      <c r="G23" s="262"/>
      <c r="H23" s="262"/>
      <c r="I23" s="290"/>
      <c r="J23" s="244"/>
    </row>
    <row r="24" spans="1:10" x14ac:dyDescent="0.25">
      <c r="A24" s="303"/>
      <c r="B24" s="104" t="s">
        <v>723</v>
      </c>
      <c r="C24" s="259"/>
      <c r="D24" s="281"/>
      <c r="E24" s="251"/>
      <c r="F24" s="262"/>
      <c r="G24" s="262"/>
      <c r="H24" s="262"/>
      <c r="I24" s="290"/>
      <c r="J24" s="287"/>
    </row>
    <row r="25" spans="1:10" x14ac:dyDescent="0.25">
      <c r="A25" s="303"/>
      <c r="B25" s="104" t="s">
        <v>714</v>
      </c>
      <c r="C25" s="259"/>
      <c r="D25" s="281"/>
      <c r="E25" s="248"/>
      <c r="F25" s="261"/>
      <c r="G25" s="261"/>
      <c r="H25" s="261"/>
      <c r="I25" s="297"/>
      <c r="J25" s="287"/>
    </row>
    <row r="26" spans="1:10" ht="15.75" thickBot="1" x14ac:dyDescent="0.3">
      <c r="A26" s="313"/>
      <c r="B26" s="105" t="s">
        <v>797</v>
      </c>
      <c r="C26" s="278"/>
      <c r="D26" s="243"/>
      <c r="E26" s="249"/>
      <c r="F26" s="271"/>
      <c r="G26" s="271"/>
      <c r="H26" s="271"/>
      <c r="I26" s="293"/>
      <c r="J26" s="268"/>
    </row>
    <row r="27" spans="1:10" ht="27.75" customHeight="1" x14ac:dyDescent="0.25">
      <c r="A27" s="302" t="s">
        <v>695</v>
      </c>
      <c r="B27" s="111" t="s">
        <v>728</v>
      </c>
      <c r="C27" s="257"/>
      <c r="D27" s="240"/>
      <c r="E27" s="253"/>
      <c r="F27" s="273"/>
      <c r="G27" s="273"/>
      <c r="H27" s="273"/>
      <c r="I27" s="298"/>
      <c r="J27" s="286"/>
    </row>
    <row r="28" spans="1:10" x14ac:dyDescent="0.25">
      <c r="A28" s="303"/>
      <c r="B28" s="104" t="s">
        <v>729</v>
      </c>
      <c r="C28" s="259"/>
      <c r="D28" s="242"/>
      <c r="E28" s="248"/>
      <c r="F28" s="261"/>
      <c r="G28" s="261"/>
      <c r="H28" s="261"/>
      <c r="I28" s="297"/>
      <c r="J28" s="244"/>
    </row>
    <row r="29" spans="1:10" x14ac:dyDescent="0.25">
      <c r="A29" s="303"/>
      <c r="B29" s="104" t="s">
        <v>798</v>
      </c>
      <c r="C29" s="259"/>
      <c r="D29" s="242"/>
      <c r="E29" s="248"/>
      <c r="F29" s="261"/>
      <c r="G29" s="261"/>
      <c r="H29" s="261"/>
      <c r="I29" s="297"/>
      <c r="J29" s="244"/>
    </row>
    <row r="30" spans="1:10" ht="15.75" thickBot="1" x14ac:dyDescent="0.3">
      <c r="A30" s="313"/>
      <c r="B30" s="105" t="s">
        <v>799</v>
      </c>
      <c r="C30" s="278"/>
      <c r="D30" s="243"/>
      <c r="E30" s="249"/>
      <c r="F30" s="271"/>
      <c r="G30" s="271"/>
      <c r="H30" s="271"/>
      <c r="I30" s="293"/>
      <c r="J30" s="268"/>
    </row>
    <row r="31" spans="1:10" x14ac:dyDescent="0.25">
      <c r="A31" s="303" t="s">
        <v>696</v>
      </c>
      <c r="B31" s="104" t="s">
        <v>697</v>
      </c>
      <c r="C31" s="257"/>
      <c r="D31" s="282"/>
      <c r="E31" s="274"/>
      <c r="F31" s="270"/>
      <c r="G31" s="270"/>
      <c r="H31" s="270"/>
      <c r="I31" s="292"/>
      <c r="J31" s="286"/>
    </row>
    <row r="32" spans="1:10" ht="45" x14ac:dyDescent="0.25">
      <c r="A32" s="303"/>
      <c r="B32" s="104" t="s">
        <v>803</v>
      </c>
      <c r="C32" s="259"/>
      <c r="D32" s="283"/>
      <c r="E32" s="251"/>
      <c r="F32" s="262"/>
      <c r="G32" s="262"/>
      <c r="H32" s="262"/>
      <c r="I32" s="290"/>
      <c r="J32" s="287"/>
    </row>
    <row r="33" spans="1:11" x14ac:dyDescent="0.25">
      <c r="A33" s="303"/>
      <c r="B33" s="104" t="s">
        <v>699</v>
      </c>
      <c r="C33" s="259"/>
      <c r="D33" s="281"/>
      <c r="E33" s="248"/>
      <c r="F33" s="261"/>
      <c r="G33" s="261"/>
      <c r="H33" s="261"/>
      <c r="I33" s="297"/>
      <c r="J33" s="287"/>
    </row>
    <row r="34" spans="1:11" ht="15.75" thickBot="1" x14ac:dyDescent="0.3">
      <c r="A34" s="313"/>
      <c r="B34" s="105" t="s">
        <v>700</v>
      </c>
      <c r="C34" s="260"/>
      <c r="D34" s="284"/>
      <c r="E34" s="256"/>
      <c r="F34" s="275"/>
      <c r="G34" s="275"/>
      <c r="H34" s="275"/>
      <c r="I34" s="299"/>
      <c r="J34" s="288"/>
    </row>
    <row r="35" spans="1:11" x14ac:dyDescent="0.25">
      <c r="C35" s="244"/>
      <c r="D35" s="244"/>
      <c r="H35" s="261"/>
      <c r="I35" s="261"/>
      <c r="J35" s="244"/>
      <c r="K35" s="261"/>
    </row>
    <row r="36" spans="1:11" x14ac:dyDescent="0.25">
      <c r="C36" s="244"/>
      <c r="D36" s="244"/>
      <c r="H36" s="261"/>
      <c r="I36" s="261"/>
      <c r="J36" s="244"/>
      <c r="K36" s="261"/>
    </row>
    <row r="37" spans="1:11" x14ac:dyDescent="0.25">
      <c r="C37" s="244"/>
      <c r="D37" s="244"/>
      <c r="H37" s="261"/>
      <c r="I37" s="261"/>
      <c r="J37" s="244"/>
      <c r="K37" s="261"/>
    </row>
    <row r="38" spans="1:11" x14ac:dyDescent="0.25">
      <c r="C38" s="244"/>
      <c r="D38" s="244"/>
      <c r="H38" s="261"/>
      <c r="I38" s="261"/>
      <c r="J38" s="244"/>
      <c r="K38" s="261"/>
    </row>
    <row r="39" spans="1:11" x14ac:dyDescent="0.25">
      <c r="C39" s="244"/>
      <c r="D39" s="244"/>
      <c r="H39" s="261"/>
      <c r="I39" s="261"/>
      <c r="J39" s="244"/>
      <c r="K39" s="261"/>
    </row>
    <row r="40" spans="1:11" x14ac:dyDescent="0.25">
      <c r="C40" s="261"/>
      <c r="D40" s="261"/>
      <c r="H40" s="261"/>
      <c r="I40" s="261"/>
      <c r="J40" s="261"/>
      <c r="K40" s="261"/>
    </row>
    <row r="41" spans="1:11" x14ac:dyDescent="0.25">
      <c r="C41" s="261"/>
      <c r="D41" s="261"/>
      <c r="H41" s="261"/>
      <c r="I41" s="261"/>
      <c r="J41" s="261"/>
      <c r="K41" s="261"/>
    </row>
  </sheetData>
  <mergeCells count="5">
    <mergeCell ref="A2:A8"/>
    <mergeCell ref="A9:A12"/>
    <mergeCell ref="A13:A26"/>
    <mergeCell ref="A27:A30"/>
    <mergeCell ref="A31:A3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B12FD-5101-4D60-9C50-ED20230854E5}">
  <dimension ref="A1:N96"/>
  <sheetViews>
    <sheetView zoomScale="60" zoomScaleNormal="60" workbookViewId="0">
      <pane xSplit="1" topLeftCell="B1" activePane="topRight" state="frozen"/>
      <selection pane="topRight" activeCell="F91" sqref="F91"/>
    </sheetView>
  </sheetViews>
  <sheetFormatPr baseColWidth="10" defaultRowHeight="15.75" x14ac:dyDescent="0.25"/>
  <cols>
    <col min="1" max="1" width="11.42578125" style="19"/>
    <col min="2" max="2" width="15" style="55" bestFit="1" customWidth="1"/>
    <col min="3" max="3" width="8.7109375" style="3" bestFit="1" customWidth="1"/>
    <col min="4" max="4" width="15.42578125" style="3" customWidth="1"/>
    <col min="5" max="5" width="12.28515625" style="3" customWidth="1"/>
    <col min="6" max="6" width="90.140625" style="4" customWidth="1"/>
    <col min="7" max="7" width="36.28515625" style="3" customWidth="1"/>
    <col min="8" max="8" width="33.140625" style="3" customWidth="1"/>
    <col min="9" max="9" width="32.28515625" style="3" customWidth="1"/>
    <col min="10" max="10" width="36" style="3" customWidth="1"/>
    <col min="11" max="11" width="33.7109375" style="3" customWidth="1"/>
    <col min="12" max="14" width="34.28515625" style="3" customWidth="1"/>
    <col min="15" max="16384" width="11.42578125" style="19"/>
  </cols>
  <sheetData>
    <row r="1" spans="1:14" s="2" customFormat="1" ht="30" customHeight="1" x14ac:dyDescent="0.25">
      <c r="B1" s="68" t="s">
        <v>0</v>
      </c>
      <c r="C1" s="1" t="s">
        <v>1</v>
      </c>
      <c r="D1" s="32" t="s">
        <v>2</v>
      </c>
      <c r="E1" s="32" t="s">
        <v>3</v>
      </c>
      <c r="F1" s="32" t="s">
        <v>4</v>
      </c>
      <c r="G1" s="32" t="s">
        <v>109</v>
      </c>
      <c r="H1" s="32" t="s">
        <v>110</v>
      </c>
      <c r="I1" s="32" t="s">
        <v>111</v>
      </c>
      <c r="J1" s="32" t="s">
        <v>122</v>
      </c>
      <c r="K1" s="32" t="s">
        <v>134</v>
      </c>
      <c r="L1" s="32" t="s">
        <v>144</v>
      </c>
      <c r="M1" s="32" t="s">
        <v>145</v>
      </c>
      <c r="N1" s="32" t="s">
        <v>172</v>
      </c>
    </row>
    <row r="2" spans="1:14" s="3" customFormat="1" ht="30" customHeight="1" x14ac:dyDescent="0.25">
      <c r="A2" s="3">
        <v>1</v>
      </c>
      <c r="B2" s="55" t="s">
        <v>5</v>
      </c>
      <c r="C2" s="3">
        <v>10</v>
      </c>
      <c r="D2" s="3" t="s">
        <v>6</v>
      </c>
      <c r="E2" s="3">
        <v>1962</v>
      </c>
      <c r="F2" s="4" t="s">
        <v>7</v>
      </c>
      <c r="G2" s="33" t="s">
        <v>119</v>
      </c>
      <c r="H2" s="33" t="s">
        <v>120</v>
      </c>
      <c r="I2" s="4"/>
      <c r="J2" s="4"/>
      <c r="K2" s="4"/>
      <c r="L2" s="4"/>
      <c r="M2" s="4"/>
      <c r="N2" s="41" t="s">
        <v>352</v>
      </c>
    </row>
    <row r="3" spans="1:14" s="3" customFormat="1" ht="36" customHeight="1" x14ac:dyDescent="0.25">
      <c r="A3" s="3">
        <v>2</v>
      </c>
      <c r="B3" s="69" t="s">
        <v>5</v>
      </c>
      <c r="C3" s="5">
        <v>35</v>
      </c>
      <c r="D3" s="5" t="s">
        <v>8</v>
      </c>
      <c r="E3" s="5">
        <v>1989</v>
      </c>
      <c r="F3" s="24" t="s">
        <v>9</v>
      </c>
      <c r="G3" s="34" t="s">
        <v>128</v>
      </c>
      <c r="H3" s="35" t="s">
        <v>126</v>
      </c>
      <c r="I3" s="5"/>
      <c r="J3" s="5"/>
      <c r="K3" s="5"/>
      <c r="L3" s="5"/>
      <c r="M3" s="5"/>
      <c r="N3" s="5"/>
    </row>
    <row r="4" spans="1:14" s="3" customFormat="1" ht="51.75" customHeight="1" x14ac:dyDescent="0.25">
      <c r="A4" s="3">
        <v>3</v>
      </c>
      <c r="B4" s="69" t="s">
        <v>5</v>
      </c>
      <c r="C4" s="5">
        <v>100</v>
      </c>
      <c r="D4" s="8" t="s">
        <v>10</v>
      </c>
      <c r="E4" s="5">
        <v>1993</v>
      </c>
      <c r="F4" s="7" t="s">
        <v>11</v>
      </c>
      <c r="G4" s="36" t="s">
        <v>133</v>
      </c>
      <c r="H4" s="37" t="s">
        <v>131</v>
      </c>
      <c r="I4" s="37" t="s">
        <v>182</v>
      </c>
      <c r="J4" s="37" t="s">
        <v>351</v>
      </c>
      <c r="K4" s="37" t="s">
        <v>350</v>
      </c>
      <c r="L4" s="41" t="s">
        <v>128</v>
      </c>
      <c r="M4" s="41" t="s">
        <v>352</v>
      </c>
      <c r="N4" s="41" t="s">
        <v>171</v>
      </c>
    </row>
    <row r="5" spans="1:14" s="3" customFormat="1" ht="39.75" customHeight="1" x14ac:dyDescent="0.25">
      <c r="A5" s="3">
        <v>4</v>
      </c>
      <c r="B5" s="69" t="s">
        <v>12</v>
      </c>
      <c r="C5" s="5">
        <v>5261</v>
      </c>
      <c r="D5" s="8" t="s">
        <v>13</v>
      </c>
      <c r="E5" s="5">
        <v>1994</v>
      </c>
      <c r="F5" s="24" t="s">
        <v>14</v>
      </c>
      <c r="G5" s="37" t="s">
        <v>120</v>
      </c>
      <c r="H5" s="41" t="s">
        <v>141</v>
      </c>
      <c r="I5" s="72"/>
      <c r="J5" s="11"/>
      <c r="K5" s="11"/>
      <c r="L5" s="11"/>
      <c r="M5" s="11"/>
      <c r="N5" s="11"/>
    </row>
    <row r="6" spans="1:14" s="3" customFormat="1" ht="36" customHeight="1" x14ac:dyDescent="0.25">
      <c r="A6" s="3">
        <v>5</v>
      </c>
      <c r="B6" s="69" t="s">
        <v>15</v>
      </c>
      <c r="C6" s="12">
        <v>1918</v>
      </c>
      <c r="D6" s="8" t="s">
        <v>13</v>
      </c>
      <c r="E6" s="5">
        <v>1994</v>
      </c>
      <c r="F6" s="24" t="s">
        <v>113</v>
      </c>
      <c r="G6" s="37" t="s">
        <v>136</v>
      </c>
      <c r="H6" s="11"/>
      <c r="I6" s="11"/>
      <c r="J6" s="11"/>
      <c r="K6" s="11"/>
      <c r="L6" s="11"/>
      <c r="M6" s="11"/>
      <c r="N6" s="11"/>
    </row>
    <row r="7" spans="1:14" s="3" customFormat="1" ht="20.100000000000001" customHeight="1" x14ac:dyDescent="0.25">
      <c r="A7" s="3">
        <v>6</v>
      </c>
      <c r="B7" s="69" t="s">
        <v>12</v>
      </c>
      <c r="C7" s="5">
        <v>795</v>
      </c>
      <c r="D7" s="8" t="s">
        <v>8</v>
      </c>
      <c r="E7" s="13">
        <v>1995</v>
      </c>
      <c r="F7" s="24" t="s">
        <v>17</v>
      </c>
      <c r="G7" s="38" t="s">
        <v>142</v>
      </c>
      <c r="H7" s="38" t="s">
        <v>126</v>
      </c>
      <c r="I7" s="11"/>
      <c r="J7" s="11"/>
      <c r="K7" s="11"/>
      <c r="L7" s="11"/>
      <c r="M7" s="11"/>
      <c r="N7" s="11"/>
    </row>
    <row r="8" spans="1:14" s="3" customFormat="1" ht="20.100000000000001" customHeight="1" x14ac:dyDescent="0.25">
      <c r="A8" s="3">
        <v>7</v>
      </c>
      <c r="B8" s="69" t="s">
        <v>12</v>
      </c>
      <c r="C8" s="5">
        <v>4288</v>
      </c>
      <c r="D8" s="8" t="s">
        <v>18</v>
      </c>
      <c r="E8" s="5">
        <v>1996</v>
      </c>
      <c r="F8" s="24" t="s">
        <v>19</v>
      </c>
      <c r="G8" s="37" t="s">
        <v>352</v>
      </c>
      <c r="H8" s="41" t="s">
        <v>141</v>
      </c>
      <c r="I8" s="38" t="s">
        <v>133</v>
      </c>
      <c r="J8" s="38" t="s">
        <v>350</v>
      </c>
      <c r="K8" s="38" t="s">
        <v>150</v>
      </c>
      <c r="L8" s="37" t="s">
        <v>151</v>
      </c>
      <c r="M8" s="42" t="s">
        <v>152</v>
      </c>
      <c r="N8" s="42"/>
    </row>
    <row r="9" spans="1:14" s="3" customFormat="1" ht="20.100000000000001" customHeight="1" x14ac:dyDescent="0.25">
      <c r="A9" s="3">
        <v>8</v>
      </c>
      <c r="B9" s="69" t="s">
        <v>12</v>
      </c>
      <c r="C9" s="5">
        <v>3997</v>
      </c>
      <c r="D9" s="8" t="s">
        <v>20</v>
      </c>
      <c r="E9" s="5">
        <v>1996</v>
      </c>
      <c r="F9" s="24" t="s">
        <v>21</v>
      </c>
      <c r="G9" s="37" t="s">
        <v>153</v>
      </c>
      <c r="H9" s="38" t="s">
        <v>286</v>
      </c>
      <c r="I9" s="11"/>
      <c r="J9" s="11"/>
      <c r="K9" s="11"/>
      <c r="L9" s="11"/>
      <c r="M9" s="11"/>
      <c r="N9" s="11"/>
    </row>
    <row r="10" spans="1:14" s="3" customFormat="1" ht="20.100000000000001" customHeight="1" x14ac:dyDescent="0.25">
      <c r="A10" s="3">
        <v>9</v>
      </c>
      <c r="B10" s="55" t="s">
        <v>15</v>
      </c>
      <c r="C10" s="5">
        <v>2174</v>
      </c>
      <c r="D10" s="8" t="s">
        <v>22</v>
      </c>
      <c r="E10" s="5">
        <v>1996</v>
      </c>
      <c r="F10" s="24" t="s">
        <v>23</v>
      </c>
      <c r="G10" s="37" t="s">
        <v>133</v>
      </c>
      <c r="H10" s="37" t="s">
        <v>350</v>
      </c>
      <c r="I10" s="41" t="s">
        <v>286</v>
      </c>
      <c r="J10" s="11"/>
      <c r="K10" s="11"/>
      <c r="L10" s="11"/>
      <c r="M10" s="11"/>
      <c r="N10" s="11"/>
    </row>
    <row r="11" spans="1:14" s="3" customFormat="1" ht="20.100000000000001" customHeight="1" x14ac:dyDescent="0.25">
      <c r="A11" s="3">
        <v>10</v>
      </c>
      <c r="B11" s="55" t="s">
        <v>15</v>
      </c>
      <c r="C11" s="3">
        <v>547</v>
      </c>
      <c r="D11" s="3" t="s">
        <v>8</v>
      </c>
      <c r="E11" s="3">
        <v>1996</v>
      </c>
      <c r="F11" s="24" t="s">
        <v>24</v>
      </c>
      <c r="G11" s="44" t="s">
        <v>141</v>
      </c>
      <c r="H11" s="37" t="s">
        <v>350</v>
      </c>
      <c r="I11" s="9"/>
      <c r="J11" s="9"/>
      <c r="K11" s="9"/>
      <c r="L11" s="9"/>
      <c r="M11" s="9"/>
      <c r="N11" s="9"/>
    </row>
    <row r="12" spans="1:14" s="3" customFormat="1" ht="20.100000000000001" customHeight="1" x14ac:dyDescent="0.25">
      <c r="A12" s="3">
        <v>11</v>
      </c>
      <c r="B12" s="55" t="s">
        <v>25</v>
      </c>
      <c r="C12" s="3">
        <v>4252</v>
      </c>
      <c r="D12" s="3" t="s">
        <v>22</v>
      </c>
      <c r="E12" s="14">
        <v>1997</v>
      </c>
      <c r="F12" s="24" t="s">
        <v>163</v>
      </c>
      <c r="G12" s="44" t="s">
        <v>136</v>
      </c>
      <c r="H12" s="43" t="s">
        <v>352</v>
      </c>
      <c r="I12" s="43" t="s">
        <v>126</v>
      </c>
      <c r="J12" s="9"/>
      <c r="K12" s="9"/>
      <c r="L12" s="9"/>
      <c r="M12" s="9"/>
      <c r="N12" s="9"/>
    </row>
    <row r="13" spans="1:14" s="3" customFormat="1" ht="20.100000000000001" customHeight="1" x14ac:dyDescent="0.25">
      <c r="A13" s="3">
        <v>12</v>
      </c>
      <c r="B13" s="69" t="s">
        <v>12</v>
      </c>
      <c r="C13" s="5">
        <v>5061</v>
      </c>
      <c r="D13" s="8" t="s">
        <v>10</v>
      </c>
      <c r="E13" s="5">
        <v>1997</v>
      </c>
      <c r="F13" s="24" t="s">
        <v>26</v>
      </c>
      <c r="G13" s="38" t="s">
        <v>126</v>
      </c>
      <c r="H13" s="45" t="s">
        <v>166</v>
      </c>
      <c r="I13" s="11"/>
      <c r="J13" s="11"/>
      <c r="K13" s="11"/>
      <c r="L13" s="11"/>
      <c r="M13" s="11"/>
      <c r="N13" s="11"/>
    </row>
    <row r="14" spans="1:14" s="3" customFormat="1" ht="20.100000000000001" customHeight="1" x14ac:dyDescent="0.25">
      <c r="A14" s="3">
        <v>13</v>
      </c>
      <c r="B14" s="55" t="s">
        <v>27</v>
      </c>
      <c r="C14" s="3">
        <v>117</v>
      </c>
      <c r="D14" s="3" t="s">
        <v>10</v>
      </c>
      <c r="E14" s="3">
        <v>1998</v>
      </c>
      <c r="F14" s="24" t="s">
        <v>28</v>
      </c>
      <c r="G14" s="46" t="s">
        <v>352</v>
      </c>
      <c r="H14" s="50" t="s">
        <v>286</v>
      </c>
      <c r="I14" s="47" t="s">
        <v>133</v>
      </c>
      <c r="J14" s="47" t="s">
        <v>350</v>
      </c>
      <c r="K14" s="46" t="s">
        <v>168</v>
      </c>
    </row>
    <row r="15" spans="1:14" s="3" customFormat="1" ht="20.100000000000001" customHeight="1" x14ac:dyDescent="0.25">
      <c r="A15" s="3">
        <v>14</v>
      </c>
      <c r="B15" s="69" t="s">
        <v>12</v>
      </c>
      <c r="C15" s="3">
        <v>2542</v>
      </c>
      <c r="D15" s="3" t="s">
        <v>29</v>
      </c>
      <c r="E15" s="3">
        <v>1998</v>
      </c>
      <c r="F15" s="24" t="s">
        <v>30</v>
      </c>
      <c r="G15" s="52" t="s">
        <v>169</v>
      </c>
      <c r="H15" s="52" t="s">
        <v>142</v>
      </c>
      <c r="I15" s="52" t="s">
        <v>153</v>
      </c>
      <c r="J15" s="9"/>
      <c r="K15" s="9"/>
      <c r="L15" s="9"/>
      <c r="M15" s="9"/>
      <c r="N15" s="9"/>
    </row>
    <row r="16" spans="1:14" s="3" customFormat="1" ht="20.100000000000001" customHeight="1" x14ac:dyDescent="0.25">
      <c r="A16" s="3">
        <v>15</v>
      </c>
      <c r="B16" s="69" t="s">
        <v>12</v>
      </c>
      <c r="C16" s="3">
        <v>2927</v>
      </c>
      <c r="D16" s="3" t="s">
        <v>29</v>
      </c>
      <c r="E16" s="3">
        <v>1998</v>
      </c>
      <c r="F16" s="24" t="s">
        <v>32</v>
      </c>
      <c r="G16" s="52" t="s">
        <v>176</v>
      </c>
      <c r="H16" s="9"/>
      <c r="I16" s="9"/>
      <c r="J16" s="9"/>
      <c r="K16" s="9"/>
      <c r="L16" s="9"/>
      <c r="M16" s="9"/>
      <c r="N16" s="9"/>
    </row>
    <row r="17" spans="1:14" s="3" customFormat="1" ht="20.100000000000001" customHeight="1" x14ac:dyDescent="0.25">
      <c r="A17" s="3">
        <v>16</v>
      </c>
      <c r="B17" s="55" t="s">
        <v>12</v>
      </c>
      <c r="C17" s="3">
        <v>1995</v>
      </c>
      <c r="D17" s="3" t="s">
        <v>29</v>
      </c>
      <c r="E17" s="3">
        <v>1999</v>
      </c>
      <c r="F17" s="24" t="s">
        <v>34</v>
      </c>
      <c r="G17" s="52" t="s">
        <v>169</v>
      </c>
      <c r="H17" s="52" t="s">
        <v>128</v>
      </c>
      <c r="I17" s="52" t="s">
        <v>133</v>
      </c>
      <c r="J17" s="52" t="s">
        <v>352</v>
      </c>
      <c r="K17" s="52" t="s">
        <v>182</v>
      </c>
      <c r="L17" s="44" t="s">
        <v>159</v>
      </c>
      <c r="M17" s="9"/>
      <c r="N17" s="9"/>
    </row>
    <row r="18" spans="1:14" ht="20.100000000000001" customHeight="1" x14ac:dyDescent="0.25">
      <c r="A18" s="3">
        <v>17</v>
      </c>
      <c r="B18" s="55" t="s">
        <v>12</v>
      </c>
      <c r="C18" s="20">
        <v>365</v>
      </c>
      <c r="D18" s="20" t="s">
        <v>50</v>
      </c>
      <c r="E18" s="20">
        <v>1999</v>
      </c>
      <c r="F18" s="24" t="s">
        <v>114</v>
      </c>
      <c r="G18" s="47" t="s">
        <v>141</v>
      </c>
      <c r="H18" s="46" t="s">
        <v>126</v>
      </c>
      <c r="I18" s="53" t="s">
        <v>352</v>
      </c>
      <c r="J18" s="47" t="s">
        <v>142</v>
      </c>
    </row>
    <row r="19" spans="1:14" ht="20.100000000000001" customHeight="1" x14ac:dyDescent="0.25">
      <c r="A19" s="3">
        <v>18</v>
      </c>
      <c r="B19" s="55" t="s">
        <v>12</v>
      </c>
      <c r="C19" s="3">
        <v>4144</v>
      </c>
      <c r="D19" s="3" t="s">
        <v>10</v>
      </c>
      <c r="E19" s="3">
        <v>1999</v>
      </c>
      <c r="F19" s="24" t="s">
        <v>35</v>
      </c>
      <c r="G19" s="47" t="s">
        <v>153</v>
      </c>
      <c r="H19" s="46" t="s">
        <v>129</v>
      </c>
      <c r="I19" s="47" t="s">
        <v>142</v>
      </c>
    </row>
    <row r="20" spans="1:14" s="21" customFormat="1" ht="20.100000000000001" customHeight="1" x14ac:dyDescent="0.25">
      <c r="A20" s="3">
        <v>19</v>
      </c>
      <c r="B20" s="55" t="s">
        <v>12</v>
      </c>
      <c r="C20" s="3">
        <v>412</v>
      </c>
      <c r="D20" s="3" t="s">
        <v>50</v>
      </c>
      <c r="E20" s="3">
        <v>2000</v>
      </c>
      <c r="F20" s="24" t="s">
        <v>51</v>
      </c>
      <c r="G20" s="47" t="s">
        <v>352</v>
      </c>
      <c r="H20" s="50" t="s">
        <v>286</v>
      </c>
      <c r="I20" s="47" t="s">
        <v>133</v>
      </c>
      <c r="J20" s="47" t="s">
        <v>187</v>
      </c>
      <c r="K20" s="47" t="s">
        <v>350</v>
      </c>
      <c r="L20" s="46" t="s">
        <v>168</v>
      </c>
      <c r="M20" s="46" t="s">
        <v>189</v>
      </c>
      <c r="N20" s="50" t="s">
        <v>190</v>
      </c>
    </row>
    <row r="21" spans="1:14" ht="20.100000000000001" customHeight="1" x14ac:dyDescent="0.25">
      <c r="A21" s="3">
        <v>20</v>
      </c>
      <c r="B21" s="55" t="s">
        <v>12</v>
      </c>
      <c r="C21" s="3">
        <v>2333</v>
      </c>
      <c r="D21" s="3" t="s">
        <v>53</v>
      </c>
      <c r="E21" s="3">
        <v>2000</v>
      </c>
      <c r="F21" s="24" t="s">
        <v>54</v>
      </c>
      <c r="G21" s="47" t="s">
        <v>141</v>
      </c>
    </row>
    <row r="22" spans="1:14" ht="20.100000000000001" customHeight="1" x14ac:dyDescent="0.25">
      <c r="A22" s="3">
        <v>21</v>
      </c>
      <c r="B22" s="55" t="s">
        <v>12</v>
      </c>
      <c r="C22" s="3">
        <v>1078</v>
      </c>
      <c r="D22" s="3" t="s">
        <v>36</v>
      </c>
      <c r="E22" s="3">
        <v>2000</v>
      </c>
      <c r="F22" s="24" t="s">
        <v>37</v>
      </c>
      <c r="G22" s="50" t="s">
        <v>182</v>
      </c>
    </row>
    <row r="23" spans="1:14" ht="20.100000000000001" customHeight="1" x14ac:dyDescent="0.25">
      <c r="A23" s="3">
        <v>22</v>
      </c>
      <c r="B23" s="55" t="s">
        <v>25</v>
      </c>
      <c r="C23" s="3">
        <v>1745</v>
      </c>
      <c r="D23" s="3" t="s">
        <v>16</v>
      </c>
      <c r="E23" s="3">
        <v>2000</v>
      </c>
      <c r="F23" s="24" t="s">
        <v>194</v>
      </c>
      <c r="G23" s="50" t="s">
        <v>182</v>
      </c>
    </row>
    <row r="24" spans="1:14" ht="20.100000000000001" customHeight="1" x14ac:dyDescent="0.25">
      <c r="A24" s="3">
        <v>23</v>
      </c>
      <c r="B24" s="55" t="s">
        <v>12</v>
      </c>
      <c r="C24" s="3">
        <v>3374</v>
      </c>
      <c r="D24" s="23" t="s">
        <v>10</v>
      </c>
      <c r="E24" s="3">
        <v>2000</v>
      </c>
      <c r="F24" s="24" t="s">
        <v>52</v>
      </c>
      <c r="G24" s="47" t="s">
        <v>133</v>
      </c>
      <c r="H24" s="47" t="s">
        <v>153</v>
      </c>
      <c r="I24" s="46" t="s">
        <v>142</v>
      </c>
      <c r="J24" s="50" t="s">
        <v>151</v>
      </c>
    </row>
    <row r="25" spans="1:14" ht="20.100000000000001" customHeight="1" x14ac:dyDescent="0.25">
      <c r="A25" s="3">
        <v>24</v>
      </c>
      <c r="B25" s="55" t="s">
        <v>12</v>
      </c>
      <c r="C25" s="3">
        <v>3384</v>
      </c>
      <c r="D25" s="23" t="s">
        <v>10</v>
      </c>
      <c r="E25" s="3">
        <v>2000</v>
      </c>
      <c r="F25" s="24" t="s">
        <v>260</v>
      </c>
      <c r="G25" s="46" t="s">
        <v>352</v>
      </c>
      <c r="H25" s="46" t="s">
        <v>129</v>
      </c>
      <c r="I25" s="50" t="s">
        <v>168</v>
      </c>
      <c r="J25" s="46" t="s">
        <v>182</v>
      </c>
      <c r="K25" s="46" t="s">
        <v>350</v>
      </c>
      <c r="L25" s="50" t="s">
        <v>169</v>
      </c>
    </row>
    <row r="26" spans="1:14" ht="20.100000000000001" customHeight="1" x14ac:dyDescent="0.25">
      <c r="A26" s="3">
        <v>25</v>
      </c>
      <c r="B26" s="55" t="s">
        <v>12</v>
      </c>
      <c r="C26" s="3">
        <v>1895</v>
      </c>
      <c r="D26" s="23" t="s">
        <v>22</v>
      </c>
      <c r="E26" s="3">
        <v>2001</v>
      </c>
      <c r="F26" s="66" t="s">
        <v>337</v>
      </c>
      <c r="G26" s="47" t="s">
        <v>189</v>
      </c>
      <c r="H26" s="46" t="s">
        <v>286</v>
      </c>
      <c r="I26" s="50" t="s">
        <v>352</v>
      </c>
    </row>
    <row r="27" spans="1:14" ht="20.100000000000001" customHeight="1" x14ac:dyDescent="0.25">
      <c r="A27" s="3">
        <v>26</v>
      </c>
      <c r="B27" s="55" t="s">
        <v>12</v>
      </c>
      <c r="C27" s="3">
        <v>1896</v>
      </c>
      <c r="D27" s="3" t="s">
        <v>22</v>
      </c>
      <c r="E27" s="3">
        <v>2001</v>
      </c>
      <c r="F27" s="24" t="s">
        <v>55</v>
      </c>
      <c r="G27" s="47" t="s">
        <v>153</v>
      </c>
    </row>
    <row r="28" spans="1:14" ht="20.100000000000001" customHeight="1" x14ac:dyDescent="0.25">
      <c r="A28" s="3">
        <v>27</v>
      </c>
      <c r="B28" s="71" t="s">
        <v>12</v>
      </c>
      <c r="C28" s="20">
        <v>2309</v>
      </c>
      <c r="D28" s="20" t="s">
        <v>53</v>
      </c>
      <c r="E28" s="20">
        <v>2002</v>
      </c>
      <c r="F28" s="24" t="s">
        <v>774</v>
      </c>
      <c r="G28" s="47" t="s">
        <v>182</v>
      </c>
      <c r="H28" s="46" t="s">
        <v>129</v>
      </c>
      <c r="I28" s="50" t="s">
        <v>350</v>
      </c>
    </row>
    <row r="29" spans="1:14" ht="20.100000000000001" customHeight="1" x14ac:dyDescent="0.25">
      <c r="A29" s="3">
        <v>28</v>
      </c>
      <c r="B29" s="71" t="s">
        <v>12</v>
      </c>
      <c r="C29" s="20">
        <v>2182</v>
      </c>
      <c r="D29" s="20" t="s">
        <v>29</v>
      </c>
      <c r="E29" s="20">
        <v>2004</v>
      </c>
      <c r="F29" s="24" t="s">
        <v>115</v>
      </c>
      <c r="G29" s="47" t="s">
        <v>182</v>
      </c>
    </row>
    <row r="30" spans="1:14" ht="20.100000000000001" customHeight="1" x14ac:dyDescent="0.25">
      <c r="A30" s="3">
        <v>29</v>
      </c>
      <c r="B30" s="71" t="s">
        <v>12</v>
      </c>
      <c r="C30" s="20">
        <v>114</v>
      </c>
      <c r="D30" s="20" t="s">
        <v>67</v>
      </c>
      <c r="E30" s="20">
        <v>2004</v>
      </c>
      <c r="F30" s="24" t="s">
        <v>116</v>
      </c>
      <c r="G30" s="47" t="s">
        <v>182</v>
      </c>
    </row>
    <row r="31" spans="1:14" ht="20.100000000000001" customHeight="1" x14ac:dyDescent="0.25">
      <c r="A31" s="3">
        <v>30</v>
      </c>
      <c r="B31" s="71" t="s">
        <v>12</v>
      </c>
      <c r="C31" s="20">
        <v>581</v>
      </c>
      <c r="D31" s="20" t="s">
        <v>8</v>
      </c>
      <c r="E31" s="20">
        <v>2004</v>
      </c>
      <c r="F31" s="24" t="s">
        <v>117</v>
      </c>
      <c r="G31" s="46" t="s">
        <v>182</v>
      </c>
      <c r="H31" s="46" t="s">
        <v>205</v>
      </c>
    </row>
    <row r="32" spans="1:14" ht="20.100000000000001" customHeight="1" x14ac:dyDescent="0.25">
      <c r="A32" s="3">
        <v>31</v>
      </c>
      <c r="B32" s="55" t="s">
        <v>15</v>
      </c>
      <c r="C32" s="3">
        <v>3616</v>
      </c>
      <c r="D32" s="3" t="s">
        <v>20</v>
      </c>
      <c r="E32" s="3">
        <v>2005</v>
      </c>
      <c r="F32" s="24" t="s">
        <v>56</v>
      </c>
      <c r="G32" s="47" t="s">
        <v>126</v>
      </c>
    </row>
    <row r="33" spans="1:14" ht="20.100000000000001" customHeight="1" x14ac:dyDescent="0.25">
      <c r="A33" s="3">
        <v>32</v>
      </c>
      <c r="B33" s="55" t="s">
        <v>58</v>
      </c>
      <c r="C33" s="3">
        <v>30</v>
      </c>
      <c r="D33" s="3" t="s">
        <v>36</v>
      </c>
      <c r="E33" s="3">
        <v>2006</v>
      </c>
      <c r="F33" s="24" t="s">
        <v>212</v>
      </c>
      <c r="G33" s="46" t="s">
        <v>169</v>
      </c>
      <c r="H33" s="47" t="s">
        <v>182</v>
      </c>
      <c r="I33" s="47" t="s">
        <v>350</v>
      </c>
      <c r="J33" s="46" t="s">
        <v>142</v>
      </c>
      <c r="K33" s="50" t="s">
        <v>352</v>
      </c>
    </row>
    <row r="34" spans="1:14" ht="20.100000000000001" customHeight="1" x14ac:dyDescent="0.25">
      <c r="A34" s="3">
        <v>33</v>
      </c>
      <c r="B34" s="55" t="s">
        <v>12</v>
      </c>
      <c r="C34" s="3">
        <v>1043</v>
      </c>
      <c r="D34" s="3" t="s">
        <v>6</v>
      </c>
      <c r="E34" s="3">
        <v>2006</v>
      </c>
      <c r="F34" s="24" t="s">
        <v>59</v>
      </c>
      <c r="G34" s="46" t="s">
        <v>136</v>
      </c>
    </row>
    <row r="35" spans="1:14" ht="20.100000000000001" customHeight="1" x14ac:dyDescent="0.25">
      <c r="A35" s="3">
        <v>34</v>
      </c>
      <c r="B35" s="55" t="s">
        <v>12</v>
      </c>
      <c r="C35" s="3">
        <v>3577</v>
      </c>
      <c r="D35" s="3" t="s">
        <v>53</v>
      </c>
      <c r="E35" s="3">
        <v>2006</v>
      </c>
      <c r="F35" s="24" t="s">
        <v>61</v>
      </c>
      <c r="G35" s="47" t="s">
        <v>182</v>
      </c>
      <c r="H35" s="47" t="s">
        <v>126</v>
      </c>
      <c r="I35" s="50" t="s">
        <v>142</v>
      </c>
      <c r="J35" s="50" t="s">
        <v>189</v>
      </c>
      <c r="K35" s="46" t="s">
        <v>224</v>
      </c>
      <c r="L35" s="50" t="s">
        <v>168</v>
      </c>
      <c r="M35" s="46" t="s">
        <v>169</v>
      </c>
      <c r="N35" s="47" t="s">
        <v>352</v>
      </c>
    </row>
    <row r="36" spans="1:14" ht="20.100000000000001" customHeight="1" x14ac:dyDescent="0.25">
      <c r="A36" s="3">
        <v>35</v>
      </c>
      <c r="B36" s="55" t="s">
        <v>25</v>
      </c>
      <c r="C36" s="3">
        <v>3442</v>
      </c>
      <c r="D36" s="3" t="s">
        <v>53</v>
      </c>
      <c r="E36" s="3">
        <v>2006</v>
      </c>
      <c r="F36" s="24" t="s">
        <v>118</v>
      </c>
      <c r="G36" s="38" t="s">
        <v>142</v>
      </c>
      <c r="H36" s="50" t="s">
        <v>120</v>
      </c>
    </row>
    <row r="37" spans="1:14" ht="20.100000000000001" customHeight="1" x14ac:dyDescent="0.25">
      <c r="A37" s="3">
        <v>36</v>
      </c>
      <c r="B37" s="55" t="s">
        <v>12</v>
      </c>
      <c r="C37" s="3">
        <v>1446</v>
      </c>
      <c r="D37" s="3" t="s">
        <v>36</v>
      </c>
      <c r="E37" s="3">
        <v>2006</v>
      </c>
      <c r="F37" s="24" t="s">
        <v>60</v>
      </c>
      <c r="G37" s="47" t="s">
        <v>153</v>
      </c>
    </row>
    <row r="38" spans="1:14" ht="20.100000000000001" customHeight="1" x14ac:dyDescent="0.25">
      <c r="A38" s="3">
        <v>37</v>
      </c>
      <c r="B38" s="71" t="s">
        <v>15</v>
      </c>
      <c r="C38" s="20">
        <v>1011</v>
      </c>
      <c r="D38" s="20" t="s">
        <v>84</v>
      </c>
      <c r="E38" s="20">
        <v>2006</v>
      </c>
      <c r="F38" s="24" t="s">
        <v>214</v>
      </c>
      <c r="G38" s="46" t="s">
        <v>350</v>
      </c>
      <c r="H38" s="47" t="s">
        <v>182</v>
      </c>
      <c r="I38" s="47" t="s">
        <v>133</v>
      </c>
      <c r="J38" s="46" t="s">
        <v>168</v>
      </c>
      <c r="K38" s="47" t="s">
        <v>169</v>
      </c>
    </row>
    <row r="39" spans="1:14" ht="19.5" customHeight="1" x14ac:dyDescent="0.25">
      <c r="A39" s="3">
        <v>38</v>
      </c>
      <c r="B39" s="55" t="s">
        <v>57</v>
      </c>
      <c r="C39" s="3" t="s">
        <v>39</v>
      </c>
      <c r="D39" s="3" t="s">
        <v>20</v>
      </c>
      <c r="E39" s="3">
        <v>2007</v>
      </c>
      <c r="F39" s="24" t="s">
        <v>353</v>
      </c>
      <c r="G39" s="46" t="s">
        <v>141</v>
      </c>
      <c r="H39" s="47" t="s">
        <v>286</v>
      </c>
      <c r="I39" s="46" t="s">
        <v>352</v>
      </c>
      <c r="J39" s="47" t="s">
        <v>142</v>
      </c>
      <c r="K39" s="46" t="s">
        <v>189</v>
      </c>
      <c r="L39" s="50" t="s">
        <v>142</v>
      </c>
    </row>
    <row r="40" spans="1:14" ht="20.100000000000001" customHeight="1" x14ac:dyDescent="0.25">
      <c r="A40" s="3">
        <v>39</v>
      </c>
      <c r="B40" s="55" t="s">
        <v>15</v>
      </c>
      <c r="C40" s="3">
        <v>3039</v>
      </c>
      <c r="D40" s="3" t="s">
        <v>13</v>
      </c>
      <c r="E40" s="3">
        <v>2007</v>
      </c>
      <c r="F40" s="24" t="s">
        <v>62</v>
      </c>
      <c r="G40" s="47" t="s">
        <v>189</v>
      </c>
      <c r="H40" s="47" t="s">
        <v>129</v>
      </c>
      <c r="I40" s="47" t="s">
        <v>190</v>
      </c>
      <c r="J40" s="46" t="s">
        <v>169</v>
      </c>
      <c r="K40" s="47" t="s">
        <v>151</v>
      </c>
      <c r="L40" s="47" t="s">
        <v>182</v>
      </c>
    </row>
    <row r="41" spans="1:14" ht="20.100000000000001" customHeight="1" x14ac:dyDescent="0.25">
      <c r="A41" s="3">
        <v>41</v>
      </c>
      <c r="B41" s="69" t="s">
        <v>5</v>
      </c>
      <c r="C41" s="5">
        <v>1164</v>
      </c>
      <c r="D41" s="5" t="s">
        <v>20</v>
      </c>
      <c r="E41" s="5">
        <v>2007</v>
      </c>
      <c r="F41" s="24" t="s">
        <v>69</v>
      </c>
      <c r="G41" s="47" t="s">
        <v>126</v>
      </c>
      <c r="H41" s="47" t="s">
        <v>166</v>
      </c>
      <c r="I41" s="55"/>
    </row>
    <row r="42" spans="1:14" ht="20.100000000000001" customHeight="1" x14ac:dyDescent="0.25">
      <c r="A42" s="3">
        <v>42</v>
      </c>
      <c r="B42" s="55" t="s">
        <v>57</v>
      </c>
      <c r="C42" s="3" t="s">
        <v>39</v>
      </c>
      <c r="D42" s="3" t="s">
        <v>36</v>
      </c>
      <c r="E42" s="3">
        <v>2007</v>
      </c>
      <c r="F42" s="4" t="s">
        <v>346</v>
      </c>
      <c r="G42" s="47" t="s">
        <v>189</v>
      </c>
    </row>
    <row r="43" spans="1:14" ht="20.100000000000001" customHeight="1" x14ac:dyDescent="0.25">
      <c r="A43" s="3">
        <v>43</v>
      </c>
      <c r="B43" s="55" t="s">
        <v>81</v>
      </c>
      <c r="C43" s="3" t="s">
        <v>39</v>
      </c>
      <c r="E43" s="3">
        <v>2007</v>
      </c>
      <c r="F43" s="16" t="s">
        <v>347</v>
      </c>
      <c r="G43" s="47" t="s">
        <v>189</v>
      </c>
    </row>
    <row r="44" spans="1:14" ht="20.100000000000001" customHeight="1" x14ac:dyDescent="0.25">
      <c r="A44" s="3">
        <v>44</v>
      </c>
      <c r="B44" s="69" t="s">
        <v>5</v>
      </c>
      <c r="C44" s="5">
        <v>1122</v>
      </c>
      <c r="D44" s="8" t="s">
        <v>67</v>
      </c>
      <c r="E44" s="5">
        <v>2007</v>
      </c>
      <c r="F44" s="24" t="s">
        <v>68</v>
      </c>
      <c r="G44" s="47" t="s">
        <v>352</v>
      </c>
      <c r="H44" s="50" t="s">
        <v>168</v>
      </c>
      <c r="I44" s="46" t="s">
        <v>142</v>
      </c>
      <c r="J44" s="46" t="s">
        <v>129</v>
      </c>
      <c r="K44" s="47" t="s">
        <v>351</v>
      </c>
      <c r="L44" s="46" t="s">
        <v>169</v>
      </c>
      <c r="M44" s="47" t="s">
        <v>182</v>
      </c>
      <c r="N44" s="47" t="s">
        <v>189</v>
      </c>
    </row>
    <row r="45" spans="1:14" ht="20.100000000000001" customHeight="1" x14ac:dyDescent="0.25">
      <c r="A45" s="3">
        <v>45</v>
      </c>
      <c r="B45" s="70" t="s">
        <v>25</v>
      </c>
      <c r="C45" s="12">
        <v>255</v>
      </c>
      <c r="D45" s="12" t="s">
        <v>50</v>
      </c>
      <c r="E45" s="12">
        <v>2007</v>
      </c>
      <c r="F45" s="24" t="s">
        <v>228</v>
      </c>
      <c r="G45" s="47" t="s">
        <v>189</v>
      </c>
      <c r="H45" s="47" t="s">
        <v>153</v>
      </c>
    </row>
    <row r="46" spans="1:14" ht="20.100000000000001" customHeight="1" x14ac:dyDescent="0.25">
      <c r="A46" s="3">
        <v>46</v>
      </c>
      <c r="B46" s="55" t="s">
        <v>72</v>
      </c>
      <c r="C46" s="3">
        <v>1251</v>
      </c>
      <c r="D46" s="3" t="s">
        <v>73</v>
      </c>
      <c r="E46" s="3">
        <v>2008</v>
      </c>
      <c r="F46" s="24" t="s">
        <v>74</v>
      </c>
      <c r="G46" s="47" t="s">
        <v>352</v>
      </c>
      <c r="H46" s="47" t="s">
        <v>182</v>
      </c>
    </row>
    <row r="47" spans="1:14" ht="20.100000000000001" customHeight="1" x14ac:dyDescent="0.25">
      <c r="A47" s="3">
        <v>47</v>
      </c>
      <c r="B47" s="55" t="s">
        <v>12</v>
      </c>
      <c r="C47" s="3">
        <v>4796</v>
      </c>
      <c r="D47" s="3" t="s">
        <v>73</v>
      </c>
      <c r="E47" s="3">
        <v>2008</v>
      </c>
      <c r="F47" s="24" t="s">
        <v>75</v>
      </c>
      <c r="G47" s="46" t="s">
        <v>136</v>
      </c>
    </row>
    <row r="48" spans="1:14" ht="20.100000000000001" customHeight="1" x14ac:dyDescent="0.25">
      <c r="A48" s="3">
        <v>48</v>
      </c>
      <c r="B48" s="70" t="s">
        <v>70</v>
      </c>
      <c r="C48" s="12" t="s">
        <v>71</v>
      </c>
      <c r="D48" s="12"/>
      <c r="E48" s="12">
        <v>2008</v>
      </c>
      <c r="F48" s="24" t="s">
        <v>235</v>
      </c>
      <c r="G48" s="47" t="s">
        <v>182</v>
      </c>
      <c r="H48" s="47" t="s">
        <v>129</v>
      </c>
    </row>
    <row r="49" spans="1:14" ht="20.100000000000001" customHeight="1" x14ac:dyDescent="0.25">
      <c r="A49" s="3">
        <v>49</v>
      </c>
      <c r="B49" s="71" t="s">
        <v>12</v>
      </c>
      <c r="C49" s="20">
        <v>425</v>
      </c>
      <c r="D49" s="20" t="s">
        <v>50</v>
      </c>
      <c r="E49" s="20">
        <v>2008</v>
      </c>
      <c r="F49" s="24" t="s">
        <v>240</v>
      </c>
      <c r="G49" s="46" t="s">
        <v>352</v>
      </c>
      <c r="H49" s="47" t="s">
        <v>129</v>
      </c>
      <c r="I49" s="50" t="s">
        <v>142</v>
      </c>
      <c r="J49" s="46" t="s">
        <v>169</v>
      </c>
      <c r="K49" s="46" t="s">
        <v>189</v>
      </c>
      <c r="L49" s="50" t="s">
        <v>168</v>
      </c>
      <c r="M49" s="46" t="s">
        <v>151</v>
      </c>
    </row>
    <row r="50" spans="1:14" ht="20.100000000000001" customHeight="1" x14ac:dyDescent="0.25">
      <c r="A50" s="3">
        <v>50</v>
      </c>
      <c r="B50" s="71" t="s">
        <v>12</v>
      </c>
      <c r="C50" s="20">
        <v>3099</v>
      </c>
      <c r="D50" s="20"/>
      <c r="E50" s="20">
        <v>2008</v>
      </c>
      <c r="F50" s="24" t="s">
        <v>244</v>
      </c>
      <c r="G50" s="47" t="s">
        <v>352</v>
      </c>
    </row>
    <row r="51" spans="1:14" ht="20.100000000000001" customHeight="1" x14ac:dyDescent="0.25">
      <c r="A51" s="3">
        <v>51</v>
      </c>
      <c r="B51" s="71" t="s">
        <v>12</v>
      </c>
      <c r="C51" s="20">
        <v>1956</v>
      </c>
      <c r="D51" s="20"/>
      <c r="E51" s="20">
        <v>2008</v>
      </c>
      <c r="F51" s="24" t="s">
        <v>242</v>
      </c>
      <c r="G51" s="38" t="s">
        <v>142</v>
      </c>
      <c r="H51" s="47" t="s">
        <v>352</v>
      </c>
    </row>
    <row r="52" spans="1:14" ht="20.100000000000001" customHeight="1" x14ac:dyDescent="0.25">
      <c r="A52" s="3">
        <v>52</v>
      </c>
      <c r="B52" s="71" t="s">
        <v>12</v>
      </c>
      <c r="C52" s="20">
        <v>1817</v>
      </c>
      <c r="D52" s="20" t="s">
        <v>36</v>
      </c>
      <c r="E52" s="20">
        <v>2009</v>
      </c>
      <c r="F52" s="24" t="s">
        <v>247</v>
      </c>
      <c r="G52" s="47" t="s">
        <v>133</v>
      </c>
      <c r="H52" s="47" t="s">
        <v>182</v>
      </c>
      <c r="I52" s="47" t="s">
        <v>168</v>
      </c>
    </row>
    <row r="53" spans="1:14" ht="20.100000000000001" customHeight="1" x14ac:dyDescent="0.25">
      <c r="A53" s="3">
        <v>53</v>
      </c>
      <c r="B53" s="71" t="s">
        <v>12</v>
      </c>
      <c r="C53" s="20">
        <v>2818</v>
      </c>
      <c r="D53" s="20" t="s">
        <v>13</v>
      </c>
      <c r="E53" s="20">
        <v>2009</v>
      </c>
      <c r="F53" s="24" t="s">
        <v>249</v>
      </c>
      <c r="G53" s="47" t="s">
        <v>133</v>
      </c>
      <c r="H53" s="47" t="s">
        <v>182</v>
      </c>
      <c r="I53" s="47" t="s">
        <v>168</v>
      </c>
    </row>
    <row r="54" spans="1:14" ht="20.100000000000001" customHeight="1" x14ac:dyDescent="0.25">
      <c r="A54" s="3">
        <v>54</v>
      </c>
      <c r="B54" s="70" t="s">
        <v>70</v>
      </c>
      <c r="C54" s="20" t="s">
        <v>76</v>
      </c>
      <c r="D54" s="20" t="s">
        <v>53</v>
      </c>
      <c r="E54" s="20">
        <v>2009</v>
      </c>
      <c r="F54" s="24" t="s">
        <v>251</v>
      </c>
      <c r="G54" s="47" t="s">
        <v>126</v>
      </c>
      <c r="H54" s="47" t="s">
        <v>129</v>
      </c>
      <c r="I54" s="47" t="s">
        <v>128</v>
      </c>
      <c r="J54" s="47" t="s">
        <v>168</v>
      </c>
    </row>
    <row r="55" spans="1:14" ht="20.100000000000001" customHeight="1" x14ac:dyDescent="0.25">
      <c r="A55" s="3">
        <v>55</v>
      </c>
      <c r="B55" s="55" t="s">
        <v>58</v>
      </c>
      <c r="C55" s="3">
        <v>34</v>
      </c>
      <c r="D55" s="3" t="s">
        <v>253</v>
      </c>
      <c r="E55" s="3">
        <v>2010</v>
      </c>
      <c r="F55" s="24" t="s">
        <v>77</v>
      </c>
      <c r="G55" s="50" t="s">
        <v>352</v>
      </c>
      <c r="H55" s="50" t="s">
        <v>286</v>
      </c>
      <c r="I55" s="50" t="s">
        <v>142</v>
      </c>
      <c r="J55" s="50" t="s">
        <v>189</v>
      </c>
      <c r="K55" s="50" t="s">
        <v>120</v>
      </c>
    </row>
    <row r="56" spans="1:14" ht="20.100000000000001" customHeight="1" x14ac:dyDescent="0.25">
      <c r="A56" s="3">
        <v>56</v>
      </c>
      <c r="B56" s="55" t="s">
        <v>57</v>
      </c>
      <c r="C56" s="3" t="s">
        <v>39</v>
      </c>
      <c r="D56" s="3" t="s">
        <v>39</v>
      </c>
      <c r="E56" s="3">
        <v>2010</v>
      </c>
      <c r="F56" s="24" t="s">
        <v>78</v>
      </c>
      <c r="G56" s="38" t="s">
        <v>142</v>
      </c>
      <c r="H56" s="47" t="s">
        <v>286</v>
      </c>
      <c r="I56" s="47" t="s">
        <v>352</v>
      </c>
    </row>
    <row r="57" spans="1:14" ht="20.100000000000001" customHeight="1" x14ac:dyDescent="0.25">
      <c r="A57" s="3">
        <v>57</v>
      </c>
      <c r="B57" s="55" t="s">
        <v>12</v>
      </c>
      <c r="C57" s="20">
        <v>1058</v>
      </c>
      <c r="D57" s="20"/>
      <c r="E57" s="20">
        <v>2010</v>
      </c>
      <c r="F57" s="24" t="s">
        <v>255</v>
      </c>
      <c r="G57" s="47" t="s">
        <v>126</v>
      </c>
      <c r="H57" s="47" t="s">
        <v>166</v>
      </c>
    </row>
    <row r="58" spans="1:14" ht="20.100000000000001" customHeight="1" x14ac:dyDescent="0.25">
      <c r="A58" s="3">
        <v>58</v>
      </c>
      <c r="B58" s="55" t="s">
        <v>27</v>
      </c>
      <c r="C58" s="3">
        <v>29</v>
      </c>
      <c r="D58" s="3" t="s">
        <v>10</v>
      </c>
      <c r="E58" s="3">
        <v>2011</v>
      </c>
      <c r="F58" s="24" t="s">
        <v>79</v>
      </c>
      <c r="G58" s="67" t="s">
        <v>141</v>
      </c>
      <c r="H58" s="33" t="s">
        <v>120</v>
      </c>
      <c r="I58" s="4"/>
      <c r="J58" s="4"/>
      <c r="K58" s="4"/>
      <c r="L58" s="4"/>
      <c r="M58" s="4"/>
      <c r="N58" s="4"/>
    </row>
    <row r="59" spans="1:14" ht="20.100000000000001" customHeight="1" x14ac:dyDescent="0.25">
      <c r="A59" s="3">
        <v>59</v>
      </c>
      <c r="B59" s="55" t="s">
        <v>81</v>
      </c>
      <c r="C59" s="3" t="s">
        <v>39</v>
      </c>
      <c r="D59" s="3" t="s">
        <v>39</v>
      </c>
      <c r="E59" s="3">
        <v>2011</v>
      </c>
      <c r="F59" s="24" t="s">
        <v>266</v>
      </c>
      <c r="G59" s="47" t="s">
        <v>189</v>
      </c>
      <c r="H59" s="47" t="s">
        <v>286</v>
      </c>
      <c r="I59" s="47" t="s">
        <v>153</v>
      </c>
      <c r="J59" s="46" t="s">
        <v>129</v>
      </c>
      <c r="K59" s="47" t="s">
        <v>351</v>
      </c>
      <c r="L59" s="47" t="s">
        <v>352</v>
      </c>
      <c r="M59" s="46" t="s">
        <v>151</v>
      </c>
      <c r="N59" s="46" t="s">
        <v>190</v>
      </c>
    </row>
    <row r="60" spans="1:14" ht="20.100000000000001" customHeight="1" x14ac:dyDescent="0.25">
      <c r="A60" s="3">
        <v>60</v>
      </c>
      <c r="B60" s="69" t="s">
        <v>5</v>
      </c>
      <c r="C60" s="5">
        <v>1438</v>
      </c>
      <c r="D60" s="8" t="s">
        <v>67</v>
      </c>
      <c r="E60" s="5">
        <v>2011</v>
      </c>
      <c r="F60" s="24" t="s">
        <v>80</v>
      </c>
      <c r="G60" s="53" t="s">
        <v>169</v>
      </c>
      <c r="H60" s="46" t="s">
        <v>129</v>
      </c>
      <c r="I60" s="46" t="s">
        <v>168</v>
      </c>
      <c r="J60" s="46" t="s">
        <v>182</v>
      </c>
      <c r="K60" s="47" t="s">
        <v>151</v>
      </c>
      <c r="L60" s="47" t="s">
        <v>153</v>
      </c>
      <c r="M60" s="47" t="s">
        <v>350</v>
      </c>
      <c r="N60" s="47" t="s">
        <v>264</v>
      </c>
    </row>
    <row r="61" spans="1:14" ht="20.100000000000001" customHeight="1" x14ac:dyDescent="0.25">
      <c r="A61" s="3">
        <v>61</v>
      </c>
      <c r="B61" s="55" t="s">
        <v>12</v>
      </c>
      <c r="C61" s="3">
        <v>4505</v>
      </c>
      <c r="D61" s="23" t="s">
        <v>10</v>
      </c>
      <c r="E61" s="3">
        <v>2012</v>
      </c>
      <c r="F61" s="24" t="s">
        <v>83</v>
      </c>
      <c r="G61" s="50" t="s">
        <v>141</v>
      </c>
      <c r="H61" s="50" t="s">
        <v>286</v>
      </c>
      <c r="I61" s="46" t="s">
        <v>189</v>
      </c>
      <c r="J61" s="46" t="s">
        <v>350</v>
      </c>
      <c r="K61" s="47" t="s">
        <v>153</v>
      </c>
    </row>
    <row r="62" spans="1:14" ht="20.100000000000001" customHeight="1" x14ac:dyDescent="0.25">
      <c r="A62" s="3">
        <v>62</v>
      </c>
      <c r="B62" s="70" t="s">
        <v>70</v>
      </c>
      <c r="C62" s="20" t="s">
        <v>82</v>
      </c>
      <c r="D62" s="20"/>
      <c r="E62" s="20">
        <v>2012</v>
      </c>
      <c r="F62" s="24" t="s">
        <v>272</v>
      </c>
      <c r="G62" s="47" t="s">
        <v>126</v>
      </c>
    </row>
    <row r="63" spans="1:14" ht="20.100000000000001" customHeight="1" x14ac:dyDescent="0.25">
      <c r="A63" s="3">
        <v>63</v>
      </c>
      <c r="B63" s="71" t="s">
        <v>12</v>
      </c>
      <c r="C63" s="20">
        <v>4343</v>
      </c>
      <c r="D63" s="20" t="s">
        <v>10</v>
      </c>
      <c r="E63" s="20">
        <v>2012</v>
      </c>
      <c r="F63" s="24" t="s">
        <v>269</v>
      </c>
      <c r="G63" s="47" t="s">
        <v>182</v>
      </c>
      <c r="H63" s="47" t="s">
        <v>129</v>
      </c>
    </row>
    <row r="64" spans="1:14" ht="20.100000000000001" customHeight="1" x14ac:dyDescent="0.25">
      <c r="A64" s="3">
        <v>64</v>
      </c>
      <c r="B64" s="55" t="s">
        <v>12</v>
      </c>
      <c r="C64" s="3">
        <v>1441</v>
      </c>
      <c r="D64" s="3" t="s">
        <v>36</v>
      </c>
      <c r="E64" s="3">
        <v>2013</v>
      </c>
      <c r="F64" s="24" t="s">
        <v>86</v>
      </c>
      <c r="G64" s="46" t="s">
        <v>136</v>
      </c>
    </row>
    <row r="65" spans="1:13" ht="20.100000000000001" customHeight="1" x14ac:dyDescent="0.25">
      <c r="A65" s="3">
        <v>65</v>
      </c>
      <c r="B65" s="55" t="s">
        <v>12</v>
      </c>
      <c r="C65" s="3">
        <v>1841</v>
      </c>
      <c r="D65" s="3" t="s">
        <v>36</v>
      </c>
      <c r="E65" s="3">
        <v>2013</v>
      </c>
      <c r="F65" s="24" t="s">
        <v>87</v>
      </c>
      <c r="G65" s="47" t="s">
        <v>352</v>
      </c>
      <c r="H65" s="47" t="s">
        <v>126</v>
      </c>
      <c r="I65" s="46" t="s">
        <v>142</v>
      </c>
      <c r="J65" s="47" t="s">
        <v>151</v>
      </c>
      <c r="K65" s="46" t="s">
        <v>169</v>
      </c>
      <c r="L65" s="47" t="s">
        <v>224</v>
      </c>
      <c r="M65" s="46" t="s">
        <v>350</v>
      </c>
    </row>
    <row r="66" spans="1:13" ht="20.100000000000001" customHeight="1" x14ac:dyDescent="0.25">
      <c r="A66" s="3">
        <v>66</v>
      </c>
      <c r="B66" s="55" t="s">
        <v>57</v>
      </c>
      <c r="C66" s="27">
        <v>1115</v>
      </c>
      <c r="D66" s="3" t="s">
        <v>84</v>
      </c>
      <c r="E66" s="3">
        <v>2013</v>
      </c>
      <c r="F66" s="24" t="s">
        <v>85</v>
      </c>
      <c r="G66" s="46" t="s">
        <v>142</v>
      </c>
      <c r="H66" s="50" t="s">
        <v>120</v>
      </c>
    </row>
    <row r="67" spans="1:13" ht="20.100000000000001" customHeight="1" x14ac:dyDescent="0.25">
      <c r="A67" s="3">
        <v>67</v>
      </c>
      <c r="B67" s="71" t="s">
        <v>58</v>
      </c>
      <c r="C67" s="20">
        <v>16</v>
      </c>
      <c r="D67" s="26"/>
      <c r="E67" s="20">
        <v>2013</v>
      </c>
      <c r="F67" s="24" t="s">
        <v>276</v>
      </c>
      <c r="G67" s="46" t="s">
        <v>182</v>
      </c>
    </row>
    <row r="68" spans="1:13" ht="20.100000000000001" customHeight="1" x14ac:dyDescent="0.25">
      <c r="A68" s="3">
        <v>68</v>
      </c>
      <c r="B68" s="55" t="s">
        <v>12</v>
      </c>
      <c r="C68" s="3">
        <v>2003</v>
      </c>
      <c r="D68" s="3" t="s">
        <v>36</v>
      </c>
      <c r="E68" s="3">
        <v>2014</v>
      </c>
      <c r="F68" s="24" t="s">
        <v>89</v>
      </c>
      <c r="G68" s="46" t="s">
        <v>136</v>
      </c>
    </row>
    <row r="69" spans="1:13" ht="20.100000000000001" customHeight="1" x14ac:dyDescent="0.25">
      <c r="A69" s="3">
        <v>69</v>
      </c>
      <c r="B69" s="55" t="s">
        <v>57</v>
      </c>
      <c r="C69" s="3">
        <v>24</v>
      </c>
      <c r="D69" s="3" t="s">
        <v>16</v>
      </c>
      <c r="E69" s="3">
        <v>2014</v>
      </c>
      <c r="F69" s="24" t="s">
        <v>88</v>
      </c>
      <c r="G69" s="50" t="s">
        <v>120</v>
      </c>
      <c r="H69" s="50" t="s">
        <v>142</v>
      </c>
    </row>
    <row r="70" spans="1:13" ht="20.100000000000001" customHeight="1" x14ac:dyDescent="0.25">
      <c r="A70" s="3">
        <v>70</v>
      </c>
      <c r="B70" s="55" t="s">
        <v>27</v>
      </c>
      <c r="C70" s="3">
        <v>25</v>
      </c>
      <c r="D70" s="3" t="s">
        <v>50</v>
      </c>
      <c r="E70" s="3">
        <v>2015</v>
      </c>
      <c r="F70" s="24" t="s">
        <v>90</v>
      </c>
      <c r="G70" s="47" t="s">
        <v>120</v>
      </c>
      <c r="H70" s="47" t="s">
        <v>286</v>
      </c>
      <c r="I70" s="47" t="s">
        <v>142</v>
      </c>
      <c r="J70" s="46" t="s">
        <v>129</v>
      </c>
      <c r="K70" s="47" t="s">
        <v>351</v>
      </c>
    </row>
    <row r="71" spans="1:13" ht="20.100000000000001" customHeight="1" x14ac:dyDescent="0.25">
      <c r="A71" s="3">
        <v>71</v>
      </c>
      <c r="B71" s="55" t="s">
        <v>12</v>
      </c>
      <c r="C71" s="3">
        <v>518</v>
      </c>
      <c r="D71" s="3" t="s">
        <v>50</v>
      </c>
      <c r="E71" s="3">
        <v>2015</v>
      </c>
      <c r="F71" s="24" t="s">
        <v>92</v>
      </c>
      <c r="G71" s="46" t="s">
        <v>169</v>
      </c>
      <c r="H71" s="47" t="s">
        <v>189</v>
      </c>
      <c r="I71" s="47" t="s">
        <v>168</v>
      </c>
      <c r="J71" s="47" t="s">
        <v>142</v>
      </c>
      <c r="K71" s="47" t="s">
        <v>352</v>
      </c>
      <c r="L71" s="46" t="s">
        <v>224</v>
      </c>
    </row>
    <row r="72" spans="1:13" ht="29.25" customHeight="1" x14ac:dyDescent="0.25">
      <c r="A72" s="3">
        <v>72</v>
      </c>
      <c r="B72" s="55" t="s">
        <v>81</v>
      </c>
      <c r="C72" s="3" t="s">
        <v>39</v>
      </c>
      <c r="D72" s="3" t="s">
        <v>36</v>
      </c>
      <c r="E72" s="3">
        <v>2015</v>
      </c>
      <c r="F72" s="61" t="s">
        <v>349</v>
      </c>
      <c r="G72" s="47" t="s">
        <v>141</v>
      </c>
      <c r="H72" s="47" t="s">
        <v>189</v>
      </c>
      <c r="I72" s="47" t="s">
        <v>133</v>
      </c>
      <c r="J72" s="46" t="s">
        <v>142</v>
      </c>
      <c r="K72" s="46" t="s">
        <v>153</v>
      </c>
      <c r="L72" s="46" t="s">
        <v>169</v>
      </c>
    </row>
    <row r="73" spans="1:13" ht="24.75" customHeight="1" x14ac:dyDescent="0.25">
      <c r="A73" s="3">
        <v>73</v>
      </c>
      <c r="B73" s="55" t="s">
        <v>5</v>
      </c>
      <c r="C73" s="3">
        <v>1751</v>
      </c>
      <c r="D73" s="3" t="s">
        <v>50</v>
      </c>
      <c r="E73" s="3">
        <v>2015</v>
      </c>
      <c r="F73" s="24" t="s">
        <v>91</v>
      </c>
      <c r="G73" s="47" t="s">
        <v>182</v>
      </c>
      <c r="H73" s="47" t="s">
        <v>126</v>
      </c>
      <c r="I73" s="47" t="s">
        <v>141</v>
      </c>
      <c r="J73" s="47" t="s">
        <v>129</v>
      </c>
    </row>
    <row r="74" spans="1:13" ht="27" customHeight="1" x14ac:dyDescent="0.25">
      <c r="A74" s="3">
        <v>74</v>
      </c>
      <c r="B74" s="55" t="s">
        <v>12</v>
      </c>
      <c r="C74" s="3">
        <v>1536</v>
      </c>
      <c r="D74" s="3" t="s">
        <v>36</v>
      </c>
      <c r="E74" s="3">
        <v>2015</v>
      </c>
      <c r="F74" s="24" t="s">
        <v>93</v>
      </c>
      <c r="G74" s="47" t="s">
        <v>142</v>
      </c>
      <c r="H74" s="46" t="s">
        <v>151</v>
      </c>
      <c r="I74" s="46" t="s">
        <v>133</v>
      </c>
      <c r="J74" s="46" t="s">
        <v>350</v>
      </c>
      <c r="K74" s="47" t="s">
        <v>189</v>
      </c>
    </row>
    <row r="75" spans="1:13" ht="20.100000000000001" customHeight="1" x14ac:dyDescent="0.25">
      <c r="A75" s="3">
        <v>75</v>
      </c>
      <c r="B75" s="71" t="s">
        <v>12</v>
      </c>
      <c r="C75" s="20">
        <v>4678</v>
      </c>
      <c r="D75" s="20" t="s">
        <v>22</v>
      </c>
      <c r="E75" s="20">
        <v>2015</v>
      </c>
      <c r="F75" s="24" t="s">
        <v>294</v>
      </c>
      <c r="G75" s="47" t="s">
        <v>141</v>
      </c>
      <c r="H75" s="47" t="s">
        <v>189</v>
      </c>
      <c r="I75" s="47" t="s">
        <v>133</v>
      </c>
    </row>
    <row r="76" spans="1:13" ht="20.100000000000001" customHeight="1" x14ac:dyDescent="0.25">
      <c r="A76" s="3">
        <v>76</v>
      </c>
      <c r="B76" s="69" t="s">
        <v>15</v>
      </c>
      <c r="C76" s="5">
        <v>780</v>
      </c>
      <c r="D76" s="5" t="s">
        <v>36</v>
      </c>
      <c r="E76" s="5">
        <v>2016</v>
      </c>
      <c r="F76" s="24" t="s">
        <v>94</v>
      </c>
      <c r="G76" s="46" t="s">
        <v>182</v>
      </c>
      <c r="H76" s="47" t="s">
        <v>205</v>
      </c>
      <c r="I76" s="47" t="s">
        <v>153</v>
      </c>
      <c r="J76" s="47" t="s">
        <v>142</v>
      </c>
      <c r="K76" s="46" t="s">
        <v>224</v>
      </c>
      <c r="L76" s="47" t="s">
        <v>126</v>
      </c>
    </row>
    <row r="77" spans="1:13" ht="20.100000000000001" customHeight="1" x14ac:dyDescent="0.25">
      <c r="A77" s="3">
        <v>77</v>
      </c>
      <c r="B77" s="55" t="s">
        <v>81</v>
      </c>
      <c r="C77" s="3" t="s">
        <v>39</v>
      </c>
      <c r="D77" s="3" t="s">
        <v>8</v>
      </c>
      <c r="E77" s="3">
        <v>2016</v>
      </c>
      <c r="F77" s="24" t="s">
        <v>96</v>
      </c>
      <c r="G77" s="47" t="s">
        <v>141</v>
      </c>
      <c r="H77" s="47" t="s">
        <v>189</v>
      </c>
      <c r="I77" s="47" t="s">
        <v>133</v>
      </c>
      <c r="J77" s="47" t="s">
        <v>142</v>
      </c>
      <c r="K77" s="46" t="s">
        <v>153</v>
      </c>
      <c r="L77" s="46" t="s">
        <v>169</v>
      </c>
    </row>
    <row r="78" spans="1:13" ht="20.100000000000001" customHeight="1" x14ac:dyDescent="0.25">
      <c r="A78" s="3">
        <v>78</v>
      </c>
      <c r="B78" s="55" t="s">
        <v>12</v>
      </c>
      <c r="C78" s="20">
        <v>3804</v>
      </c>
      <c r="D78" s="20" t="s">
        <v>13</v>
      </c>
      <c r="E78" s="20">
        <v>2016</v>
      </c>
      <c r="F78" s="24" t="s">
        <v>298</v>
      </c>
      <c r="G78" s="46" t="s">
        <v>141</v>
      </c>
    </row>
    <row r="79" spans="1:13" ht="19.5" customHeight="1" x14ac:dyDescent="0.25">
      <c r="A79" s="3">
        <v>79</v>
      </c>
      <c r="B79" s="55" t="s">
        <v>25</v>
      </c>
      <c r="C79" s="3">
        <v>256</v>
      </c>
      <c r="D79" s="3" t="s">
        <v>50</v>
      </c>
      <c r="E79" s="3">
        <v>2016</v>
      </c>
      <c r="F79" s="4" t="s">
        <v>302</v>
      </c>
      <c r="G79" s="59" t="s">
        <v>169</v>
      </c>
      <c r="H79" s="47" t="s">
        <v>153</v>
      </c>
      <c r="I79" s="47" t="s">
        <v>189</v>
      </c>
      <c r="J79" s="59" t="s">
        <v>352</v>
      </c>
    </row>
    <row r="80" spans="1:13" ht="20.100000000000001" customHeight="1" x14ac:dyDescent="0.25">
      <c r="A80" s="3">
        <v>80</v>
      </c>
      <c r="B80" s="55" t="s">
        <v>72</v>
      </c>
      <c r="C80" s="3">
        <v>1797</v>
      </c>
      <c r="D80" s="3" t="s">
        <v>29</v>
      </c>
      <c r="E80" s="3">
        <v>2016</v>
      </c>
      <c r="F80" s="29" t="s">
        <v>95</v>
      </c>
      <c r="G80" s="46" t="s">
        <v>168</v>
      </c>
    </row>
    <row r="81" spans="1:14" ht="25.5" customHeight="1" x14ac:dyDescent="0.25">
      <c r="A81" s="3">
        <v>81</v>
      </c>
      <c r="B81" s="55" t="s">
        <v>12</v>
      </c>
      <c r="C81" s="3">
        <v>429</v>
      </c>
      <c r="D81" s="3" t="s">
        <v>50</v>
      </c>
      <c r="E81" s="3">
        <v>2016</v>
      </c>
      <c r="F81" s="24" t="s">
        <v>97</v>
      </c>
      <c r="G81" s="47" t="s">
        <v>182</v>
      </c>
      <c r="H81" s="47" t="s">
        <v>286</v>
      </c>
      <c r="I81" s="47" t="s">
        <v>142</v>
      </c>
      <c r="J81" s="47" t="s">
        <v>129</v>
      </c>
      <c r="K81" s="47" t="s">
        <v>168</v>
      </c>
      <c r="L81" s="47" t="s">
        <v>151</v>
      </c>
      <c r="M81" s="47" t="s">
        <v>153</v>
      </c>
      <c r="N81" s="47" t="s">
        <v>126</v>
      </c>
    </row>
    <row r="82" spans="1:14" ht="13.5" customHeight="1" x14ac:dyDescent="0.25">
      <c r="A82" s="3">
        <v>82</v>
      </c>
      <c r="B82" s="71" t="s">
        <v>12</v>
      </c>
      <c r="C82" s="20">
        <v>3687</v>
      </c>
      <c r="D82" s="20" t="s">
        <v>13</v>
      </c>
      <c r="E82" s="20">
        <v>2016</v>
      </c>
      <c r="F82" s="24" t="s">
        <v>299</v>
      </c>
      <c r="G82" s="46" t="s">
        <v>182</v>
      </c>
      <c r="H82" s="47" t="s">
        <v>189</v>
      </c>
    </row>
    <row r="83" spans="1:14" ht="20.100000000000001" customHeight="1" x14ac:dyDescent="0.25">
      <c r="A83" s="3">
        <v>83</v>
      </c>
      <c r="B83" s="71" t="s">
        <v>12</v>
      </c>
      <c r="C83" s="20">
        <v>1441</v>
      </c>
      <c r="D83" s="20" t="s">
        <v>36</v>
      </c>
      <c r="E83" s="20">
        <v>2016</v>
      </c>
      <c r="F83" s="24" t="s">
        <v>303</v>
      </c>
      <c r="G83" s="47" t="s">
        <v>136</v>
      </c>
      <c r="H83" s="46" t="s">
        <v>129</v>
      </c>
      <c r="I83" s="46" t="s">
        <v>350</v>
      </c>
      <c r="J83" s="47" t="s">
        <v>169</v>
      </c>
    </row>
    <row r="84" spans="1:14" ht="20.100000000000001" customHeight="1" x14ac:dyDescent="0.25">
      <c r="A84" s="3">
        <v>84</v>
      </c>
      <c r="B84" s="55" t="s">
        <v>12</v>
      </c>
      <c r="C84" s="20">
        <v>1132</v>
      </c>
      <c r="D84" s="20" t="s">
        <v>84</v>
      </c>
      <c r="E84" s="20">
        <v>2017</v>
      </c>
      <c r="F84" s="24" t="s">
        <v>320</v>
      </c>
      <c r="G84" s="47" t="s">
        <v>141</v>
      </c>
      <c r="H84" s="47" t="s">
        <v>189</v>
      </c>
    </row>
    <row r="85" spans="1:14" ht="20.100000000000001" customHeight="1" x14ac:dyDescent="0.25">
      <c r="A85" s="3">
        <v>85</v>
      </c>
      <c r="B85" s="55" t="s">
        <v>12</v>
      </c>
      <c r="C85" s="20">
        <v>5171</v>
      </c>
      <c r="D85" s="20" t="s">
        <v>322</v>
      </c>
      <c r="E85" s="20">
        <v>2017</v>
      </c>
      <c r="F85" s="24" t="s">
        <v>323</v>
      </c>
      <c r="G85" s="47" t="s">
        <v>141</v>
      </c>
      <c r="H85" s="47" t="s">
        <v>189</v>
      </c>
    </row>
    <row r="86" spans="1:14" ht="20.100000000000001" customHeight="1" x14ac:dyDescent="0.25">
      <c r="A86" s="3">
        <v>86</v>
      </c>
      <c r="B86" s="55" t="s">
        <v>57</v>
      </c>
      <c r="C86" s="3" t="s">
        <v>39</v>
      </c>
      <c r="D86" s="3" t="s">
        <v>16</v>
      </c>
      <c r="E86" s="3">
        <v>2017</v>
      </c>
      <c r="F86" s="24" t="s">
        <v>98</v>
      </c>
      <c r="G86" s="46" t="s">
        <v>189</v>
      </c>
      <c r="H86" s="46" t="s">
        <v>286</v>
      </c>
    </row>
    <row r="87" spans="1:14" ht="20.100000000000001" customHeight="1" x14ac:dyDescent="0.25">
      <c r="A87" s="3">
        <v>87</v>
      </c>
      <c r="B87" s="55" t="s">
        <v>12</v>
      </c>
      <c r="C87" s="3">
        <v>2063</v>
      </c>
      <c r="D87" s="3" t="s">
        <v>16</v>
      </c>
      <c r="E87" s="3">
        <v>2017</v>
      </c>
      <c r="F87" s="24" t="s">
        <v>99</v>
      </c>
      <c r="G87" s="47" t="s">
        <v>182</v>
      </c>
      <c r="H87" s="46" t="s">
        <v>286</v>
      </c>
      <c r="I87" s="46" t="s">
        <v>142</v>
      </c>
    </row>
    <row r="88" spans="1:14" ht="20.100000000000001" customHeight="1" x14ac:dyDescent="0.25">
      <c r="A88" s="3">
        <v>88</v>
      </c>
      <c r="B88" s="55" t="s">
        <v>81</v>
      </c>
      <c r="C88" s="3" t="s">
        <v>39</v>
      </c>
      <c r="D88" s="3" t="s">
        <v>6</v>
      </c>
      <c r="E88" s="3">
        <v>2018</v>
      </c>
      <c r="F88" s="24" t="s">
        <v>100</v>
      </c>
      <c r="G88" s="47" t="s">
        <v>189</v>
      </c>
      <c r="H88" s="47" t="s">
        <v>142</v>
      </c>
      <c r="I88" s="47" t="s">
        <v>352</v>
      </c>
      <c r="J88" s="46" t="s">
        <v>169</v>
      </c>
    </row>
    <row r="89" spans="1:14" ht="19.5" customHeight="1" x14ac:dyDescent="0.25">
      <c r="A89" s="3">
        <v>89</v>
      </c>
      <c r="B89" s="55" t="s">
        <v>12</v>
      </c>
      <c r="C89" s="3">
        <v>3280</v>
      </c>
      <c r="D89" s="3" t="s">
        <v>13</v>
      </c>
      <c r="E89" s="3">
        <v>2018</v>
      </c>
      <c r="F89" s="24" t="s">
        <v>102</v>
      </c>
      <c r="G89" s="47" t="s">
        <v>142</v>
      </c>
      <c r="H89" s="46" t="s">
        <v>286</v>
      </c>
      <c r="I89" s="46" t="s">
        <v>120</v>
      </c>
      <c r="J89" s="46" t="s">
        <v>331</v>
      </c>
      <c r="K89" s="47" t="s">
        <v>153</v>
      </c>
      <c r="L89" s="47" t="s">
        <v>151</v>
      </c>
      <c r="M89" s="47" t="s">
        <v>224</v>
      </c>
      <c r="N89" s="47" t="s">
        <v>350</v>
      </c>
    </row>
    <row r="90" spans="1:14" ht="20.100000000000001" customHeight="1" x14ac:dyDescent="0.25">
      <c r="A90" s="3">
        <v>90</v>
      </c>
      <c r="B90" s="55" t="s">
        <v>12</v>
      </c>
      <c r="C90" s="3">
        <v>5851</v>
      </c>
      <c r="D90" s="23" t="s">
        <v>322</v>
      </c>
      <c r="E90" s="3">
        <v>2018</v>
      </c>
      <c r="F90" s="24" t="s">
        <v>103</v>
      </c>
      <c r="G90" s="47" t="s">
        <v>141</v>
      </c>
      <c r="H90" s="47" t="s">
        <v>189</v>
      </c>
    </row>
    <row r="91" spans="1:14" ht="20.100000000000001" customHeight="1" x14ac:dyDescent="0.25">
      <c r="A91" s="3">
        <v>91</v>
      </c>
      <c r="B91" s="55" t="s">
        <v>12</v>
      </c>
      <c r="C91" s="3">
        <v>5095</v>
      </c>
      <c r="D91" s="3" t="s">
        <v>22</v>
      </c>
      <c r="E91" s="3">
        <v>2018</v>
      </c>
      <c r="F91" s="24" t="s">
        <v>101</v>
      </c>
      <c r="G91" s="47" t="s">
        <v>189</v>
      </c>
      <c r="H91" s="47" t="s">
        <v>168</v>
      </c>
      <c r="I91" s="47" t="s">
        <v>182</v>
      </c>
      <c r="J91" s="47" t="s">
        <v>352</v>
      </c>
      <c r="K91" s="47" t="s">
        <v>136</v>
      </c>
      <c r="L91" s="47" t="s">
        <v>169</v>
      </c>
    </row>
    <row r="92" spans="1:14" ht="20.25" customHeight="1" x14ac:dyDescent="0.25">
      <c r="A92" s="3">
        <v>92</v>
      </c>
      <c r="B92" s="55" t="s">
        <v>81</v>
      </c>
      <c r="C92" s="3" t="s">
        <v>39</v>
      </c>
      <c r="D92" s="3" t="s">
        <v>36</v>
      </c>
      <c r="E92" s="3">
        <v>2019</v>
      </c>
      <c r="F92" s="24" t="s">
        <v>104</v>
      </c>
      <c r="G92" s="47" t="s">
        <v>189</v>
      </c>
      <c r="H92" s="47" t="s">
        <v>142</v>
      </c>
      <c r="I92" s="47" t="s">
        <v>352</v>
      </c>
      <c r="J92" s="46" t="s">
        <v>169</v>
      </c>
    </row>
    <row r="93" spans="1:14" ht="30" customHeight="1" x14ac:dyDescent="0.25">
      <c r="A93" s="3">
        <v>93</v>
      </c>
      <c r="B93" s="55" t="s">
        <v>12</v>
      </c>
      <c r="C93" s="3">
        <v>3100</v>
      </c>
      <c r="D93" s="3" t="s">
        <v>18</v>
      </c>
      <c r="E93" s="3">
        <v>2019</v>
      </c>
      <c r="F93" s="29" t="s">
        <v>106</v>
      </c>
      <c r="G93" s="46" t="s">
        <v>136</v>
      </c>
      <c r="H93" s="46" t="s">
        <v>352</v>
      </c>
    </row>
    <row r="94" spans="1:14" ht="30" customHeight="1" x14ac:dyDescent="0.25">
      <c r="A94" s="3">
        <v>94</v>
      </c>
      <c r="B94" s="55" t="s">
        <v>12</v>
      </c>
      <c r="C94" s="20">
        <v>3495</v>
      </c>
      <c r="D94" s="20" t="s">
        <v>10</v>
      </c>
      <c r="E94" s="3">
        <v>2019</v>
      </c>
      <c r="F94" s="30" t="s">
        <v>332</v>
      </c>
      <c r="G94" s="47" t="s">
        <v>141</v>
      </c>
      <c r="H94" s="20"/>
      <c r="I94" s="20"/>
      <c r="J94" s="20"/>
      <c r="K94" s="20"/>
      <c r="L94" s="20"/>
      <c r="M94" s="20"/>
      <c r="N94" s="20"/>
    </row>
    <row r="95" spans="1:14" ht="30" customHeight="1" x14ac:dyDescent="0.25">
      <c r="A95" s="3">
        <v>95</v>
      </c>
      <c r="B95" s="55" t="s">
        <v>12</v>
      </c>
      <c r="C95" s="3">
        <v>2626</v>
      </c>
      <c r="D95" s="3" t="s">
        <v>53</v>
      </c>
      <c r="E95" s="3">
        <v>2019</v>
      </c>
      <c r="F95" s="24" t="s">
        <v>105</v>
      </c>
      <c r="G95" s="47" t="s">
        <v>142</v>
      </c>
      <c r="H95" s="46" t="s">
        <v>286</v>
      </c>
      <c r="I95" s="46" t="s">
        <v>120</v>
      </c>
      <c r="J95" s="46" t="s">
        <v>331</v>
      </c>
      <c r="K95" s="47" t="s">
        <v>153</v>
      </c>
      <c r="L95" s="47" t="s">
        <v>151</v>
      </c>
      <c r="M95" s="46" t="s">
        <v>224</v>
      </c>
      <c r="N95" s="46" t="s">
        <v>350</v>
      </c>
    </row>
    <row r="96" spans="1:14" ht="30" customHeight="1" x14ac:dyDescent="0.25"/>
  </sheetData>
  <autoFilter ref="A1:P95" xr:uid="{E94F344D-91BC-46A8-9F9F-BFFB4139407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7825D-63C0-4EAF-B6D7-D08EBEC2FD8D}">
  <dimension ref="A1:H38"/>
  <sheetViews>
    <sheetView zoomScale="87" zoomScaleNormal="87" workbookViewId="0">
      <selection activeCell="E26" sqref="E26"/>
    </sheetView>
  </sheetViews>
  <sheetFormatPr baseColWidth="10" defaultRowHeight="15" x14ac:dyDescent="0.25"/>
  <cols>
    <col min="1" max="1" width="16" customWidth="1"/>
    <col min="2" max="2" width="20.42578125" customWidth="1"/>
    <col min="3" max="3" width="14.42578125" customWidth="1"/>
    <col min="5" max="5" width="14.5703125" customWidth="1"/>
    <col min="8" max="8" width="15" customWidth="1"/>
  </cols>
  <sheetData>
    <row r="1" spans="1:8" ht="9.9499999999999993" customHeight="1" thickBot="1" x14ac:dyDescent="0.3">
      <c r="A1" s="310" t="s">
        <v>685</v>
      </c>
      <c r="B1" s="310" t="s">
        <v>686</v>
      </c>
      <c r="C1" s="304" t="s">
        <v>781</v>
      </c>
      <c r="D1" s="305"/>
      <c r="E1" s="305"/>
      <c r="F1" s="305"/>
      <c r="G1" s="305"/>
      <c r="H1" s="306"/>
    </row>
    <row r="2" spans="1:8" ht="51" customHeight="1" thickBot="1" x14ac:dyDescent="0.3">
      <c r="A2" s="311"/>
      <c r="B2" s="312"/>
      <c r="C2" s="215" t="s">
        <v>787</v>
      </c>
      <c r="D2" s="216" t="s">
        <v>788</v>
      </c>
      <c r="E2" s="216" t="s">
        <v>782</v>
      </c>
      <c r="F2" s="216" t="s">
        <v>783</v>
      </c>
      <c r="G2" s="216" t="s">
        <v>789</v>
      </c>
      <c r="H2" s="217" t="s">
        <v>784</v>
      </c>
    </row>
    <row r="3" spans="1:8" ht="9.9499999999999993" customHeight="1" x14ac:dyDescent="0.25">
      <c r="A3" s="302" t="s">
        <v>687</v>
      </c>
      <c r="B3" s="202" t="s">
        <v>705</v>
      </c>
      <c r="C3" s="225"/>
      <c r="D3" s="226"/>
      <c r="E3" s="229"/>
      <c r="F3" s="226"/>
      <c r="G3" s="229"/>
      <c r="H3" s="233"/>
    </row>
    <row r="4" spans="1:8" ht="9.9499999999999993" customHeight="1" x14ac:dyDescent="0.25">
      <c r="A4" s="303"/>
      <c r="B4" s="203" t="s">
        <v>706</v>
      </c>
      <c r="C4" s="210"/>
      <c r="D4" s="220"/>
      <c r="E4" s="220"/>
      <c r="F4" s="220"/>
      <c r="G4" s="220"/>
      <c r="H4" s="234"/>
    </row>
    <row r="5" spans="1:8" ht="9.9499999999999993" customHeight="1" x14ac:dyDescent="0.25">
      <c r="A5" s="303"/>
      <c r="B5" s="204" t="s">
        <v>707</v>
      </c>
      <c r="C5" s="210"/>
      <c r="D5" s="220"/>
      <c r="E5" s="209"/>
      <c r="F5" s="220"/>
      <c r="G5" s="209"/>
      <c r="H5" s="234"/>
    </row>
    <row r="6" spans="1:8" ht="9.9499999999999993" customHeight="1" x14ac:dyDescent="0.25">
      <c r="A6" s="303"/>
      <c r="B6" s="205" t="s">
        <v>708</v>
      </c>
      <c r="C6" s="210"/>
      <c r="D6" s="209"/>
      <c r="E6" s="209"/>
      <c r="F6" s="209"/>
      <c r="G6" s="209"/>
      <c r="H6" s="234"/>
    </row>
    <row r="7" spans="1:8" ht="9.9499999999999993" customHeight="1" x14ac:dyDescent="0.25">
      <c r="A7" s="303"/>
      <c r="B7" s="205" t="s">
        <v>709</v>
      </c>
      <c r="C7" s="219"/>
      <c r="D7" s="209"/>
      <c r="E7" s="209"/>
      <c r="F7" s="209"/>
      <c r="G7" s="209"/>
      <c r="H7" s="234"/>
    </row>
    <row r="8" spans="1:8" ht="9.9499999999999993" customHeight="1" x14ac:dyDescent="0.25">
      <c r="A8" s="303"/>
      <c r="B8" s="205" t="s">
        <v>791</v>
      </c>
      <c r="C8" s="218"/>
      <c r="D8" s="209"/>
      <c r="E8" s="220"/>
      <c r="F8" s="209"/>
      <c r="G8" s="220"/>
      <c r="H8" s="234"/>
    </row>
    <row r="9" spans="1:8" ht="9.9499999999999993" customHeight="1" thickBot="1" x14ac:dyDescent="0.3">
      <c r="A9" s="313"/>
      <c r="B9" s="154" t="s">
        <v>711</v>
      </c>
      <c r="C9" s="222"/>
      <c r="D9" s="223"/>
      <c r="E9" s="223"/>
      <c r="F9" s="231"/>
      <c r="G9" s="223"/>
      <c r="H9" s="235"/>
    </row>
    <row r="10" spans="1:8" ht="9.9499999999999993" customHeight="1" x14ac:dyDescent="0.25">
      <c r="A10" s="302" t="s">
        <v>785</v>
      </c>
      <c r="B10" s="206" t="s">
        <v>689</v>
      </c>
      <c r="C10" s="230"/>
      <c r="D10" s="226"/>
      <c r="E10" s="229"/>
      <c r="F10" s="226"/>
      <c r="G10" s="226"/>
      <c r="H10" s="227"/>
    </row>
    <row r="11" spans="1:8" ht="9.9499999999999993" customHeight="1" x14ac:dyDescent="0.25">
      <c r="A11" s="303"/>
      <c r="B11" s="205" t="s">
        <v>690</v>
      </c>
      <c r="C11" s="210"/>
      <c r="D11" s="220"/>
      <c r="E11" s="220"/>
      <c r="F11" s="220"/>
      <c r="G11" s="220"/>
      <c r="H11" s="234"/>
    </row>
    <row r="12" spans="1:8" ht="9.9499999999999993" customHeight="1" thickBot="1" x14ac:dyDescent="0.3">
      <c r="A12" s="313"/>
      <c r="B12" s="159" t="s">
        <v>712</v>
      </c>
      <c r="C12" s="212"/>
      <c r="D12" s="213"/>
      <c r="E12" s="221"/>
      <c r="F12" s="221"/>
      <c r="G12" s="213"/>
      <c r="H12" s="214"/>
    </row>
    <row r="13" spans="1:8" ht="9.9499999999999993" customHeight="1" x14ac:dyDescent="0.25">
      <c r="A13" s="302" t="s">
        <v>786</v>
      </c>
      <c r="B13" s="207" t="s">
        <v>792</v>
      </c>
      <c r="C13" s="225"/>
      <c r="D13" s="226"/>
      <c r="E13" s="229"/>
      <c r="F13" s="226"/>
      <c r="G13" s="226"/>
      <c r="H13" s="227"/>
    </row>
    <row r="14" spans="1:8" ht="9.9499999999999993" customHeight="1" x14ac:dyDescent="0.25">
      <c r="A14" s="303"/>
      <c r="B14" s="205" t="s">
        <v>715</v>
      </c>
      <c r="C14" s="219"/>
      <c r="D14" s="220"/>
      <c r="E14" s="220"/>
      <c r="F14" s="209"/>
      <c r="G14" s="209"/>
      <c r="H14" s="211"/>
    </row>
    <row r="15" spans="1:8" ht="9.9499999999999993" customHeight="1" x14ac:dyDescent="0.25">
      <c r="A15" s="303"/>
      <c r="B15" s="205" t="s">
        <v>716</v>
      </c>
      <c r="C15" s="210"/>
      <c r="D15" s="209"/>
      <c r="E15" s="220"/>
      <c r="F15" s="220"/>
      <c r="G15" s="220"/>
      <c r="H15" s="234"/>
    </row>
    <row r="16" spans="1:8" ht="9.9499999999999993" customHeight="1" x14ac:dyDescent="0.25">
      <c r="A16" s="303"/>
      <c r="B16" s="205" t="s">
        <v>717</v>
      </c>
      <c r="C16" s="210"/>
      <c r="D16" s="209"/>
      <c r="E16" s="220"/>
      <c r="F16" s="220"/>
      <c r="G16" s="209"/>
      <c r="H16" s="211"/>
    </row>
    <row r="17" spans="1:8" ht="9.9499999999999993" customHeight="1" x14ac:dyDescent="0.25">
      <c r="A17" s="303"/>
      <c r="B17" s="205" t="s">
        <v>718</v>
      </c>
      <c r="C17" s="210"/>
      <c r="D17" s="220"/>
      <c r="E17" s="220"/>
      <c r="F17" s="220"/>
      <c r="G17" s="209"/>
      <c r="H17" s="211"/>
    </row>
    <row r="18" spans="1:8" ht="9.9499999999999993" customHeight="1" x14ac:dyDescent="0.25">
      <c r="A18" s="303"/>
      <c r="B18" s="205" t="s">
        <v>719</v>
      </c>
      <c r="C18" s="210"/>
      <c r="D18" s="220"/>
      <c r="E18" s="220"/>
      <c r="F18" s="220"/>
      <c r="G18" s="209"/>
      <c r="H18" s="211"/>
    </row>
    <row r="19" spans="1:8" ht="9.75" customHeight="1" x14ac:dyDescent="0.25">
      <c r="A19" s="303"/>
      <c r="B19" s="205" t="s">
        <v>720</v>
      </c>
      <c r="C19" s="210"/>
      <c r="D19" s="220"/>
      <c r="E19" s="220"/>
      <c r="F19" s="220"/>
      <c r="G19" s="209"/>
      <c r="H19" s="211"/>
    </row>
    <row r="20" spans="1:8" ht="9.9499999999999993" customHeight="1" x14ac:dyDescent="0.25">
      <c r="A20" s="303"/>
      <c r="B20" s="205" t="s">
        <v>692</v>
      </c>
      <c r="C20" s="219"/>
      <c r="D20" s="209"/>
      <c r="E20" s="220"/>
      <c r="F20" s="220"/>
      <c r="G20" s="209"/>
      <c r="H20" s="234"/>
    </row>
    <row r="21" spans="1:8" ht="9.9499999999999993" customHeight="1" x14ac:dyDescent="0.25">
      <c r="A21" s="303"/>
      <c r="B21" s="208" t="s">
        <v>694</v>
      </c>
      <c r="C21" s="210"/>
      <c r="D21" s="209"/>
      <c r="E21" s="220"/>
      <c r="F21" s="209"/>
      <c r="G21" s="209"/>
      <c r="H21" s="211"/>
    </row>
    <row r="22" spans="1:8" ht="9.9499999999999993" customHeight="1" x14ac:dyDescent="0.25">
      <c r="A22" s="303"/>
      <c r="B22" s="205" t="s">
        <v>721</v>
      </c>
      <c r="C22" s="210"/>
      <c r="D22" s="220"/>
      <c r="E22" s="220"/>
      <c r="F22" s="220"/>
      <c r="G22" s="209"/>
      <c r="H22" s="211"/>
    </row>
    <row r="23" spans="1:8" ht="9.9499999999999993" customHeight="1" x14ac:dyDescent="0.25">
      <c r="A23" s="303"/>
      <c r="B23" s="205" t="s">
        <v>722</v>
      </c>
      <c r="C23" s="210"/>
      <c r="D23" s="209"/>
      <c r="E23" s="220"/>
      <c r="F23" s="220"/>
      <c r="G23" s="220"/>
      <c r="H23" s="211"/>
    </row>
    <row r="24" spans="1:8" ht="9.9499999999999993" customHeight="1" x14ac:dyDescent="0.25">
      <c r="A24" s="303"/>
      <c r="B24" s="205" t="s">
        <v>723</v>
      </c>
      <c r="C24" s="210"/>
      <c r="D24" s="220"/>
      <c r="E24" s="220"/>
      <c r="F24" s="220"/>
      <c r="G24" s="220"/>
      <c r="H24" s="211"/>
    </row>
    <row r="25" spans="1:8" ht="9.9499999999999993" customHeight="1" thickBot="1" x14ac:dyDescent="0.3">
      <c r="A25" s="313"/>
      <c r="B25" s="159" t="s">
        <v>714</v>
      </c>
      <c r="C25" s="212"/>
      <c r="D25" s="213"/>
      <c r="E25" s="221"/>
      <c r="F25" s="221"/>
      <c r="G25" s="213"/>
      <c r="H25" s="214"/>
    </row>
    <row r="26" spans="1:8" ht="9.9499999999999993" customHeight="1" x14ac:dyDescent="0.25">
      <c r="A26" s="307" t="s">
        <v>695</v>
      </c>
      <c r="B26" s="111" t="s">
        <v>728</v>
      </c>
      <c r="C26" s="225"/>
      <c r="D26" s="226"/>
      <c r="E26" s="226"/>
      <c r="F26" s="226"/>
      <c r="G26" s="226"/>
      <c r="H26" s="227"/>
    </row>
    <row r="27" spans="1:8" ht="9.9499999999999993" customHeight="1" x14ac:dyDescent="0.25">
      <c r="A27" s="308"/>
      <c r="B27" s="104" t="s">
        <v>729</v>
      </c>
      <c r="C27" s="210"/>
      <c r="D27" s="209"/>
      <c r="E27" s="209"/>
      <c r="F27" s="209"/>
      <c r="G27" s="209"/>
      <c r="H27" s="211"/>
    </row>
    <row r="28" spans="1:8" ht="9.9499999999999993" customHeight="1" thickBot="1" x14ac:dyDescent="0.3">
      <c r="A28" s="309"/>
      <c r="B28" s="105" t="s">
        <v>793</v>
      </c>
      <c r="C28" s="228"/>
      <c r="D28" s="224"/>
      <c r="E28" s="224"/>
      <c r="F28" s="224"/>
      <c r="G28" s="201"/>
      <c r="H28" s="200"/>
    </row>
    <row r="29" spans="1:8" ht="9.9499999999999993" customHeight="1" x14ac:dyDescent="0.25">
      <c r="A29" s="302" t="s">
        <v>696</v>
      </c>
      <c r="B29" s="99" t="s">
        <v>697</v>
      </c>
      <c r="C29" s="225"/>
      <c r="D29" s="229"/>
      <c r="E29" s="229"/>
      <c r="F29" s="229"/>
      <c r="G29" s="226"/>
      <c r="H29" s="233"/>
    </row>
    <row r="30" spans="1:8" ht="9.9499999999999993" customHeight="1" x14ac:dyDescent="0.25">
      <c r="A30" s="303"/>
      <c r="B30" s="140" t="s">
        <v>698</v>
      </c>
      <c r="C30" s="210"/>
      <c r="D30" s="209"/>
      <c r="E30" s="220"/>
      <c r="F30" s="209"/>
      <c r="G30" s="209"/>
      <c r="H30" s="211"/>
    </row>
    <row r="31" spans="1:8" ht="9.9499999999999993" customHeight="1" x14ac:dyDescent="0.25">
      <c r="A31" s="303"/>
      <c r="B31" s="99" t="s">
        <v>724</v>
      </c>
      <c r="C31" s="210"/>
      <c r="D31" s="209"/>
      <c r="E31" s="220"/>
      <c r="F31" s="209"/>
      <c r="G31" s="209"/>
      <c r="H31" s="211"/>
    </row>
    <row r="32" spans="1:8" ht="9.9499999999999993" customHeight="1" x14ac:dyDescent="0.25">
      <c r="A32" s="303"/>
      <c r="B32" s="99" t="s">
        <v>730</v>
      </c>
      <c r="C32" s="210"/>
      <c r="D32" s="209"/>
      <c r="E32" s="220"/>
      <c r="F32" s="209"/>
      <c r="G32" s="209"/>
      <c r="H32" s="211"/>
    </row>
    <row r="33" spans="1:8" ht="9.9499999999999993" customHeight="1" x14ac:dyDescent="0.25">
      <c r="A33" s="303"/>
      <c r="B33" s="99" t="s">
        <v>725</v>
      </c>
      <c r="C33" s="210"/>
      <c r="D33" s="209"/>
      <c r="E33" s="220"/>
      <c r="F33" s="220"/>
      <c r="G33" s="209"/>
      <c r="H33" s="211"/>
    </row>
    <row r="34" spans="1:8" ht="9.9499999999999993" customHeight="1" x14ac:dyDescent="0.25">
      <c r="A34" s="303"/>
      <c r="B34" s="99" t="s">
        <v>726</v>
      </c>
      <c r="C34" s="210"/>
      <c r="D34" s="209"/>
      <c r="E34" s="220"/>
      <c r="F34" s="220"/>
      <c r="G34" s="209"/>
      <c r="H34" s="234"/>
    </row>
    <row r="35" spans="1:8" ht="9.9499999999999993" customHeight="1" x14ac:dyDescent="0.25">
      <c r="A35" s="303"/>
      <c r="B35" s="99" t="s">
        <v>727</v>
      </c>
      <c r="C35" s="210"/>
      <c r="D35" s="209"/>
      <c r="E35" s="220"/>
      <c r="F35" s="220"/>
      <c r="G35" s="209"/>
      <c r="H35" s="211"/>
    </row>
    <row r="36" spans="1:8" ht="9.9499999999999993" customHeight="1" x14ac:dyDescent="0.25">
      <c r="A36" s="303"/>
      <c r="B36" s="99" t="s">
        <v>699</v>
      </c>
      <c r="C36" s="219"/>
      <c r="D36" s="220"/>
      <c r="E36" s="220"/>
      <c r="F36" s="220"/>
      <c r="G36" s="220"/>
      <c r="H36" s="234"/>
    </row>
    <row r="37" spans="1:8" ht="9.9499999999999993" customHeight="1" x14ac:dyDescent="0.25">
      <c r="A37" s="303"/>
      <c r="B37" s="99" t="s">
        <v>700</v>
      </c>
      <c r="C37" s="210"/>
      <c r="D37" s="220"/>
      <c r="E37" s="220"/>
      <c r="F37" s="220"/>
      <c r="G37" s="220"/>
      <c r="H37" s="234"/>
    </row>
    <row r="38" spans="1:8" ht="15.75" thickBot="1" x14ac:dyDescent="0.3">
      <c r="A38" s="232" t="s">
        <v>790</v>
      </c>
      <c r="B38" s="199"/>
      <c r="C38" s="212">
        <v>6</v>
      </c>
      <c r="D38" s="213">
        <v>13</v>
      </c>
      <c r="E38" s="213">
        <v>29</v>
      </c>
      <c r="F38" s="213">
        <v>22</v>
      </c>
      <c r="G38" s="213">
        <v>9</v>
      </c>
      <c r="H38" s="214"/>
    </row>
  </sheetData>
  <mergeCells count="8">
    <mergeCell ref="A29:A37"/>
    <mergeCell ref="C1:H1"/>
    <mergeCell ref="A26:A28"/>
    <mergeCell ref="A1:A2"/>
    <mergeCell ref="B1:B2"/>
    <mergeCell ref="A3:A9"/>
    <mergeCell ref="A10:A12"/>
    <mergeCell ref="A13:A2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7791A-F66A-4F4F-99D1-73DFDF888E94}">
  <dimension ref="A1:CK182"/>
  <sheetViews>
    <sheetView topLeftCell="A157" zoomScale="62" zoomScaleNormal="62" workbookViewId="0">
      <selection activeCell="G177" sqref="G177"/>
    </sheetView>
  </sheetViews>
  <sheetFormatPr baseColWidth="10" defaultRowHeight="15.75" x14ac:dyDescent="0.25"/>
  <cols>
    <col min="1" max="1" width="24.42578125" style="79" customWidth="1"/>
    <col min="2" max="2" width="18.85546875" customWidth="1"/>
    <col min="3" max="3" width="21.85546875" customWidth="1"/>
    <col min="4" max="4" width="19.28515625" style="80" customWidth="1"/>
    <col min="5" max="5" width="42.5703125" customWidth="1"/>
    <col min="6" max="6" width="19.140625" customWidth="1"/>
    <col min="7" max="7" width="32.140625" style="173" customWidth="1"/>
    <col min="8" max="8" width="26.7109375" customWidth="1"/>
    <col min="9" max="9" width="25.140625" customWidth="1"/>
  </cols>
  <sheetData>
    <row r="1" spans="1:89" s="78" customFormat="1" ht="49.5" customHeight="1" thickBot="1" x14ac:dyDescent="0.25">
      <c r="A1" s="73" t="s">
        <v>354</v>
      </c>
      <c r="B1" s="74" t="s">
        <v>355</v>
      </c>
      <c r="C1" s="75" t="s">
        <v>0</v>
      </c>
      <c r="D1" s="76" t="s">
        <v>3</v>
      </c>
      <c r="E1" s="76" t="s">
        <v>356</v>
      </c>
      <c r="F1" s="76" t="s">
        <v>357</v>
      </c>
      <c r="G1" s="76" t="s">
        <v>678</v>
      </c>
      <c r="H1" s="77"/>
      <c r="I1" s="77"/>
      <c r="J1" s="77"/>
      <c r="K1" s="77"/>
      <c r="L1" s="77"/>
      <c r="M1" s="77"/>
      <c r="N1" s="77"/>
      <c r="O1" s="77"/>
      <c r="P1" s="77"/>
      <c r="Q1" s="77"/>
      <c r="R1" s="77"/>
      <c r="S1" s="77"/>
      <c r="T1" s="77"/>
      <c r="U1" s="77"/>
      <c r="V1" s="77"/>
      <c r="W1" s="77"/>
      <c r="X1" s="77"/>
      <c r="Y1" s="77"/>
      <c r="Z1" s="77"/>
      <c r="AA1" s="77"/>
      <c r="AB1" s="77"/>
      <c r="AC1" s="77"/>
      <c r="AD1" s="77"/>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7"/>
      <c r="BX1" s="77"/>
      <c r="BY1" s="77"/>
      <c r="BZ1" s="77"/>
      <c r="CA1" s="77"/>
      <c r="CB1" s="77"/>
      <c r="CC1" s="77"/>
      <c r="CD1" s="77"/>
      <c r="CE1" s="77"/>
      <c r="CF1" s="77"/>
      <c r="CG1" s="77"/>
      <c r="CH1" s="77"/>
      <c r="CI1" s="77"/>
      <c r="CJ1" s="77"/>
      <c r="CK1" s="77"/>
    </row>
    <row r="2" spans="1:89" x14ac:dyDescent="0.25">
      <c r="A2" s="79" t="s">
        <v>358</v>
      </c>
      <c r="C2" t="s">
        <v>359</v>
      </c>
      <c r="D2" s="80" t="s">
        <v>360</v>
      </c>
      <c r="E2" t="s">
        <v>361</v>
      </c>
      <c r="F2" t="s">
        <v>362</v>
      </c>
      <c r="G2" s="314">
        <v>2</v>
      </c>
    </row>
    <row r="3" spans="1:89" x14ac:dyDescent="0.25">
      <c r="A3" s="79" t="s">
        <v>358</v>
      </c>
      <c r="C3" t="s">
        <v>359</v>
      </c>
      <c r="D3" s="80" t="s">
        <v>363</v>
      </c>
      <c r="E3" t="s">
        <v>364</v>
      </c>
      <c r="F3" t="s">
        <v>362</v>
      </c>
      <c r="G3" s="315"/>
    </row>
    <row r="4" spans="1:89" x14ac:dyDescent="0.25">
      <c r="A4" s="79" t="s">
        <v>358</v>
      </c>
      <c r="C4" t="s">
        <v>365</v>
      </c>
      <c r="D4" s="80" t="s">
        <v>366</v>
      </c>
      <c r="E4" t="s">
        <v>367</v>
      </c>
      <c r="F4" t="s">
        <v>362</v>
      </c>
      <c r="G4" s="315"/>
    </row>
    <row r="5" spans="1:89" ht="19.5" customHeight="1" x14ac:dyDescent="0.25">
      <c r="A5" s="79" t="s">
        <v>358</v>
      </c>
      <c r="B5" t="s">
        <v>368</v>
      </c>
      <c r="C5" t="s">
        <v>369</v>
      </c>
      <c r="D5" s="80">
        <v>2018</v>
      </c>
      <c r="E5" t="s">
        <v>370</v>
      </c>
      <c r="F5" t="s">
        <v>362</v>
      </c>
      <c r="G5" s="315"/>
    </row>
    <row r="6" spans="1:89" x14ac:dyDescent="0.25">
      <c r="A6" s="79" t="s">
        <v>371</v>
      </c>
      <c r="C6" t="s">
        <v>359</v>
      </c>
      <c r="D6" s="80" t="s">
        <v>363</v>
      </c>
      <c r="E6" t="s">
        <v>372</v>
      </c>
      <c r="F6" t="s">
        <v>362</v>
      </c>
      <c r="G6" s="173">
        <v>4</v>
      </c>
    </row>
    <row r="7" spans="1:89" x14ac:dyDescent="0.25">
      <c r="A7" s="79" t="s">
        <v>371</v>
      </c>
      <c r="C7" t="s">
        <v>359</v>
      </c>
      <c r="D7" s="80" t="s">
        <v>360</v>
      </c>
      <c r="E7" t="s">
        <v>373</v>
      </c>
      <c r="F7" t="s">
        <v>362</v>
      </c>
      <c r="G7" s="81"/>
    </row>
    <row r="8" spans="1:89" x14ac:dyDescent="0.25">
      <c r="A8" s="79" t="s">
        <v>371</v>
      </c>
      <c r="B8" t="s">
        <v>374</v>
      </c>
      <c r="C8" t="s">
        <v>359</v>
      </c>
      <c r="D8" s="80" t="s">
        <v>363</v>
      </c>
      <c r="E8" t="s">
        <v>375</v>
      </c>
      <c r="F8" t="s">
        <v>362</v>
      </c>
      <c r="G8" s="81"/>
    </row>
    <row r="9" spans="1:89" x14ac:dyDescent="0.25">
      <c r="A9" s="79" t="s">
        <v>371</v>
      </c>
      <c r="B9" t="s">
        <v>374</v>
      </c>
      <c r="C9" t="s">
        <v>369</v>
      </c>
      <c r="D9" s="80">
        <v>2018</v>
      </c>
      <c r="E9" t="s">
        <v>376</v>
      </c>
      <c r="F9" t="s">
        <v>362</v>
      </c>
      <c r="G9" s="81"/>
    </row>
    <row r="10" spans="1:89" x14ac:dyDescent="0.25">
      <c r="A10" s="79" t="s">
        <v>371</v>
      </c>
      <c r="B10" t="s">
        <v>377</v>
      </c>
      <c r="C10" t="s">
        <v>359</v>
      </c>
      <c r="D10" s="80" t="s">
        <v>378</v>
      </c>
      <c r="E10" t="s">
        <v>379</v>
      </c>
      <c r="F10" t="s">
        <v>380</v>
      </c>
      <c r="G10" s="81"/>
    </row>
    <row r="11" spans="1:89" x14ac:dyDescent="0.25">
      <c r="A11" s="79" t="s">
        <v>371</v>
      </c>
      <c r="B11" t="s">
        <v>381</v>
      </c>
      <c r="C11" t="s">
        <v>359</v>
      </c>
      <c r="D11" s="80" t="s">
        <v>378</v>
      </c>
      <c r="E11" t="s">
        <v>382</v>
      </c>
      <c r="F11" t="s">
        <v>380</v>
      </c>
      <c r="G11" s="81"/>
    </row>
    <row r="12" spans="1:89" x14ac:dyDescent="0.25">
      <c r="A12" s="79" t="s">
        <v>371</v>
      </c>
      <c r="B12" t="s">
        <v>383</v>
      </c>
      <c r="C12" t="s">
        <v>369</v>
      </c>
      <c r="D12" s="80">
        <v>2014</v>
      </c>
      <c r="E12" t="s">
        <v>384</v>
      </c>
      <c r="F12" t="s">
        <v>362</v>
      </c>
      <c r="G12" s="81"/>
    </row>
    <row r="13" spans="1:89" x14ac:dyDescent="0.25">
      <c r="A13" s="79" t="s">
        <v>385</v>
      </c>
      <c r="C13" t="s">
        <v>359</v>
      </c>
      <c r="D13" s="80" t="s">
        <v>360</v>
      </c>
      <c r="E13" t="s">
        <v>386</v>
      </c>
      <c r="F13" t="s">
        <v>380</v>
      </c>
      <c r="G13" s="173">
        <v>4</v>
      </c>
    </row>
    <row r="14" spans="1:89" x14ac:dyDescent="0.25">
      <c r="A14" s="79" t="s">
        <v>385</v>
      </c>
      <c r="C14" t="s">
        <v>359</v>
      </c>
      <c r="D14" s="80" t="s">
        <v>387</v>
      </c>
      <c r="E14" t="s">
        <v>388</v>
      </c>
      <c r="F14" t="s">
        <v>380</v>
      </c>
      <c r="G14" s="81"/>
    </row>
    <row r="15" spans="1:89" x14ac:dyDescent="0.25">
      <c r="A15" s="79" t="s">
        <v>385</v>
      </c>
      <c r="C15" t="s">
        <v>365</v>
      </c>
      <c r="D15" s="80">
        <v>2016</v>
      </c>
      <c r="E15" t="s">
        <v>389</v>
      </c>
      <c r="F15" t="s">
        <v>362</v>
      </c>
      <c r="G15" s="81"/>
    </row>
    <row r="16" spans="1:89" x14ac:dyDescent="0.25">
      <c r="A16" s="79" t="s">
        <v>385</v>
      </c>
      <c r="C16" t="s">
        <v>390</v>
      </c>
      <c r="D16" s="80">
        <v>2016</v>
      </c>
      <c r="E16" t="s">
        <v>391</v>
      </c>
      <c r="F16" t="s">
        <v>362</v>
      </c>
      <c r="G16" s="81"/>
    </row>
    <row r="17" spans="1:7" x14ac:dyDescent="0.25">
      <c r="A17" s="79" t="s">
        <v>385</v>
      </c>
      <c r="B17" s="81" t="s">
        <v>392</v>
      </c>
      <c r="C17" t="s">
        <v>359</v>
      </c>
      <c r="D17" s="80" t="s">
        <v>363</v>
      </c>
      <c r="E17" t="s">
        <v>393</v>
      </c>
      <c r="F17" t="s">
        <v>380</v>
      </c>
      <c r="G17" s="81"/>
    </row>
    <row r="18" spans="1:7" x14ac:dyDescent="0.25">
      <c r="A18" s="79" t="s">
        <v>385</v>
      </c>
      <c r="B18" s="81" t="s">
        <v>394</v>
      </c>
      <c r="C18" t="s">
        <v>395</v>
      </c>
      <c r="D18" s="80">
        <v>2015</v>
      </c>
      <c r="E18" t="s">
        <v>396</v>
      </c>
      <c r="F18" t="s">
        <v>397</v>
      </c>
      <c r="G18" s="81"/>
    </row>
    <row r="19" spans="1:7" x14ac:dyDescent="0.25">
      <c r="A19" s="79" t="s">
        <v>385</v>
      </c>
      <c r="B19" s="81" t="s">
        <v>398</v>
      </c>
      <c r="C19" t="s">
        <v>359</v>
      </c>
      <c r="D19" s="80" t="s">
        <v>399</v>
      </c>
      <c r="E19" t="s">
        <v>400</v>
      </c>
      <c r="F19" t="s">
        <v>380</v>
      </c>
      <c r="G19" s="81"/>
    </row>
    <row r="20" spans="1:7" x14ac:dyDescent="0.25">
      <c r="A20" s="79" t="s">
        <v>385</v>
      </c>
      <c r="B20" s="81" t="s">
        <v>401</v>
      </c>
      <c r="C20" t="s">
        <v>359</v>
      </c>
      <c r="D20" s="80" t="s">
        <v>399</v>
      </c>
      <c r="E20" t="s">
        <v>402</v>
      </c>
      <c r="F20" t="s">
        <v>380</v>
      </c>
      <c r="G20" s="81"/>
    </row>
    <row r="21" spans="1:7" x14ac:dyDescent="0.25">
      <c r="A21" s="79" t="s">
        <v>385</v>
      </c>
      <c r="B21" s="81" t="s">
        <v>403</v>
      </c>
      <c r="C21" t="s">
        <v>359</v>
      </c>
      <c r="D21" s="80" t="s">
        <v>399</v>
      </c>
      <c r="E21" t="s">
        <v>404</v>
      </c>
      <c r="F21" t="s">
        <v>380</v>
      </c>
      <c r="G21" s="81"/>
    </row>
    <row r="22" spans="1:7" x14ac:dyDescent="0.25">
      <c r="A22" s="79" t="s">
        <v>385</v>
      </c>
      <c r="B22" s="81" t="s">
        <v>403</v>
      </c>
      <c r="C22" t="s">
        <v>365</v>
      </c>
      <c r="D22" s="80">
        <v>2016</v>
      </c>
      <c r="E22" t="s">
        <v>405</v>
      </c>
      <c r="F22" t="s">
        <v>362</v>
      </c>
      <c r="G22" s="81"/>
    </row>
    <row r="23" spans="1:7" x14ac:dyDescent="0.25">
      <c r="A23" s="79" t="s">
        <v>385</v>
      </c>
      <c r="B23" s="81" t="s">
        <v>406</v>
      </c>
      <c r="C23" t="s">
        <v>359</v>
      </c>
      <c r="D23" s="80" t="s">
        <v>378</v>
      </c>
      <c r="E23" t="s">
        <v>407</v>
      </c>
      <c r="F23" t="s">
        <v>380</v>
      </c>
      <c r="G23" s="81"/>
    </row>
    <row r="24" spans="1:7" x14ac:dyDescent="0.25">
      <c r="A24" s="79" t="s">
        <v>385</v>
      </c>
      <c r="B24" t="s">
        <v>408</v>
      </c>
      <c r="C24" t="s">
        <v>390</v>
      </c>
      <c r="D24" s="80">
        <v>2016</v>
      </c>
      <c r="E24" t="s">
        <v>409</v>
      </c>
      <c r="F24" t="s">
        <v>397</v>
      </c>
      <c r="G24" s="81"/>
    </row>
    <row r="25" spans="1:7" x14ac:dyDescent="0.25">
      <c r="A25" s="79" t="s">
        <v>385</v>
      </c>
      <c r="B25" t="s">
        <v>408</v>
      </c>
      <c r="C25" t="s">
        <v>365</v>
      </c>
      <c r="D25" s="80">
        <v>2016</v>
      </c>
      <c r="E25" t="s">
        <v>410</v>
      </c>
      <c r="F25" t="s">
        <v>362</v>
      </c>
      <c r="G25" s="81"/>
    </row>
    <row r="26" spans="1:7" x14ac:dyDescent="0.25">
      <c r="A26" s="79" t="s">
        <v>385</v>
      </c>
      <c r="B26" t="s">
        <v>408</v>
      </c>
      <c r="C26" t="s">
        <v>390</v>
      </c>
      <c r="D26" s="80">
        <v>2018</v>
      </c>
      <c r="E26" t="s">
        <v>411</v>
      </c>
      <c r="F26" t="s">
        <v>362</v>
      </c>
      <c r="G26" s="81"/>
    </row>
    <row r="27" spans="1:7" x14ac:dyDescent="0.25">
      <c r="A27" s="79" t="s">
        <v>385</v>
      </c>
      <c r="B27" t="s">
        <v>412</v>
      </c>
      <c r="C27" t="s">
        <v>365</v>
      </c>
      <c r="D27" s="80">
        <v>2012</v>
      </c>
      <c r="E27" t="s">
        <v>413</v>
      </c>
      <c r="F27" t="s">
        <v>362</v>
      </c>
      <c r="G27" s="81"/>
    </row>
    <row r="28" spans="1:7" x14ac:dyDescent="0.25">
      <c r="A28" s="79" t="s">
        <v>385</v>
      </c>
      <c r="B28" t="s">
        <v>414</v>
      </c>
      <c r="C28" t="s">
        <v>395</v>
      </c>
      <c r="D28" s="80">
        <v>2016</v>
      </c>
      <c r="E28" t="s">
        <v>415</v>
      </c>
      <c r="F28" t="s">
        <v>362</v>
      </c>
      <c r="G28" s="81"/>
    </row>
    <row r="29" spans="1:7" x14ac:dyDescent="0.25">
      <c r="A29" s="79" t="s">
        <v>385</v>
      </c>
      <c r="B29" t="s">
        <v>416</v>
      </c>
      <c r="C29" t="s">
        <v>395</v>
      </c>
      <c r="D29" s="80">
        <v>2017</v>
      </c>
      <c r="E29" t="s">
        <v>417</v>
      </c>
      <c r="F29" t="s">
        <v>397</v>
      </c>
      <c r="G29" s="81"/>
    </row>
    <row r="30" spans="1:7" x14ac:dyDescent="0.25">
      <c r="A30" s="79" t="s">
        <v>385</v>
      </c>
      <c r="B30" t="s">
        <v>418</v>
      </c>
      <c r="C30" t="s">
        <v>395</v>
      </c>
      <c r="D30" s="80">
        <v>2016</v>
      </c>
      <c r="E30" t="s">
        <v>419</v>
      </c>
      <c r="F30" t="s">
        <v>362</v>
      </c>
      <c r="G30" s="81"/>
    </row>
    <row r="31" spans="1:7" x14ac:dyDescent="0.25">
      <c r="A31" s="79" t="s">
        <v>385</v>
      </c>
      <c r="C31" t="s">
        <v>390</v>
      </c>
      <c r="D31" s="80">
        <v>2017</v>
      </c>
      <c r="E31" t="s">
        <v>420</v>
      </c>
      <c r="F31" t="s">
        <v>421</v>
      </c>
      <c r="G31" s="81"/>
    </row>
    <row r="32" spans="1:7" x14ac:dyDescent="0.25">
      <c r="A32" s="79" t="s">
        <v>385</v>
      </c>
      <c r="B32" t="s">
        <v>422</v>
      </c>
      <c r="C32" t="s">
        <v>390</v>
      </c>
      <c r="D32" s="80">
        <v>2018</v>
      </c>
      <c r="E32" t="s">
        <v>423</v>
      </c>
      <c r="F32" t="s">
        <v>397</v>
      </c>
      <c r="G32" s="81"/>
    </row>
    <row r="33" spans="1:7" ht="15.75" customHeight="1" x14ac:dyDescent="0.25">
      <c r="A33" s="79" t="s">
        <v>424</v>
      </c>
      <c r="C33" t="s">
        <v>359</v>
      </c>
      <c r="D33" s="80" t="s">
        <v>363</v>
      </c>
      <c r="E33" t="s">
        <v>425</v>
      </c>
      <c r="F33" t="s">
        <v>380</v>
      </c>
      <c r="G33" s="173">
        <v>2</v>
      </c>
    </row>
    <row r="34" spans="1:7" ht="27.75" customHeight="1" x14ac:dyDescent="0.25">
      <c r="A34" s="79" t="s">
        <v>424</v>
      </c>
      <c r="C34" t="s">
        <v>359</v>
      </c>
      <c r="D34" s="80">
        <v>2016</v>
      </c>
      <c r="E34" s="62" t="s">
        <v>426</v>
      </c>
      <c r="F34" t="s">
        <v>362</v>
      </c>
      <c r="G34" s="81"/>
    </row>
    <row r="35" spans="1:7" ht="15.75" customHeight="1" x14ac:dyDescent="0.25">
      <c r="A35" s="79" t="s">
        <v>424</v>
      </c>
      <c r="C35" t="s">
        <v>395</v>
      </c>
      <c r="D35" s="80">
        <v>2018</v>
      </c>
      <c r="E35" t="s">
        <v>427</v>
      </c>
      <c r="F35" t="s">
        <v>362</v>
      </c>
      <c r="G35" s="81"/>
    </row>
    <row r="36" spans="1:7" ht="15.75" customHeight="1" x14ac:dyDescent="0.25">
      <c r="A36" s="79" t="s">
        <v>424</v>
      </c>
      <c r="B36" s="82" t="s">
        <v>428</v>
      </c>
      <c r="C36" t="s">
        <v>359</v>
      </c>
      <c r="D36" s="80" t="s">
        <v>378</v>
      </c>
      <c r="E36" t="s">
        <v>429</v>
      </c>
      <c r="F36" t="s">
        <v>380</v>
      </c>
      <c r="G36" s="81"/>
    </row>
    <row r="37" spans="1:7" ht="15.75" customHeight="1" x14ac:dyDescent="0.25">
      <c r="A37" s="79" t="s">
        <v>430</v>
      </c>
      <c r="C37" t="s">
        <v>359</v>
      </c>
      <c r="D37" s="80" t="s">
        <v>360</v>
      </c>
      <c r="E37" t="s">
        <v>431</v>
      </c>
      <c r="F37" t="s">
        <v>380</v>
      </c>
      <c r="G37" s="173">
        <v>2</v>
      </c>
    </row>
    <row r="38" spans="1:7" ht="15.75" customHeight="1" x14ac:dyDescent="0.25">
      <c r="A38" s="79" t="s">
        <v>430</v>
      </c>
      <c r="C38" t="s">
        <v>359</v>
      </c>
      <c r="D38" s="80" t="s">
        <v>363</v>
      </c>
      <c r="E38" t="s">
        <v>432</v>
      </c>
      <c r="F38" t="s">
        <v>380</v>
      </c>
      <c r="G38" s="81"/>
    </row>
    <row r="39" spans="1:7" ht="15.75" customHeight="1" x14ac:dyDescent="0.25">
      <c r="A39" s="79" t="s">
        <v>430</v>
      </c>
      <c r="B39" s="81" t="s">
        <v>433</v>
      </c>
      <c r="C39" t="s">
        <v>359</v>
      </c>
      <c r="D39" s="80" t="s">
        <v>363</v>
      </c>
      <c r="E39" t="s">
        <v>434</v>
      </c>
      <c r="F39" t="s">
        <v>380</v>
      </c>
      <c r="G39" s="81"/>
    </row>
    <row r="40" spans="1:7" ht="15.75" customHeight="1" x14ac:dyDescent="0.25">
      <c r="A40" s="79" t="s">
        <v>430</v>
      </c>
      <c r="B40" s="81" t="s">
        <v>435</v>
      </c>
      <c r="C40" t="s">
        <v>359</v>
      </c>
      <c r="D40" s="80" t="s">
        <v>360</v>
      </c>
      <c r="E40" t="s">
        <v>436</v>
      </c>
      <c r="F40" t="s">
        <v>380</v>
      </c>
      <c r="G40" s="81"/>
    </row>
    <row r="41" spans="1:7" ht="15.75" customHeight="1" x14ac:dyDescent="0.25">
      <c r="A41" s="79" t="s">
        <v>430</v>
      </c>
      <c r="B41" s="81" t="s">
        <v>435</v>
      </c>
      <c r="C41" t="s">
        <v>359</v>
      </c>
      <c r="D41" s="80" t="s">
        <v>363</v>
      </c>
      <c r="E41" t="s">
        <v>437</v>
      </c>
      <c r="F41" t="s">
        <v>380</v>
      </c>
      <c r="G41" s="81"/>
    </row>
    <row r="42" spans="1:7" ht="15.75" customHeight="1" x14ac:dyDescent="0.25">
      <c r="A42" s="79" t="s">
        <v>430</v>
      </c>
      <c r="B42" s="83" t="s">
        <v>438</v>
      </c>
      <c r="C42" t="s">
        <v>359</v>
      </c>
      <c r="D42" s="80" t="s">
        <v>378</v>
      </c>
      <c r="E42" t="s">
        <v>439</v>
      </c>
      <c r="F42" t="s">
        <v>380</v>
      </c>
      <c r="G42" s="81"/>
    </row>
    <row r="43" spans="1:7" ht="15.75" customHeight="1" x14ac:dyDescent="0.25">
      <c r="A43" s="79" t="s">
        <v>440</v>
      </c>
      <c r="B43" s="81" t="s">
        <v>441</v>
      </c>
      <c r="C43" t="s">
        <v>359</v>
      </c>
      <c r="D43" s="80" t="s">
        <v>378</v>
      </c>
      <c r="E43" t="s">
        <v>442</v>
      </c>
      <c r="F43" t="s">
        <v>380</v>
      </c>
      <c r="G43" s="173">
        <v>2</v>
      </c>
    </row>
    <row r="44" spans="1:7" ht="15.75" customHeight="1" x14ac:dyDescent="0.25">
      <c r="A44" s="79" t="s">
        <v>440</v>
      </c>
      <c r="B44" s="81" t="s">
        <v>443</v>
      </c>
      <c r="C44" t="s">
        <v>359</v>
      </c>
      <c r="D44" s="80" t="s">
        <v>378</v>
      </c>
      <c r="E44" t="s">
        <v>444</v>
      </c>
      <c r="F44" t="s">
        <v>380</v>
      </c>
      <c r="G44" s="81"/>
    </row>
    <row r="45" spans="1:7" ht="2.25" customHeight="1" x14ac:dyDescent="0.25">
      <c r="A45" s="79" t="s">
        <v>440</v>
      </c>
      <c r="B45" t="s">
        <v>445</v>
      </c>
      <c r="C45" t="s">
        <v>359</v>
      </c>
      <c r="D45" s="80" t="s">
        <v>446</v>
      </c>
      <c r="E45" t="s">
        <v>447</v>
      </c>
      <c r="F45" t="s">
        <v>380</v>
      </c>
      <c r="G45" s="81"/>
    </row>
    <row r="46" spans="1:7" ht="15.75" customHeight="1" x14ac:dyDescent="0.25">
      <c r="A46" s="79" t="s">
        <v>448</v>
      </c>
      <c r="C46" t="s">
        <v>365</v>
      </c>
      <c r="D46" s="80">
        <v>2016</v>
      </c>
      <c r="E46" t="s">
        <v>449</v>
      </c>
      <c r="F46" t="s">
        <v>362</v>
      </c>
      <c r="G46" s="173">
        <v>4</v>
      </c>
    </row>
    <row r="47" spans="1:7" ht="15.75" customHeight="1" x14ac:dyDescent="0.25">
      <c r="A47" s="79" t="s">
        <v>448</v>
      </c>
      <c r="C47" t="s">
        <v>359</v>
      </c>
      <c r="D47" s="80" t="s">
        <v>360</v>
      </c>
      <c r="E47" t="s">
        <v>450</v>
      </c>
      <c r="F47" t="s">
        <v>380</v>
      </c>
      <c r="G47" s="81"/>
    </row>
    <row r="48" spans="1:7" ht="15.75" customHeight="1" x14ac:dyDescent="0.25">
      <c r="A48" s="79" t="s">
        <v>448</v>
      </c>
      <c r="C48" t="s">
        <v>369</v>
      </c>
      <c r="D48" s="80">
        <v>2016</v>
      </c>
      <c r="E48" t="s">
        <v>451</v>
      </c>
      <c r="F48" t="s">
        <v>362</v>
      </c>
      <c r="G48" s="81"/>
    </row>
    <row r="49" spans="1:7" ht="15.75" customHeight="1" x14ac:dyDescent="0.25">
      <c r="A49" s="79" t="s">
        <v>448</v>
      </c>
      <c r="C49" t="s">
        <v>359</v>
      </c>
      <c r="D49" s="80" t="s">
        <v>387</v>
      </c>
      <c r="E49" t="s">
        <v>452</v>
      </c>
      <c r="F49" t="s">
        <v>380</v>
      </c>
      <c r="G49" s="81"/>
    </row>
    <row r="50" spans="1:7" ht="15.75" customHeight="1" x14ac:dyDescent="0.25">
      <c r="A50" s="79" t="s">
        <v>448</v>
      </c>
      <c r="C50" t="s">
        <v>359</v>
      </c>
      <c r="D50" s="80" t="s">
        <v>363</v>
      </c>
      <c r="E50" t="s">
        <v>453</v>
      </c>
      <c r="F50" t="s">
        <v>380</v>
      </c>
      <c r="G50" s="81"/>
    </row>
    <row r="51" spans="1:7" ht="15.75" customHeight="1" x14ac:dyDescent="0.25">
      <c r="A51" s="79" t="s">
        <v>448</v>
      </c>
      <c r="B51" s="81" t="s">
        <v>454</v>
      </c>
      <c r="C51" t="s">
        <v>359</v>
      </c>
      <c r="D51" s="80" t="s">
        <v>363</v>
      </c>
      <c r="E51" t="s">
        <v>455</v>
      </c>
      <c r="F51" t="s">
        <v>380</v>
      </c>
      <c r="G51" s="81"/>
    </row>
    <row r="52" spans="1:7" ht="15.75" customHeight="1" x14ac:dyDescent="0.25">
      <c r="A52" s="79" t="s">
        <v>448</v>
      </c>
      <c r="B52" s="81" t="s">
        <v>456</v>
      </c>
      <c r="C52" t="s">
        <v>359</v>
      </c>
      <c r="D52" s="80" t="s">
        <v>378</v>
      </c>
      <c r="E52" t="s">
        <v>457</v>
      </c>
      <c r="F52" t="s">
        <v>380</v>
      </c>
      <c r="G52" s="81"/>
    </row>
    <row r="53" spans="1:7" ht="22.5" customHeight="1" x14ac:dyDescent="0.25">
      <c r="A53" s="79" t="s">
        <v>448</v>
      </c>
      <c r="B53" s="84" t="s">
        <v>458</v>
      </c>
      <c r="C53" t="s">
        <v>369</v>
      </c>
      <c r="D53" s="85">
        <v>2018</v>
      </c>
      <c r="E53" t="s">
        <v>459</v>
      </c>
      <c r="F53" s="77" t="s">
        <v>362</v>
      </c>
      <c r="G53" s="81"/>
    </row>
    <row r="54" spans="1:7" ht="15.75" customHeight="1" x14ac:dyDescent="0.25">
      <c r="A54" s="79" t="s">
        <v>448</v>
      </c>
      <c r="B54" s="84" t="s">
        <v>458</v>
      </c>
      <c r="C54" t="s">
        <v>460</v>
      </c>
      <c r="D54" s="85">
        <v>2016</v>
      </c>
      <c r="E54" t="s">
        <v>461</v>
      </c>
      <c r="F54" t="s">
        <v>362</v>
      </c>
      <c r="G54" s="81"/>
    </row>
    <row r="55" spans="1:7" ht="15.75" customHeight="1" x14ac:dyDescent="0.25">
      <c r="A55" s="79" t="s">
        <v>448</v>
      </c>
      <c r="B55" s="84" t="s">
        <v>458</v>
      </c>
      <c r="C55" t="s">
        <v>460</v>
      </c>
      <c r="D55" s="85">
        <v>2018</v>
      </c>
      <c r="E55" t="s">
        <v>462</v>
      </c>
      <c r="F55" t="s">
        <v>362</v>
      </c>
      <c r="G55" s="81"/>
    </row>
    <row r="56" spans="1:7" ht="15.75" customHeight="1" x14ac:dyDescent="0.25">
      <c r="A56" s="79" t="s">
        <v>448</v>
      </c>
      <c r="B56" s="84" t="s">
        <v>458</v>
      </c>
      <c r="C56" t="s">
        <v>460</v>
      </c>
      <c r="D56" s="85">
        <v>2016</v>
      </c>
      <c r="E56" t="s">
        <v>463</v>
      </c>
      <c r="F56" t="s">
        <v>397</v>
      </c>
      <c r="G56" s="81"/>
    </row>
    <row r="57" spans="1:7" ht="15.75" customHeight="1" x14ac:dyDescent="0.25">
      <c r="A57" s="79" t="s">
        <v>448</v>
      </c>
      <c r="B57" s="82" t="s">
        <v>464</v>
      </c>
      <c r="C57" t="s">
        <v>369</v>
      </c>
      <c r="D57" s="80">
        <v>2012</v>
      </c>
      <c r="E57" t="s">
        <v>465</v>
      </c>
      <c r="F57" t="s">
        <v>362</v>
      </c>
      <c r="G57" s="81"/>
    </row>
    <row r="58" spans="1:7" ht="15.75" customHeight="1" x14ac:dyDescent="0.25">
      <c r="A58" s="86" t="s">
        <v>466</v>
      </c>
      <c r="C58" t="s">
        <v>359</v>
      </c>
      <c r="D58" s="80" t="s">
        <v>360</v>
      </c>
      <c r="E58" t="s">
        <v>467</v>
      </c>
      <c r="F58" t="s">
        <v>380</v>
      </c>
      <c r="G58" s="173">
        <v>1</v>
      </c>
    </row>
    <row r="59" spans="1:7" ht="15.75" customHeight="1" x14ac:dyDescent="0.25">
      <c r="A59" s="86" t="s">
        <v>466</v>
      </c>
      <c r="B59" t="s">
        <v>468</v>
      </c>
      <c r="C59" t="s">
        <v>359</v>
      </c>
      <c r="D59" s="80" t="s">
        <v>360</v>
      </c>
      <c r="E59" t="s">
        <v>469</v>
      </c>
      <c r="F59" t="s">
        <v>380</v>
      </c>
      <c r="G59" s="81"/>
    </row>
    <row r="60" spans="1:7" ht="15.75" customHeight="1" x14ac:dyDescent="0.25">
      <c r="A60" s="86" t="s">
        <v>466</v>
      </c>
      <c r="B60" t="s">
        <v>468</v>
      </c>
      <c r="C60" t="s">
        <v>359</v>
      </c>
      <c r="D60" s="80">
        <v>2016</v>
      </c>
      <c r="E60" t="s">
        <v>470</v>
      </c>
      <c r="F60" t="s">
        <v>362</v>
      </c>
      <c r="G60" s="81"/>
    </row>
    <row r="61" spans="1:7" ht="15.75" customHeight="1" x14ac:dyDescent="0.25">
      <c r="A61" s="86" t="s">
        <v>466</v>
      </c>
      <c r="B61" t="s">
        <v>471</v>
      </c>
      <c r="C61" t="s">
        <v>359</v>
      </c>
      <c r="D61" s="80" t="s">
        <v>472</v>
      </c>
      <c r="E61" t="s">
        <v>473</v>
      </c>
      <c r="F61" t="s">
        <v>362</v>
      </c>
      <c r="G61" s="81"/>
    </row>
    <row r="62" spans="1:7" ht="15.75" customHeight="1" x14ac:dyDescent="0.25">
      <c r="A62" s="79" t="s">
        <v>474</v>
      </c>
      <c r="B62" t="s">
        <v>394</v>
      </c>
      <c r="C62" t="s">
        <v>369</v>
      </c>
      <c r="D62" s="80">
        <v>2018</v>
      </c>
      <c r="E62" t="s">
        <v>475</v>
      </c>
      <c r="F62" t="s">
        <v>397</v>
      </c>
      <c r="G62" s="173">
        <v>2</v>
      </c>
    </row>
    <row r="63" spans="1:7" ht="15.75" customHeight="1" x14ac:dyDescent="0.25">
      <c r="A63" s="79" t="s">
        <v>476</v>
      </c>
      <c r="B63" s="81" t="s">
        <v>477</v>
      </c>
      <c r="C63" t="s">
        <v>359</v>
      </c>
      <c r="D63" s="80" t="s">
        <v>378</v>
      </c>
      <c r="E63" t="s">
        <v>478</v>
      </c>
      <c r="F63" t="s">
        <v>380</v>
      </c>
      <c r="G63" s="173">
        <v>2</v>
      </c>
    </row>
    <row r="64" spans="1:7" ht="30" customHeight="1" x14ac:dyDescent="0.25">
      <c r="A64" s="79" t="s">
        <v>476</v>
      </c>
      <c r="B64" s="81" t="s">
        <v>479</v>
      </c>
      <c r="C64" t="s">
        <v>365</v>
      </c>
      <c r="D64" s="80">
        <v>2011</v>
      </c>
      <c r="E64" s="62" t="s">
        <v>480</v>
      </c>
      <c r="F64" t="s">
        <v>362</v>
      </c>
      <c r="G64" s="81"/>
    </row>
    <row r="65" spans="1:7" ht="15.75" customHeight="1" x14ac:dyDescent="0.25">
      <c r="A65" s="79" t="s">
        <v>476</v>
      </c>
      <c r="B65" s="81" t="s">
        <v>481</v>
      </c>
      <c r="C65" t="s">
        <v>359</v>
      </c>
      <c r="D65" s="80" t="s">
        <v>378</v>
      </c>
      <c r="E65" t="s">
        <v>482</v>
      </c>
      <c r="F65" t="s">
        <v>380</v>
      </c>
      <c r="G65" s="81"/>
    </row>
    <row r="66" spans="1:7" ht="15.75" customHeight="1" x14ac:dyDescent="0.25">
      <c r="A66" s="79" t="s">
        <v>476</v>
      </c>
      <c r="B66" s="81" t="s">
        <v>483</v>
      </c>
      <c r="C66" t="s">
        <v>484</v>
      </c>
      <c r="D66" s="80">
        <v>2012</v>
      </c>
      <c r="E66" t="s">
        <v>485</v>
      </c>
      <c r="F66" t="s">
        <v>362</v>
      </c>
      <c r="G66" s="81"/>
    </row>
    <row r="67" spans="1:7" ht="15.75" customHeight="1" x14ac:dyDescent="0.25">
      <c r="A67" s="79" t="s">
        <v>486</v>
      </c>
      <c r="C67" t="s">
        <v>359</v>
      </c>
      <c r="D67" s="80" t="s">
        <v>378</v>
      </c>
      <c r="E67" t="s">
        <v>487</v>
      </c>
      <c r="F67" t="s">
        <v>380</v>
      </c>
      <c r="G67" s="173">
        <v>2</v>
      </c>
    </row>
    <row r="68" spans="1:7" ht="15.75" customHeight="1" x14ac:dyDescent="0.25">
      <c r="A68" s="79" t="s">
        <v>486</v>
      </c>
      <c r="B68" t="s">
        <v>488</v>
      </c>
      <c r="C68" t="s">
        <v>359</v>
      </c>
      <c r="D68" s="80" t="s">
        <v>363</v>
      </c>
      <c r="E68" t="s">
        <v>489</v>
      </c>
      <c r="F68" t="s">
        <v>380</v>
      </c>
      <c r="G68" s="81"/>
    </row>
    <row r="69" spans="1:7" ht="15.75" customHeight="1" x14ac:dyDescent="0.25">
      <c r="A69" s="79" t="s">
        <v>474</v>
      </c>
      <c r="C69" t="s">
        <v>359</v>
      </c>
      <c r="D69" s="80" t="s">
        <v>363</v>
      </c>
      <c r="E69" t="s">
        <v>490</v>
      </c>
      <c r="F69" t="s">
        <v>380</v>
      </c>
      <c r="G69" s="81"/>
    </row>
    <row r="70" spans="1:7" ht="15.75" customHeight="1" x14ac:dyDescent="0.25">
      <c r="A70" s="86" t="s">
        <v>491</v>
      </c>
      <c r="C70" t="s">
        <v>359</v>
      </c>
      <c r="D70" s="80" t="s">
        <v>360</v>
      </c>
      <c r="E70" t="s">
        <v>492</v>
      </c>
      <c r="F70" t="s">
        <v>380</v>
      </c>
      <c r="G70" s="173">
        <v>1</v>
      </c>
    </row>
    <row r="71" spans="1:7" ht="15.75" customHeight="1" x14ac:dyDescent="0.25">
      <c r="A71" s="86" t="s">
        <v>491</v>
      </c>
      <c r="C71" t="s">
        <v>359</v>
      </c>
      <c r="D71" s="80" t="s">
        <v>378</v>
      </c>
      <c r="E71" t="s">
        <v>493</v>
      </c>
      <c r="F71" t="s">
        <v>380</v>
      </c>
      <c r="G71" s="81"/>
    </row>
    <row r="72" spans="1:7" ht="15.75" customHeight="1" x14ac:dyDescent="0.25">
      <c r="A72" s="79" t="s">
        <v>494</v>
      </c>
      <c r="C72" t="s">
        <v>359</v>
      </c>
      <c r="D72" s="80" t="s">
        <v>378</v>
      </c>
      <c r="E72" t="s">
        <v>495</v>
      </c>
      <c r="F72" t="s">
        <v>380</v>
      </c>
      <c r="G72" s="173">
        <v>2</v>
      </c>
    </row>
    <row r="73" spans="1:7" ht="15.75" customHeight="1" x14ac:dyDescent="0.25">
      <c r="A73" s="79" t="s">
        <v>494</v>
      </c>
      <c r="B73" s="81" t="s">
        <v>496</v>
      </c>
      <c r="C73" t="s">
        <v>359</v>
      </c>
      <c r="D73" s="80" t="s">
        <v>378</v>
      </c>
      <c r="E73" t="s">
        <v>497</v>
      </c>
      <c r="F73" t="s">
        <v>380</v>
      </c>
      <c r="G73" s="81"/>
    </row>
    <row r="74" spans="1:7" ht="15.75" customHeight="1" x14ac:dyDescent="0.25">
      <c r="A74" s="79" t="s">
        <v>494</v>
      </c>
      <c r="B74" s="83" t="s">
        <v>498</v>
      </c>
      <c r="C74" t="s">
        <v>359</v>
      </c>
      <c r="D74" s="80" t="s">
        <v>378</v>
      </c>
      <c r="E74" t="s">
        <v>499</v>
      </c>
      <c r="F74" t="s">
        <v>380</v>
      </c>
      <c r="G74" s="81"/>
    </row>
    <row r="75" spans="1:7" ht="15.75" customHeight="1" x14ac:dyDescent="0.25">
      <c r="A75" s="79" t="s">
        <v>494</v>
      </c>
      <c r="B75" s="83" t="s">
        <v>498</v>
      </c>
      <c r="C75" t="s">
        <v>460</v>
      </c>
      <c r="D75" s="80">
        <v>2011</v>
      </c>
      <c r="E75" t="s">
        <v>500</v>
      </c>
      <c r="F75" t="s">
        <v>397</v>
      </c>
      <c r="G75" s="81"/>
    </row>
    <row r="76" spans="1:7" ht="15.75" customHeight="1" x14ac:dyDescent="0.25">
      <c r="A76" s="79" t="s">
        <v>494</v>
      </c>
      <c r="B76" s="81" t="s">
        <v>501</v>
      </c>
      <c r="C76" t="s">
        <v>365</v>
      </c>
      <c r="D76" s="80">
        <v>2012</v>
      </c>
      <c r="E76" t="s">
        <v>502</v>
      </c>
      <c r="F76" t="s">
        <v>362</v>
      </c>
      <c r="G76" s="81"/>
    </row>
    <row r="77" spans="1:7" ht="15.75" customHeight="1" x14ac:dyDescent="0.25">
      <c r="A77" s="79" t="s">
        <v>494</v>
      </c>
      <c r="B77" t="s">
        <v>503</v>
      </c>
      <c r="C77" t="s">
        <v>365</v>
      </c>
      <c r="D77" s="80">
        <v>2016</v>
      </c>
      <c r="E77" t="s">
        <v>504</v>
      </c>
      <c r="F77" t="s">
        <v>362</v>
      </c>
      <c r="G77" s="81"/>
    </row>
    <row r="78" spans="1:7" ht="15.75" customHeight="1" x14ac:dyDescent="0.25">
      <c r="A78" s="79" t="s">
        <v>494</v>
      </c>
      <c r="B78" t="s">
        <v>505</v>
      </c>
      <c r="C78" t="s">
        <v>395</v>
      </c>
      <c r="D78" s="80">
        <v>2019</v>
      </c>
      <c r="E78" t="s">
        <v>506</v>
      </c>
      <c r="F78" t="s">
        <v>397</v>
      </c>
      <c r="G78" s="81"/>
    </row>
    <row r="79" spans="1:7" ht="15.75" customHeight="1" x14ac:dyDescent="0.25">
      <c r="A79" s="79" t="s">
        <v>507</v>
      </c>
      <c r="C79" t="s">
        <v>359</v>
      </c>
      <c r="D79" s="80" t="s">
        <v>508</v>
      </c>
      <c r="E79" t="s">
        <v>509</v>
      </c>
      <c r="F79" t="s">
        <v>380</v>
      </c>
      <c r="G79" s="173">
        <v>4</v>
      </c>
    </row>
    <row r="80" spans="1:7" ht="15.75" customHeight="1" x14ac:dyDescent="0.25">
      <c r="A80" s="79" t="s">
        <v>507</v>
      </c>
      <c r="C80" t="s">
        <v>359</v>
      </c>
      <c r="D80" s="80" t="s">
        <v>360</v>
      </c>
      <c r="E80" t="s">
        <v>510</v>
      </c>
      <c r="F80" t="s">
        <v>380</v>
      </c>
      <c r="G80" s="81"/>
    </row>
    <row r="81" spans="1:7" ht="30" customHeight="1" x14ac:dyDescent="0.25">
      <c r="A81" s="79" t="s">
        <v>507</v>
      </c>
      <c r="B81" s="81" t="s">
        <v>511</v>
      </c>
      <c r="C81" t="s">
        <v>512</v>
      </c>
      <c r="D81" s="80">
        <v>2015</v>
      </c>
      <c r="E81" s="62" t="s">
        <v>513</v>
      </c>
      <c r="F81" t="s">
        <v>514</v>
      </c>
      <c r="G81" s="81"/>
    </row>
    <row r="82" spans="1:7" ht="15.75" customHeight="1" x14ac:dyDescent="0.25">
      <c r="A82" s="79" t="s">
        <v>507</v>
      </c>
      <c r="B82" s="81" t="s">
        <v>511</v>
      </c>
      <c r="C82" t="s">
        <v>515</v>
      </c>
      <c r="D82" s="80">
        <v>2014</v>
      </c>
      <c r="E82" t="s">
        <v>516</v>
      </c>
      <c r="F82" t="s">
        <v>380</v>
      </c>
      <c r="G82" s="81"/>
    </row>
    <row r="83" spans="1:7" ht="15.75" customHeight="1" x14ac:dyDescent="0.25">
      <c r="A83" s="79" t="s">
        <v>507</v>
      </c>
      <c r="B83" s="81" t="s">
        <v>511</v>
      </c>
      <c r="C83" t="s">
        <v>359</v>
      </c>
      <c r="D83" s="80" t="s">
        <v>360</v>
      </c>
      <c r="E83" t="s">
        <v>517</v>
      </c>
      <c r="F83" t="s">
        <v>380</v>
      </c>
      <c r="G83" s="81"/>
    </row>
    <row r="84" spans="1:7" ht="15.75" customHeight="1" x14ac:dyDescent="0.25">
      <c r="A84" s="79" t="s">
        <v>507</v>
      </c>
      <c r="B84" s="81" t="s">
        <v>511</v>
      </c>
      <c r="C84" t="s">
        <v>359</v>
      </c>
      <c r="D84" s="80" t="s">
        <v>387</v>
      </c>
      <c r="E84" t="s">
        <v>518</v>
      </c>
      <c r="F84" t="s">
        <v>380</v>
      </c>
      <c r="G84" s="81"/>
    </row>
    <row r="85" spans="1:7" ht="15.75" customHeight="1" x14ac:dyDescent="0.25">
      <c r="A85" s="79" t="s">
        <v>507</v>
      </c>
      <c r="B85" s="81" t="s">
        <v>511</v>
      </c>
      <c r="C85" t="s">
        <v>359</v>
      </c>
      <c r="D85" s="80" t="s">
        <v>378</v>
      </c>
      <c r="E85" t="s">
        <v>519</v>
      </c>
      <c r="F85" t="s">
        <v>380</v>
      </c>
      <c r="G85" s="81"/>
    </row>
    <row r="86" spans="1:7" ht="30" customHeight="1" x14ac:dyDescent="0.25">
      <c r="A86" s="79" t="s">
        <v>507</v>
      </c>
      <c r="B86" s="81" t="s">
        <v>511</v>
      </c>
      <c r="C86" t="s">
        <v>369</v>
      </c>
      <c r="D86" s="80">
        <v>2018</v>
      </c>
      <c r="E86" s="62" t="s">
        <v>520</v>
      </c>
      <c r="F86" t="s">
        <v>397</v>
      </c>
      <c r="G86" s="81"/>
    </row>
    <row r="87" spans="1:7" ht="15.75" customHeight="1" x14ac:dyDescent="0.25">
      <c r="A87" s="79" t="s">
        <v>507</v>
      </c>
      <c r="B87" s="81" t="s">
        <v>511</v>
      </c>
      <c r="C87" t="s">
        <v>460</v>
      </c>
      <c r="D87" s="80">
        <v>2018</v>
      </c>
      <c r="E87" s="62" t="s">
        <v>521</v>
      </c>
      <c r="F87" t="s">
        <v>362</v>
      </c>
      <c r="G87" s="81"/>
    </row>
    <row r="88" spans="1:7" ht="15.75" customHeight="1" x14ac:dyDescent="0.25">
      <c r="A88" s="79" t="s">
        <v>507</v>
      </c>
      <c r="B88" s="81" t="s">
        <v>511</v>
      </c>
      <c r="C88" t="s">
        <v>460</v>
      </c>
      <c r="D88" s="80">
        <v>2012</v>
      </c>
      <c r="E88" s="81" t="s">
        <v>522</v>
      </c>
      <c r="F88" t="s">
        <v>397</v>
      </c>
      <c r="G88" s="81"/>
    </row>
    <row r="89" spans="1:7" ht="15.75" customHeight="1" x14ac:dyDescent="0.25">
      <c r="A89" s="79" t="s">
        <v>507</v>
      </c>
      <c r="B89" s="81" t="s">
        <v>523</v>
      </c>
      <c r="C89" t="s">
        <v>359</v>
      </c>
      <c r="D89" s="80" t="s">
        <v>378</v>
      </c>
      <c r="E89" t="s">
        <v>524</v>
      </c>
      <c r="F89" t="s">
        <v>380</v>
      </c>
      <c r="G89" s="81"/>
    </row>
    <row r="90" spans="1:7" ht="15.75" customHeight="1" x14ac:dyDescent="0.25">
      <c r="A90" s="79" t="s">
        <v>507</v>
      </c>
      <c r="B90" t="s">
        <v>525</v>
      </c>
      <c r="C90" t="s">
        <v>359</v>
      </c>
      <c r="D90" s="80" t="s">
        <v>378</v>
      </c>
      <c r="E90" t="s">
        <v>526</v>
      </c>
      <c r="F90" t="s">
        <v>380</v>
      </c>
      <c r="G90" s="81"/>
    </row>
    <row r="91" spans="1:7" ht="15.75" customHeight="1" x14ac:dyDescent="0.25">
      <c r="A91" s="79" t="s">
        <v>507</v>
      </c>
      <c r="B91" t="s">
        <v>527</v>
      </c>
      <c r="C91" t="s">
        <v>460</v>
      </c>
      <c r="D91" s="80">
        <v>2017</v>
      </c>
      <c r="E91" t="s">
        <v>528</v>
      </c>
      <c r="F91" t="s">
        <v>362</v>
      </c>
      <c r="G91" s="81"/>
    </row>
    <row r="92" spans="1:7" ht="15.75" customHeight="1" x14ac:dyDescent="0.25">
      <c r="A92" s="79" t="s">
        <v>507</v>
      </c>
      <c r="B92" s="81" t="s">
        <v>529</v>
      </c>
      <c r="C92" t="s">
        <v>460</v>
      </c>
      <c r="D92" s="80">
        <v>2018</v>
      </c>
      <c r="E92" t="s">
        <v>530</v>
      </c>
      <c r="F92" t="s">
        <v>362</v>
      </c>
      <c r="G92" s="81"/>
    </row>
    <row r="93" spans="1:7" ht="15.75" customHeight="1" x14ac:dyDescent="0.25">
      <c r="A93" s="79" t="s">
        <v>507</v>
      </c>
      <c r="B93" t="s">
        <v>531</v>
      </c>
      <c r="C93" t="s">
        <v>369</v>
      </c>
      <c r="D93" s="80">
        <v>2017</v>
      </c>
      <c r="E93" t="s">
        <v>532</v>
      </c>
      <c r="F93" t="s">
        <v>362</v>
      </c>
      <c r="G93" s="81"/>
    </row>
    <row r="94" spans="1:7" ht="30" customHeight="1" x14ac:dyDescent="0.25">
      <c r="A94" s="79" t="s">
        <v>507</v>
      </c>
      <c r="B94" t="s">
        <v>533</v>
      </c>
      <c r="C94" t="s">
        <v>395</v>
      </c>
      <c r="D94" s="80">
        <v>2017</v>
      </c>
      <c r="E94" s="62" t="s">
        <v>534</v>
      </c>
      <c r="F94" t="s">
        <v>362</v>
      </c>
      <c r="G94" s="81"/>
    </row>
    <row r="95" spans="1:7" ht="15.75" customHeight="1" x14ac:dyDescent="0.25">
      <c r="A95" s="79" t="s">
        <v>507</v>
      </c>
      <c r="B95" t="s">
        <v>533</v>
      </c>
      <c r="C95" t="s">
        <v>369</v>
      </c>
      <c r="D95" s="80">
        <v>2019</v>
      </c>
      <c r="E95" s="62" t="s">
        <v>535</v>
      </c>
      <c r="F95" t="s">
        <v>362</v>
      </c>
      <c r="G95" s="81"/>
    </row>
    <row r="96" spans="1:7" ht="30" customHeight="1" x14ac:dyDescent="0.25">
      <c r="A96" s="79" t="s">
        <v>507</v>
      </c>
      <c r="B96" t="s">
        <v>533</v>
      </c>
      <c r="C96" t="s">
        <v>395</v>
      </c>
      <c r="D96" s="80">
        <v>2018</v>
      </c>
      <c r="E96" s="62" t="s">
        <v>536</v>
      </c>
      <c r="F96" t="s">
        <v>362</v>
      </c>
      <c r="G96" s="81"/>
    </row>
    <row r="97" spans="1:7" ht="15.75" customHeight="1" x14ac:dyDescent="0.25">
      <c r="A97" s="79" t="s">
        <v>507</v>
      </c>
      <c r="B97" t="s">
        <v>537</v>
      </c>
      <c r="C97" t="s">
        <v>369</v>
      </c>
      <c r="D97" s="80">
        <v>2018</v>
      </c>
      <c r="E97" s="62" t="s">
        <v>538</v>
      </c>
      <c r="F97" t="s">
        <v>362</v>
      </c>
      <c r="G97" s="81"/>
    </row>
    <row r="98" spans="1:7" ht="15.75" customHeight="1" x14ac:dyDescent="0.25">
      <c r="A98" s="79" t="s">
        <v>507</v>
      </c>
      <c r="B98" t="s">
        <v>539</v>
      </c>
      <c r="C98" t="s">
        <v>460</v>
      </c>
      <c r="D98" s="80">
        <v>2014</v>
      </c>
      <c r="E98" t="s">
        <v>540</v>
      </c>
      <c r="F98" t="s">
        <v>397</v>
      </c>
      <c r="G98" s="81"/>
    </row>
    <row r="99" spans="1:7" ht="15.75" customHeight="1" x14ac:dyDescent="0.25">
      <c r="A99" s="79" t="s">
        <v>507</v>
      </c>
      <c r="B99" t="s">
        <v>541</v>
      </c>
      <c r="C99" t="s">
        <v>369</v>
      </c>
      <c r="E99" t="s">
        <v>538</v>
      </c>
      <c r="F99" t="s">
        <v>362</v>
      </c>
      <c r="G99" s="81"/>
    </row>
    <row r="100" spans="1:7" ht="15.75" customHeight="1" x14ac:dyDescent="0.25">
      <c r="A100" s="87" t="s">
        <v>542</v>
      </c>
      <c r="C100" t="s">
        <v>359</v>
      </c>
      <c r="D100" s="80" t="s">
        <v>360</v>
      </c>
      <c r="E100" t="s">
        <v>543</v>
      </c>
      <c r="F100" t="s">
        <v>380</v>
      </c>
      <c r="G100" s="173">
        <v>2</v>
      </c>
    </row>
    <row r="101" spans="1:7" ht="15.75" customHeight="1" x14ac:dyDescent="0.25">
      <c r="A101" s="87" t="s">
        <v>542</v>
      </c>
      <c r="C101" t="s">
        <v>369</v>
      </c>
      <c r="D101" s="80">
        <v>2013</v>
      </c>
      <c r="E101" t="s">
        <v>544</v>
      </c>
      <c r="F101" t="s">
        <v>362</v>
      </c>
      <c r="G101" s="81"/>
    </row>
    <row r="102" spans="1:7" ht="15.75" customHeight="1" x14ac:dyDescent="0.25">
      <c r="A102" s="87" t="s">
        <v>545</v>
      </c>
      <c r="C102" t="s">
        <v>359</v>
      </c>
      <c r="D102" s="80" t="s">
        <v>360</v>
      </c>
      <c r="E102" t="s">
        <v>546</v>
      </c>
      <c r="F102" t="s">
        <v>380</v>
      </c>
      <c r="G102" s="173">
        <v>2</v>
      </c>
    </row>
    <row r="103" spans="1:7" ht="15.75" customHeight="1" x14ac:dyDescent="0.25">
      <c r="A103" s="87" t="s">
        <v>545</v>
      </c>
      <c r="C103" t="s">
        <v>460</v>
      </c>
      <c r="D103" s="80">
        <v>2016</v>
      </c>
      <c r="E103" t="s">
        <v>547</v>
      </c>
      <c r="F103" t="s">
        <v>362</v>
      </c>
      <c r="G103" s="81"/>
    </row>
    <row r="104" spans="1:7" ht="15.75" customHeight="1" x14ac:dyDescent="0.25">
      <c r="A104" s="87" t="s">
        <v>545</v>
      </c>
      <c r="B104" s="81" t="s">
        <v>548</v>
      </c>
      <c r="C104" t="s">
        <v>369</v>
      </c>
      <c r="D104" s="80">
        <v>2014</v>
      </c>
      <c r="E104" t="s">
        <v>549</v>
      </c>
      <c r="F104" t="s">
        <v>362</v>
      </c>
      <c r="G104" s="81"/>
    </row>
    <row r="105" spans="1:7" ht="15.75" customHeight="1" x14ac:dyDescent="0.25">
      <c r="A105" s="87" t="s">
        <v>545</v>
      </c>
      <c r="B105" s="81" t="s">
        <v>548</v>
      </c>
      <c r="C105" t="s">
        <v>365</v>
      </c>
      <c r="D105" s="80">
        <v>2016</v>
      </c>
      <c r="E105" t="s">
        <v>550</v>
      </c>
      <c r="F105" t="s">
        <v>362</v>
      </c>
      <c r="G105" s="81"/>
    </row>
    <row r="106" spans="1:7" ht="15.75" customHeight="1" x14ac:dyDescent="0.25">
      <c r="A106" s="87" t="s">
        <v>545</v>
      </c>
      <c r="B106" s="83" t="s">
        <v>551</v>
      </c>
      <c r="C106" t="s">
        <v>460</v>
      </c>
      <c r="D106" s="80">
        <v>2014</v>
      </c>
      <c r="E106" t="s">
        <v>552</v>
      </c>
      <c r="F106" t="s">
        <v>362</v>
      </c>
      <c r="G106" s="81"/>
    </row>
    <row r="107" spans="1:7" ht="15.75" customHeight="1" x14ac:dyDescent="0.25">
      <c r="A107" s="87" t="s">
        <v>545</v>
      </c>
      <c r="B107" t="s">
        <v>553</v>
      </c>
      <c r="C107" t="s">
        <v>369</v>
      </c>
      <c r="D107" s="80">
        <v>2013</v>
      </c>
      <c r="E107" t="s">
        <v>554</v>
      </c>
      <c r="F107" t="s">
        <v>362</v>
      </c>
      <c r="G107" s="81"/>
    </row>
    <row r="108" spans="1:7" ht="15.75" customHeight="1" x14ac:dyDescent="0.25">
      <c r="A108" s="86" t="s">
        <v>555</v>
      </c>
      <c r="C108" t="s">
        <v>359</v>
      </c>
      <c r="D108" s="80" t="s">
        <v>378</v>
      </c>
      <c r="E108" t="s">
        <v>556</v>
      </c>
      <c r="F108" t="s">
        <v>380</v>
      </c>
      <c r="G108" s="173">
        <v>1</v>
      </c>
    </row>
    <row r="109" spans="1:7" ht="15.75" customHeight="1" x14ac:dyDescent="0.25">
      <c r="A109" s="86" t="s">
        <v>555</v>
      </c>
      <c r="C109" t="s">
        <v>359</v>
      </c>
      <c r="D109" s="80" t="s">
        <v>360</v>
      </c>
      <c r="E109" t="s">
        <v>557</v>
      </c>
      <c r="F109" t="s">
        <v>380</v>
      </c>
      <c r="G109" s="81"/>
    </row>
    <row r="110" spans="1:7" ht="15.75" customHeight="1" x14ac:dyDescent="0.25">
      <c r="A110" s="86" t="s">
        <v>558</v>
      </c>
      <c r="C110" t="s">
        <v>359</v>
      </c>
      <c r="D110" s="80" t="s">
        <v>559</v>
      </c>
      <c r="E110" t="s">
        <v>560</v>
      </c>
      <c r="F110" t="s">
        <v>380</v>
      </c>
      <c r="G110" s="173">
        <v>2</v>
      </c>
    </row>
    <row r="111" spans="1:7" ht="15.75" customHeight="1" x14ac:dyDescent="0.25">
      <c r="A111" s="86" t="s">
        <v>558</v>
      </c>
      <c r="C111" t="s">
        <v>359</v>
      </c>
      <c r="D111" s="80" t="s">
        <v>360</v>
      </c>
      <c r="E111" t="s">
        <v>561</v>
      </c>
      <c r="F111" t="s">
        <v>380</v>
      </c>
      <c r="G111" s="81"/>
    </row>
    <row r="112" spans="1:7" ht="15.75" customHeight="1" x14ac:dyDescent="0.25">
      <c r="A112" s="86" t="s">
        <v>558</v>
      </c>
      <c r="B112" s="81" t="s">
        <v>562</v>
      </c>
      <c r="C112" t="s">
        <v>359</v>
      </c>
      <c r="D112" s="80" t="s">
        <v>378</v>
      </c>
      <c r="E112" t="s">
        <v>563</v>
      </c>
      <c r="F112" t="s">
        <v>380</v>
      </c>
      <c r="G112" s="81"/>
    </row>
    <row r="113" spans="1:7" ht="15.75" customHeight="1" x14ac:dyDescent="0.25">
      <c r="A113" s="86" t="s">
        <v>558</v>
      </c>
      <c r="B113" t="s">
        <v>564</v>
      </c>
      <c r="C113" t="s">
        <v>369</v>
      </c>
      <c r="D113" s="80">
        <v>2014</v>
      </c>
      <c r="E113" t="s">
        <v>565</v>
      </c>
      <c r="F113" t="s">
        <v>362</v>
      </c>
      <c r="G113" s="81"/>
    </row>
    <row r="114" spans="1:7" ht="15.75" customHeight="1" x14ac:dyDescent="0.25">
      <c r="A114" s="86" t="s">
        <v>558</v>
      </c>
      <c r="B114" t="s">
        <v>566</v>
      </c>
      <c r="C114" t="s">
        <v>460</v>
      </c>
      <c r="D114" s="80">
        <v>2017</v>
      </c>
      <c r="E114" t="s">
        <v>567</v>
      </c>
      <c r="F114" t="s">
        <v>397</v>
      </c>
      <c r="G114" s="81"/>
    </row>
    <row r="115" spans="1:7" ht="15.75" customHeight="1" x14ac:dyDescent="0.25">
      <c r="A115" s="86" t="s">
        <v>568</v>
      </c>
      <c r="C115" t="s">
        <v>359</v>
      </c>
      <c r="D115" s="80" t="s">
        <v>360</v>
      </c>
      <c r="E115" t="s">
        <v>569</v>
      </c>
      <c r="F115" t="s">
        <v>380</v>
      </c>
      <c r="G115" s="173">
        <v>2</v>
      </c>
    </row>
    <row r="116" spans="1:7" ht="15.75" customHeight="1" x14ac:dyDescent="0.25">
      <c r="A116" s="86" t="s">
        <v>568</v>
      </c>
      <c r="B116" s="83" t="s">
        <v>570</v>
      </c>
      <c r="C116" t="s">
        <v>359</v>
      </c>
      <c r="D116" s="80" t="s">
        <v>378</v>
      </c>
      <c r="E116" t="s">
        <v>571</v>
      </c>
      <c r="F116" t="s">
        <v>380</v>
      </c>
      <c r="G116" s="81"/>
    </row>
    <row r="117" spans="1:7" ht="15.75" customHeight="1" x14ac:dyDescent="0.25">
      <c r="A117" s="86" t="s">
        <v>568</v>
      </c>
      <c r="B117" s="81" t="s">
        <v>572</v>
      </c>
      <c r="C117" t="s">
        <v>359</v>
      </c>
      <c r="D117" s="80" t="s">
        <v>387</v>
      </c>
      <c r="E117" t="s">
        <v>573</v>
      </c>
      <c r="F117" t="s">
        <v>380</v>
      </c>
      <c r="G117" s="81"/>
    </row>
    <row r="118" spans="1:7" ht="15.75" customHeight="1" x14ac:dyDescent="0.25">
      <c r="A118" s="86" t="s">
        <v>568</v>
      </c>
      <c r="B118" s="81" t="s">
        <v>572</v>
      </c>
      <c r="C118" t="s">
        <v>359</v>
      </c>
      <c r="D118" s="80" t="s">
        <v>387</v>
      </c>
      <c r="E118" t="s">
        <v>574</v>
      </c>
      <c r="F118" t="s">
        <v>380</v>
      </c>
      <c r="G118" s="81"/>
    </row>
    <row r="119" spans="1:7" ht="15.75" customHeight="1" x14ac:dyDescent="0.25">
      <c r="A119" s="86" t="s">
        <v>568</v>
      </c>
      <c r="B119" s="81" t="s">
        <v>572</v>
      </c>
      <c r="C119" t="s">
        <v>359</v>
      </c>
      <c r="D119" s="80" t="s">
        <v>378</v>
      </c>
      <c r="E119" t="s">
        <v>575</v>
      </c>
      <c r="F119" t="s">
        <v>380</v>
      </c>
      <c r="G119" s="81"/>
    </row>
    <row r="120" spans="1:7" ht="15.75" customHeight="1" x14ac:dyDescent="0.25">
      <c r="A120" s="86" t="s">
        <v>568</v>
      </c>
      <c r="B120" t="s">
        <v>576</v>
      </c>
      <c r="C120" t="s">
        <v>365</v>
      </c>
      <c r="D120" s="80">
        <v>2012</v>
      </c>
      <c r="E120" t="s">
        <v>577</v>
      </c>
      <c r="F120" t="s">
        <v>362</v>
      </c>
      <c r="G120" s="81"/>
    </row>
    <row r="121" spans="1:7" ht="15.75" customHeight="1" x14ac:dyDescent="0.25">
      <c r="A121" s="79" t="s">
        <v>578</v>
      </c>
      <c r="C121" t="s">
        <v>359</v>
      </c>
      <c r="D121" s="80" t="s">
        <v>559</v>
      </c>
      <c r="E121" t="s">
        <v>579</v>
      </c>
      <c r="F121" t="s">
        <v>380</v>
      </c>
      <c r="G121" s="173">
        <v>4</v>
      </c>
    </row>
    <row r="122" spans="1:7" ht="15.75" customHeight="1" x14ac:dyDescent="0.25">
      <c r="A122" s="79" t="s">
        <v>578</v>
      </c>
      <c r="B122" t="s">
        <v>580</v>
      </c>
      <c r="C122" t="s">
        <v>365</v>
      </c>
      <c r="D122" s="80">
        <v>2016</v>
      </c>
      <c r="E122" t="s">
        <v>581</v>
      </c>
      <c r="F122" t="s">
        <v>362</v>
      </c>
      <c r="G122" s="81"/>
    </row>
    <row r="123" spans="1:7" ht="15.75" customHeight="1" x14ac:dyDescent="0.25">
      <c r="A123" s="86" t="s">
        <v>582</v>
      </c>
      <c r="C123" t="s">
        <v>359</v>
      </c>
      <c r="D123" s="80" t="s">
        <v>360</v>
      </c>
      <c r="E123" t="s">
        <v>583</v>
      </c>
      <c r="F123" t="s">
        <v>380</v>
      </c>
      <c r="G123" s="173">
        <v>2</v>
      </c>
    </row>
    <row r="124" spans="1:7" ht="15.75" customHeight="1" x14ac:dyDescent="0.25">
      <c r="A124" s="86" t="s">
        <v>582</v>
      </c>
      <c r="C124" t="s">
        <v>369</v>
      </c>
      <c r="D124" s="80">
        <v>2018</v>
      </c>
      <c r="E124" t="s">
        <v>584</v>
      </c>
      <c r="F124" t="s">
        <v>585</v>
      </c>
      <c r="G124" s="81"/>
    </row>
    <row r="125" spans="1:7" ht="15.75" customHeight="1" x14ac:dyDescent="0.25">
      <c r="A125" s="86" t="s">
        <v>582</v>
      </c>
      <c r="B125" s="83" t="s">
        <v>586</v>
      </c>
      <c r="C125" t="s">
        <v>359</v>
      </c>
      <c r="D125" s="80" t="s">
        <v>378</v>
      </c>
      <c r="E125" t="s">
        <v>587</v>
      </c>
      <c r="F125" t="s">
        <v>380</v>
      </c>
      <c r="G125" s="81"/>
    </row>
    <row r="126" spans="1:7" ht="15.75" customHeight="1" x14ac:dyDescent="0.25">
      <c r="A126" s="86" t="s">
        <v>582</v>
      </c>
      <c r="B126" s="81" t="s">
        <v>588</v>
      </c>
      <c r="C126" t="s">
        <v>359</v>
      </c>
      <c r="D126" s="80" t="s">
        <v>378</v>
      </c>
      <c r="E126" t="s">
        <v>589</v>
      </c>
      <c r="F126" t="s">
        <v>380</v>
      </c>
      <c r="G126" s="81"/>
    </row>
    <row r="127" spans="1:7" ht="15.75" customHeight="1" x14ac:dyDescent="0.25">
      <c r="A127" s="86" t="s">
        <v>582</v>
      </c>
      <c r="B127" s="82" t="s">
        <v>590</v>
      </c>
      <c r="C127" t="s">
        <v>395</v>
      </c>
      <c r="E127" t="s">
        <v>591</v>
      </c>
      <c r="F127" t="s">
        <v>397</v>
      </c>
      <c r="G127" s="81"/>
    </row>
    <row r="128" spans="1:7" ht="15.75" customHeight="1" x14ac:dyDescent="0.25">
      <c r="A128" s="86" t="s">
        <v>592</v>
      </c>
      <c r="C128" t="s">
        <v>359</v>
      </c>
      <c r="D128" s="80" t="s">
        <v>387</v>
      </c>
      <c r="E128" t="s">
        <v>593</v>
      </c>
      <c r="F128" t="s">
        <v>380</v>
      </c>
      <c r="G128" s="173">
        <v>2</v>
      </c>
    </row>
    <row r="129" spans="1:7" ht="15.75" customHeight="1" x14ac:dyDescent="0.25">
      <c r="A129" s="86" t="s">
        <v>592</v>
      </c>
      <c r="C129" t="s">
        <v>359</v>
      </c>
      <c r="D129" s="80" t="s">
        <v>508</v>
      </c>
      <c r="E129" t="s">
        <v>594</v>
      </c>
      <c r="F129" t="s">
        <v>380</v>
      </c>
      <c r="G129" s="81"/>
    </row>
    <row r="130" spans="1:7" ht="15.75" customHeight="1" x14ac:dyDescent="0.25">
      <c r="A130" s="86" t="s">
        <v>592</v>
      </c>
      <c r="C130" t="s">
        <v>359</v>
      </c>
      <c r="D130" s="80" t="s">
        <v>378</v>
      </c>
      <c r="E130" t="s">
        <v>595</v>
      </c>
      <c r="F130" t="s">
        <v>380</v>
      </c>
      <c r="G130" s="81"/>
    </row>
    <row r="131" spans="1:7" ht="15.75" customHeight="1" x14ac:dyDescent="0.25">
      <c r="A131" s="86" t="s">
        <v>592</v>
      </c>
      <c r="B131" s="82" t="s">
        <v>596</v>
      </c>
      <c r="C131" t="s">
        <v>359</v>
      </c>
      <c r="D131" s="80" t="s">
        <v>378</v>
      </c>
      <c r="E131" t="s">
        <v>597</v>
      </c>
      <c r="F131" t="s">
        <v>380</v>
      </c>
      <c r="G131" s="81"/>
    </row>
    <row r="132" spans="1:7" ht="15.75" customHeight="1" x14ac:dyDescent="0.25">
      <c r="A132" s="86" t="s">
        <v>592</v>
      </c>
      <c r="B132" s="82" t="s">
        <v>598</v>
      </c>
      <c r="C132" t="s">
        <v>359</v>
      </c>
      <c r="D132" s="80" t="s">
        <v>378</v>
      </c>
      <c r="E132" t="s">
        <v>599</v>
      </c>
      <c r="F132" t="s">
        <v>380</v>
      </c>
      <c r="G132" s="81"/>
    </row>
    <row r="133" spans="1:7" ht="15.75" customHeight="1" x14ac:dyDescent="0.25">
      <c r="A133" s="86" t="s">
        <v>592</v>
      </c>
      <c r="B133" s="82" t="s">
        <v>600</v>
      </c>
      <c r="C133" t="s">
        <v>369</v>
      </c>
      <c r="D133" s="80">
        <v>2014</v>
      </c>
      <c r="E133" t="s">
        <v>601</v>
      </c>
      <c r="F133" t="s">
        <v>362</v>
      </c>
      <c r="G133" s="81"/>
    </row>
    <row r="134" spans="1:7" ht="15.75" customHeight="1" x14ac:dyDescent="0.25">
      <c r="A134" s="86" t="s">
        <v>592</v>
      </c>
      <c r="B134" s="82" t="s">
        <v>600</v>
      </c>
      <c r="C134" t="s">
        <v>369</v>
      </c>
      <c r="D134" s="80">
        <v>2015</v>
      </c>
      <c r="E134" t="s">
        <v>602</v>
      </c>
      <c r="F134" t="s">
        <v>362</v>
      </c>
      <c r="G134" s="81"/>
    </row>
    <row r="135" spans="1:7" ht="15.75" customHeight="1" x14ac:dyDescent="0.25">
      <c r="A135" s="86" t="s">
        <v>592</v>
      </c>
      <c r="B135" s="82" t="s">
        <v>603</v>
      </c>
      <c r="C135" t="s">
        <v>369</v>
      </c>
      <c r="E135" t="s">
        <v>604</v>
      </c>
      <c r="G135" s="81"/>
    </row>
    <row r="136" spans="1:7" ht="15.75" customHeight="1" x14ac:dyDescent="0.25">
      <c r="A136" s="79" t="s">
        <v>605</v>
      </c>
      <c r="C136" t="s">
        <v>359</v>
      </c>
      <c r="D136" s="80" t="s">
        <v>508</v>
      </c>
      <c r="E136" t="s">
        <v>606</v>
      </c>
      <c r="F136" t="s">
        <v>380</v>
      </c>
      <c r="G136" s="173">
        <v>2</v>
      </c>
    </row>
    <row r="137" spans="1:7" ht="15.75" customHeight="1" x14ac:dyDescent="0.25">
      <c r="A137" s="79" t="s">
        <v>605</v>
      </c>
      <c r="C137" t="s">
        <v>359</v>
      </c>
      <c r="D137" s="80" t="s">
        <v>559</v>
      </c>
      <c r="E137" t="s">
        <v>607</v>
      </c>
      <c r="F137" t="s">
        <v>380</v>
      </c>
      <c r="G137" s="81"/>
    </row>
    <row r="138" spans="1:7" ht="15.75" customHeight="1" x14ac:dyDescent="0.25">
      <c r="A138" s="79" t="s">
        <v>605</v>
      </c>
      <c r="B138" s="83" t="s">
        <v>608</v>
      </c>
      <c r="C138" t="s">
        <v>359</v>
      </c>
      <c r="D138" s="80" t="s">
        <v>378</v>
      </c>
      <c r="E138" t="s">
        <v>609</v>
      </c>
      <c r="F138" t="s">
        <v>380</v>
      </c>
      <c r="G138" s="81"/>
    </row>
    <row r="139" spans="1:7" ht="15.75" customHeight="1" x14ac:dyDescent="0.25">
      <c r="A139" s="79" t="s">
        <v>605</v>
      </c>
      <c r="B139" t="s">
        <v>610</v>
      </c>
      <c r="C139" t="s">
        <v>369</v>
      </c>
      <c r="D139" s="80">
        <v>2017</v>
      </c>
      <c r="E139" t="s">
        <v>611</v>
      </c>
      <c r="F139" t="s">
        <v>362</v>
      </c>
      <c r="G139" s="81"/>
    </row>
    <row r="140" spans="1:7" ht="15.75" customHeight="1" x14ac:dyDescent="0.25">
      <c r="A140" s="79" t="s">
        <v>605</v>
      </c>
      <c r="B140" t="s">
        <v>612</v>
      </c>
      <c r="C140" t="s">
        <v>613</v>
      </c>
      <c r="D140" s="80">
        <v>2018</v>
      </c>
      <c r="E140" t="s">
        <v>614</v>
      </c>
      <c r="G140" s="81"/>
    </row>
    <row r="141" spans="1:7" ht="15.75" customHeight="1" x14ac:dyDescent="0.25">
      <c r="A141" s="79" t="s">
        <v>615</v>
      </c>
      <c r="C141" t="s">
        <v>359</v>
      </c>
      <c r="D141" s="80" t="s">
        <v>616</v>
      </c>
      <c r="E141" t="s">
        <v>617</v>
      </c>
      <c r="F141" t="s">
        <v>380</v>
      </c>
      <c r="G141" s="173">
        <v>2</v>
      </c>
    </row>
    <row r="142" spans="1:7" ht="15.75" customHeight="1" x14ac:dyDescent="0.25">
      <c r="A142" s="79" t="s">
        <v>615</v>
      </c>
      <c r="B142" t="s">
        <v>618</v>
      </c>
      <c r="C142" t="s">
        <v>613</v>
      </c>
      <c r="D142" s="80">
        <v>2018</v>
      </c>
      <c r="E142" t="s">
        <v>619</v>
      </c>
      <c r="G142" s="81"/>
    </row>
    <row r="143" spans="1:7" ht="15.75" customHeight="1" x14ac:dyDescent="0.25">
      <c r="A143" s="79" t="s">
        <v>615</v>
      </c>
      <c r="B143" t="s">
        <v>618</v>
      </c>
      <c r="C143" t="s">
        <v>613</v>
      </c>
      <c r="D143" s="80">
        <v>2019</v>
      </c>
      <c r="E143" t="s">
        <v>620</v>
      </c>
      <c r="G143" s="81"/>
    </row>
    <row r="144" spans="1:7" ht="15.75" customHeight="1" x14ac:dyDescent="0.25">
      <c r="A144" s="79" t="s">
        <v>621</v>
      </c>
      <c r="B144" s="81" t="s">
        <v>622</v>
      </c>
      <c r="C144" t="s">
        <v>365</v>
      </c>
      <c r="D144" s="80">
        <v>2012</v>
      </c>
      <c r="E144" t="s">
        <v>623</v>
      </c>
      <c r="F144" t="s">
        <v>362</v>
      </c>
      <c r="G144" s="173">
        <v>2</v>
      </c>
    </row>
    <row r="145" spans="1:7" ht="15.75" customHeight="1" x14ac:dyDescent="0.25">
      <c r="A145" s="79" t="s">
        <v>621</v>
      </c>
      <c r="B145" s="81" t="s">
        <v>622</v>
      </c>
      <c r="C145" t="s">
        <v>359</v>
      </c>
      <c r="D145" s="80" t="s">
        <v>378</v>
      </c>
      <c r="E145" t="s">
        <v>624</v>
      </c>
      <c r="F145" t="s">
        <v>380</v>
      </c>
      <c r="G145" s="81"/>
    </row>
    <row r="146" spans="1:7" ht="15.75" customHeight="1" x14ac:dyDescent="0.25">
      <c r="A146" s="79" t="s">
        <v>621</v>
      </c>
      <c r="B146" s="83" t="s">
        <v>625</v>
      </c>
      <c r="C146" t="s">
        <v>359</v>
      </c>
      <c r="D146" s="80" t="s">
        <v>378</v>
      </c>
      <c r="E146" t="s">
        <v>626</v>
      </c>
      <c r="F146" t="s">
        <v>380</v>
      </c>
      <c r="G146" s="81"/>
    </row>
    <row r="147" spans="1:7" ht="15.75" customHeight="1" x14ac:dyDescent="0.25">
      <c r="A147" s="79" t="s">
        <v>621</v>
      </c>
      <c r="B147" s="88" t="s">
        <v>627</v>
      </c>
      <c r="C147" t="s">
        <v>365</v>
      </c>
      <c r="D147" s="80">
        <v>2016</v>
      </c>
      <c r="E147" t="s">
        <v>628</v>
      </c>
      <c r="F147" t="s">
        <v>362</v>
      </c>
      <c r="G147" s="81"/>
    </row>
    <row r="148" spans="1:7" ht="15.75" customHeight="1" x14ac:dyDescent="0.25">
      <c r="A148" s="79" t="s">
        <v>621</v>
      </c>
      <c r="B148" s="88" t="s">
        <v>627</v>
      </c>
      <c r="C148" t="s">
        <v>369</v>
      </c>
      <c r="E148" t="s">
        <v>629</v>
      </c>
      <c r="F148" t="s">
        <v>397</v>
      </c>
      <c r="G148" s="81"/>
    </row>
    <row r="149" spans="1:7" ht="15.75" customHeight="1" x14ac:dyDescent="0.25">
      <c r="A149" s="86" t="s">
        <v>630</v>
      </c>
      <c r="C149" t="s">
        <v>359</v>
      </c>
      <c r="D149" s="80" t="s">
        <v>559</v>
      </c>
      <c r="E149" t="s">
        <v>631</v>
      </c>
      <c r="F149" t="s">
        <v>380</v>
      </c>
      <c r="G149" s="173">
        <v>4</v>
      </c>
    </row>
    <row r="150" spans="1:7" ht="15.75" customHeight="1" x14ac:dyDescent="0.25">
      <c r="A150" s="86" t="s">
        <v>630</v>
      </c>
      <c r="B150" s="83" t="s">
        <v>632</v>
      </c>
      <c r="C150" t="s">
        <v>365</v>
      </c>
      <c r="D150" s="80">
        <v>2016</v>
      </c>
      <c r="E150" t="s">
        <v>633</v>
      </c>
      <c r="F150" t="s">
        <v>362</v>
      </c>
      <c r="G150" s="81"/>
    </row>
    <row r="151" spans="1:7" ht="15.75" customHeight="1" x14ac:dyDescent="0.25">
      <c r="A151" s="86" t="s">
        <v>630</v>
      </c>
      <c r="B151" s="82" t="s">
        <v>634</v>
      </c>
      <c r="C151" t="s">
        <v>613</v>
      </c>
      <c r="D151" s="80">
        <v>2017</v>
      </c>
      <c r="E151" t="s">
        <v>635</v>
      </c>
      <c r="F151" t="s">
        <v>362</v>
      </c>
      <c r="G151" s="81"/>
    </row>
    <row r="152" spans="1:7" ht="15.75" customHeight="1" x14ac:dyDescent="0.25">
      <c r="A152" s="86" t="s">
        <v>630</v>
      </c>
      <c r="B152" s="82" t="s">
        <v>634</v>
      </c>
      <c r="C152" t="s">
        <v>369</v>
      </c>
      <c r="D152" s="80">
        <v>2017</v>
      </c>
      <c r="E152" t="s">
        <v>636</v>
      </c>
      <c r="F152" t="s">
        <v>362</v>
      </c>
      <c r="G152" s="81"/>
    </row>
    <row r="153" spans="1:7" ht="15.75" customHeight="1" x14ac:dyDescent="0.25">
      <c r="A153" s="86" t="s">
        <v>630</v>
      </c>
      <c r="B153" s="82" t="s">
        <v>634</v>
      </c>
      <c r="C153" t="s">
        <v>369</v>
      </c>
      <c r="D153" s="80">
        <v>2018</v>
      </c>
      <c r="E153" t="s">
        <v>637</v>
      </c>
      <c r="F153" t="s">
        <v>397</v>
      </c>
      <c r="G153" s="81"/>
    </row>
    <row r="154" spans="1:7" ht="15.75" customHeight="1" x14ac:dyDescent="0.25">
      <c r="A154" s="86" t="s">
        <v>638</v>
      </c>
      <c r="B154" s="82"/>
      <c r="C154" t="s">
        <v>359</v>
      </c>
      <c r="D154" s="80" t="s">
        <v>360</v>
      </c>
      <c r="E154" t="s">
        <v>639</v>
      </c>
      <c r="F154" t="s">
        <v>380</v>
      </c>
      <c r="G154" s="173">
        <v>2</v>
      </c>
    </row>
    <row r="155" spans="1:7" ht="15.75" customHeight="1" x14ac:dyDescent="0.25">
      <c r="A155" s="86" t="s">
        <v>640</v>
      </c>
      <c r="C155" t="s">
        <v>359</v>
      </c>
      <c r="D155" s="80" t="s">
        <v>378</v>
      </c>
      <c r="E155" t="s">
        <v>641</v>
      </c>
      <c r="F155" t="s">
        <v>380</v>
      </c>
      <c r="G155" s="173">
        <v>2</v>
      </c>
    </row>
    <row r="156" spans="1:7" ht="15.75" customHeight="1" x14ac:dyDescent="0.25">
      <c r="A156" s="86" t="s">
        <v>640</v>
      </c>
      <c r="B156" s="82" t="s">
        <v>642</v>
      </c>
      <c r="C156" t="s">
        <v>359</v>
      </c>
      <c r="D156" s="80" t="s">
        <v>378</v>
      </c>
      <c r="E156" t="s">
        <v>643</v>
      </c>
      <c r="F156" t="s">
        <v>380</v>
      </c>
      <c r="G156" s="81"/>
    </row>
    <row r="157" spans="1:7" ht="30" customHeight="1" x14ac:dyDescent="0.25">
      <c r="A157" s="86" t="s">
        <v>640</v>
      </c>
      <c r="B157" s="82" t="s">
        <v>644</v>
      </c>
      <c r="C157" t="s">
        <v>369</v>
      </c>
      <c r="D157" s="80">
        <v>2016</v>
      </c>
      <c r="E157" s="62" t="s">
        <v>645</v>
      </c>
      <c r="F157" t="s">
        <v>397</v>
      </c>
      <c r="G157" s="81"/>
    </row>
    <row r="158" spans="1:7" ht="15.75" customHeight="1" x14ac:dyDescent="0.25">
      <c r="A158" s="79" t="s">
        <v>646</v>
      </c>
      <c r="C158" t="s">
        <v>359</v>
      </c>
      <c r="D158" s="80" t="s">
        <v>378</v>
      </c>
      <c r="E158" t="s">
        <v>647</v>
      </c>
      <c r="F158" t="s">
        <v>380</v>
      </c>
      <c r="G158" s="173">
        <v>2</v>
      </c>
    </row>
    <row r="159" spans="1:7" ht="15.75" customHeight="1" x14ac:dyDescent="0.25">
      <c r="A159" s="79" t="s">
        <v>646</v>
      </c>
      <c r="B159" s="88" t="s">
        <v>648</v>
      </c>
      <c r="C159" t="s">
        <v>365</v>
      </c>
      <c r="D159" s="80">
        <v>2016</v>
      </c>
      <c r="E159" t="s">
        <v>649</v>
      </c>
      <c r="F159" t="s">
        <v>362</v>
      </c>
      <c r="G159" s="81"/>
    </row>
    <row r="160" spans="1:7" ht="15.75" customHeight="1" x14ac:dyDescent="0.25">
      <c r="A160" s="79" t="s">
        <v>650</v>
      </c>
      <c r="C160" t="s">
        <v>359</v>
      </c>
      <c r="D160" s="80" t="s">
        <v>360</v>
      </c>
      <c r="E160" t="s">
        <v>651</v>
      </c>
      <c r="F160" t="s">
        <v>380</v>
      </c>
      <c r="G160" s="173">
        <v>4</v>
      </c>
    </row>
    <row r="161" spans="1:7" ht="15.75" customHeight="1" x14ac:dyDescent="0.25">
      <c r="A161" s="79" t="s">
        <v>650</v>
      </c>
      <c r="C161" t="s">
        <v>359</v>
      </c>
      <c r="D161" s="80" t="s">
        <v>559</v>
      </c>
      <c r="E161" t="s">
        <v>652</v>
      </c>
      <c r="F161" t="s">
        <v>380</v>
      </c>
      <c r="G161" s="81"/>
    </row>
    <row r="162" spans="1:7" ht="15.75" customHeight="1" x14ac:dyDescent="0.25">
      <c r="A162" s="79" t="s">
        <v>650</v>
      </c>
      <c r="B162" s="81" t="s">
        <v>653</v>
      </c>
      <c r="C162" t="s">
        <v>359</v>
      </c>
      <c r="D162" s="80" t="s">
        <v>363</v>
      </c>
      <c r="E162" t="s">
        <v>654</v>
      </c>
      <c r="F162" t="s">
        <v>380</v>
      </c>
      <c r="G162" s="81"/>
    </row>
    <row r="163" spans="1:7" ht="15.75" customHeight="1" x14ac:dyDescent="0.25">
      <c r="A163" s="79" t="s">
        <v>650</v>
      </c>
      <c r="B163" s="83" t="s">
        <v>655</v>
      </c>
      <c r="C163" t="s">
        <v>359</v>
      </c>
      <c r="D163" s="80" t="s">
        <v>378</v>
      </c>
      <c r="E163" t="s">
        <v>656</v>
      </c>
      <c r="F163" t="s">
        <v>380</v>
      </c>
      <c r="G163" s="81"/>
    </row>
    <row r="164" spans="1:7" ht="15.75" customHeight="1" x14ac:dyDescent="0.25">
      <c r="A164" s="79" t="s">
        <v>650</v>
      </c>
      <c r="B164" s="81" t="s">
        <v>657</v>
      </c>
      <c r="C164" t="s">
        <v>369</v>
      </c>
      <c r="D164" s="80">
        <v>2018</v>
      </c>
      <c r="E164" t="s">
        <v>658</v>
      </c>
      <c r="F164" t="s">
        <v>362</v>
      </c>
      <c r="G164" s="81"/>
    </row>
    <row r="165" spans="1:7" ht="15.75" customHeight="1" x14ac:dyDescent="0.25">
      <c r="A165" s="79" t="s">
        <v>650</v>
      </c>
      <c r="B165" s="81" t="s">
        <v>657</v>
      </c>
      <c r="C165" t="s">
        <v>369</v>
      </c>
      <c r="D165" s="80">
        <v>2019</v>
      </c>
      <c r="E165" t="s">
        <v>659</v>
      </c>
      <c r="F165" t="s">
        <v>362</v>
      </c>
      <c r="G165" s="81"/>
    </row>
    <row r="166" spans="1:7" ht="15.75" customHeight="1" x14ac:dyDescent="0.25">
      <c r="A166" s="79" t="s">
        <v>650</v>
      </c>
      <c r="B166" t="s">
        <v>660</v>
      </c>
      <c r="C166" t="s">
        <v>395</v>
      </c>
      <c r="D166" s="80">
        <v>2017</v>
      </c>
      <c r="E166" t="s">
        <v>661</v>
      </c>
      <c r="F166" t="s">
        <v>362</v>
      </c>
      <c r="G166" s="81"/>
    </row>
    <row r="167" spans="1:7" ht="15.75" customHeight="1" x14ac:dyDescent="0.25">
      <c r="A167" s="79" t="s">
        <v>650</v>
      </c>
      <c r="B167" s="81" t="s">
        <v>662</v>
      </c>
      <c r="C167" t="s">
        <v>395</v>
      </c>
      <c r="E167" t="s">
        <v>663</v>
      </c>
      <c r="F167" t="s">
        <v>362</v>
      </c>
      <c r="G167" s="81"/>
    </row>
    <row r="168" spans="1:7" ht="15.75" customHeight="1" x14ac:dyDescent="0.25">
      <c r="A168" s="79" t="s">
        <v>664</v>
      </c>
      <c r="C168" t="s">
        <v>359</v>
      </c>
      <c r="D168" s="80" t="s">
        <v>360</v>
      </c>
      <c r="E168" t="s">
        <v>665</v>
      </c>
      <c r="F168" t="s">
        <v>380</v>
      </c>
      <c r="G168" s="173">
        <v>2</v>
      </c>
    </row>
    <row r="169" spans="1:7" ht="15.75" customHeight="1" x14ac:dyDescent="0.25">
      <c r="A169" s="79" t="s">
        <v>664</v>
      </c>
      <c r="C169" t="s">
        <v>359</v>
      </c>
      <c r="D169" s="80" t="s">
        <v>378</v>
      </c>
      <c r="E169" t="s">
        <v>666</v>
      </c>
      <c r="F169" t="s">
        <v>380</v>
      </c>
      <c r="G169" s="81"/>
    </row>
    <row r="170" spans="1:7" ht="15.75" customHeight="1" x14ac:dyDescent="0.25">
      <c r="C170" t="s">
        <v>395</v>
      </c>
      <c r="D170" s="80">
        <v>2018</v>
      </c>
      <c r="E170" t="s">
        <v>667</v>
      </c>
      <c r="F170" t="s">
        <v>668</v>
      </c>
      <c r="G170" s="81"/>
    </row>
    <row r="171" spans="1:7" ht="15.75" customHeight="1" x14ac:dyDescent="0.25">
      <c r="C171" t="s">
        <v>395</v>
      </c>
      <c r="D171" s="80">
        <v>2018</v>
      </c>
      <c r="E171" t="s">
        <v>669</v>
      </c>
      <c r="F171" t="s">
        <v>670</v>
      </c>
      <c r="G171" s="81"/>
    </row>
    <row r="172" spans="1:7" ht="52.5" customHeight="1" x14ac:dyDescent="0.25">
      <c r="A172" s="79" t="s">
        <v>671</v>
      </c>
      <c r="C172" t="s">
        <v>672</v>
      </c>
      <c r="D172" s="80">
        <v>2017</v>
      </c>
      <c r="E172" s="62" t="s">
        <v>673</v>
      </c>
      <c r="F172" t="s">
        <v>674</v>
      </c>
      <c r="G172" s="81"/>
    </row>
    <row r="173" spans="1:7" ht="38.25" customHeight="1" x14ac:dyDescent="0.25">
      <c r="A173" s="79" t="s">
        <v>671</v>
      </c>
      <c r="C173" t="s">
        <v>672</v>
      </c>
      <c r="D173" s="80">
        <v>2010</v>
      </c>
      <c r="E173" s="62" t="s">
        <v>675</v>
      </c>
      <c r="F173" t="s">
        <v>674</v>
      </c>
      <c r="G173" s="81"/>
    </row>
    <row r="174" spans="1:7" ht="15.75" customHeight="1" x14ac:dyDescent="0.25">
      <c r="C174" t="s">
        <v>672</v>
      </c>
      <c r="D174" s="80">
        <v>2014</v>
      </c>
      <c r="E174" s="62" t="s">
        <v>676</v>
      </c>
      <c r="F174" t="s">
        <v>674</v>
      </c>
      <c r="G174" s="81"/>
    </row>
    <row r="175" spans="1:7" ht="30" x14ac:dyDescent="0.25">
      <c r="A175" s="79" t="s">
        <v>385</v>
      </c>
      <c r="C175" t="s">
        <v>672</v>
      </c>
      <c r="D175" s="80">
        <v>2017</v>
      </c>
      <c r="E175" s="62" t="s">
        <v>677</v>
      </c>
      <c r="F175" t="s">
        <v>362</v>
      </c>
      <c r="G175" s="81"/>
    </row>
    <row r="177" spans="1:9" ht="15" x14ac:dyDescent="0.25">
      <c r="A177" s="91">
        <v>5</v>
      </c>
      <c r="B177" s="89" t="s">
        <v>680</v>
      </c>
      <c r="C177" s="89"/>
      <c r="D177" s="90"/>
      <c r="E177" s="89"/>
      <c r="F177" s="89"/>
      <c r="G177" s="174"/>
      <c r="H177" s="89"/>
      <c r="I177" s="89"/>
    </row>
    <row r="178" spans="1:9" ht="15" x14ac:dyDescent="0.25">
      <c r="A178" s="91">
        <v>4</v>
      </c>
      <c r="B178" s="89" t="s">
        <v>683</v>
      </c>
      <c r="C178" s="89"/>
      <c r="D178" s="90"/>
      <c r="E178" s="89"/>
      <c r="F178" s="89"/>
      <c r="G178" s="174"/>
      <c r="H178" s="89"/>
      <c r="I178" s="89"/>
    </row>
    <row r="179" spans="1:9" ht="15" x14ac:dyDescent="0.25">
      <c r="A179" s="91">
        <v>3</v>
      </c>
      <c r="B179" s="89" t="s">
        <v>684</v>
      </c>
      <c r="C179" s="89"/>
      <c r="D179" s="90"/>
      <c r="E179" s="89"/>
      <c r="F179" s="89"/>
      <c r="G179" s="174"/>
      <c r="H179" s="89"/>
      <c r="I179" s="89"/>
    </row>
    <row r="180" spans="1:9" ht="15" x14ac:dyDescent="0.25">
      <c r="A180" s="91">
        <v>2</v>
      </c>
      <c r="B180" s="89" t="s">
        <v>681</v>
      </c>
      <c r="C180" s="89"/>
      <c r="D180" s="90"/>
      <c r="E180" s="89"/>
      <c r="F180" s="89"/>
      <c r="G180" s="174"/>
      <c r="H180" s="89"/>
      <c r="I180" s="89"/>
    </row>
    <row r="181" spans="1:9" ht="15" x14ac:dyDescent="0.25">
      <c r="A181" s="91">
        <v>1</v>
      </c>
      <c r="B181" s="89" t="s">
        <v>682</v>
      </c>
      <c r="C181" s="89"/>
      <c r="D181" s="90"/>
      <c r="E181" s="89"/>
      <c r="F181" s="89"/>
      <c r="G181" s="174"/>
      <c r="H181" s="89"/>
      <c r="I181" s="89"/>
    </row>
    <row r="182" spans="1:9" ht="15" x14ac:dyDescent="0.25">
      <c r="A182" s="91">
        <v>0</v>
      </c>
      <c r="B182" s="89" t="s">
        <v>679</v>
      </c>
      <c r="C182" s="89"/>
      <c r="D182" s="90"/>
      <c r="E182" s="89"/>
      <c r="F182" s="89"/>
      <c r="G182" s="174"/>
      <c r="H182" s="89"/>
      <c r="I182" s="89"/>
    </row>
  </sheetData>
  <autoFilter ref="A1:G175" xr:uid="{AE3C1B49-1105-45ED-8137-96D6135D6B8B}"/>
  <mergeCells count="1">
    <mergeCell ref="G2:G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3791A-23BC-48DC-B4EE-1D8754D42973}">
  <dimension ref="A1:Z45"/>
  <sheetViews>
    <sheetView zoomScale="77" zoomScaleNormal="77" workbookViewId="0">
      <pane ySplit="1" topLeftCell="A2" activePane="bottomLeft" state="frozen"/>
      <selection pane="bottomLeft" activeCell="J19" sqref="J19"/>
    </sheetView>
  </sheetViews>
  <sheetFormatPr baseColWidth="10" defaultRowHeight="15" x14ac:dyDescent="0.25"/>
  <cols>
    <col min="2" max="2" width="37.5703125" customWidth="1"/>
    <col min="3" max="3" width="8.140625" customWidth="1"/>
    <col min="4" max="4" width="7.85546875" customWidth="1"/>
    <col min="5" max="5" width="7.28515625" customWidth="1"/>
    <col min="6" max="6" width="8.28515625" customWidth="1"/>
    <col min="7" max="7" width="6.85546875" customWidth="1"/>
    <col min="8" max="8" width="7" customWidth="1"/>
    <col min="9" max="9" width="5.85546875" customWidth="1"/>
    <col min="10" max="10" width="7" customWidth="1"/>
    <col min="11" max="11" width="8.42578125" customWidth="1"/>
    <col min="12" max="12" width="8.140625" customWidth="1"/>
    <col min="13" max="13" width="7.42578125" customWidth="1"/>
    <col min="14" max="14" width="9.28515625" customWidth="1"/>
    <col min="15" max="15" width="7.85546875" customWidth="1"/>
    <col min="16" max="16" width="7.7109375" customWidth="1"/>
    <col min="17" max="17" width="5.85546875" customWidth="1"/>
    <col min="18" max="18" width="7.28515625" customWidth="1"/>
    <col min="19" max="19" width="8.5703125" customWidth="1"/>
    <col min="20" max="20" width="8.140625" customWidth="1"/>
    <col min="21" max="21" width="6" customWidth="1"/>
    <col min="22" max="22" width="9" customWidth="1"/>
    <col min="23" max="23" width="8.7109375" customWidth="1"/>
    <col min="24" max="24" width="6.85546875" customWidth="1"/>
    <col min="25" max="25" width="5.28515625" customWidth="1"/>
    <col min="26" max="26" width="5.5703125" customWidth="1"/>
  </cols>
  <sheetData>
    <row r="1" spans="1:26" ht="15.75" thickBot="1" x14ac:dyDescent="0.3">
      <c r="A1" s="144" t="s">
        <v>685</v>
      </c>
      <c r="B1" s="145" t="s">
        <v>686</v>
      </c>
      <c r="C1" s="146" t="s">
        <v>761</v>
      </c>
      <c r="D1" s="147" t="s">
        <v>734</v>
      </c>
      <c r="E1" s="146" t="s">
        <v>762</v>
      </c>
      <c r="F1" s="149" t="s">
        <v>734</v>
      </c>
      <c r="G1" s="146" t="s">
        <v>763</v>
      </c>
      <c r="H1" s="147" t="s">
        <v>734</v>
      </c>
      <c r="I1" s="146" t="s">
        <v>764</v>
      </c>
      <c r="J1" s="153" t="s">
        <v>734</v>
      </c>
      <c r="K1" s="147" t="s">
        <v>767</v>
      </c>
      <c r="L1" s="147" t="s">
        <v>734</v>
      </c>
      <c r="M1" s="147" t="s">
        <v>768</v>
      </c>
      <c r="N1" s="149" t="s">
        <v>734</v>
      </c>
      <c r="O1" s="147" t="s">
        <v>765</v>
      </c>
      <c r="P1" s="147" t="s">
        <v>734</v>
      </c>
      <c r="Q1" s="147" t="s">
        <v>766</v>
      </c>
      <c r="R1" s="149" t="s">
        <v>734</v>
      </c>
      <c r="S1" s="147" t="s">
        <v>769</v>
      </c>
      <c r="T1" s="147" t="s">
        <v>734</v>
      </c>
      <c r="U1" s="147" t="s">
        <v>769</v>
      </c>
      <c r="V1" s="149" t="s">
        <v>734</v>
      </c>
      <c r="W1" s="147" t="s">
        <v>770</v>
      </c>
      <c r="X1" s="147" t="s">
        <v>734</v>
      </c>
      <c r="Y1" s="147" t="s">
        <v>770</v>
      </c>
      <c r="Z1" s="149" t="s">
        <v>734</v>
      </c>
    </row>
    <row r="2" spans="1:26" x14ac:dyDescent="0.25">
      <c r="A2" s="316" t="s">
        <v>687</v>
      </c>
      <c r="B2" s="97" t="s">
        <v>705</v>
      </c>
      <c r="C2" s="116">
        <v>0</v>
      </c>
      <c r="D2" s="139">
        <f t="shared" ref="D2:D8" si="0">+C2/C$10*100</f>
        <v>0</v>
      </c>
      <c r="E2" s="96">
        <v>1</v>
      </c>
      <c r="F2" s="141">
        <f t="shared" ref="F2:F8" si="1">+E2/C$10*100</f>
        <v>11.111111111111111</v>
      </c>
      <c r="G2" s="96">
        <v>0</v>
      </c>
      <c r="H2" s="139">
        <f>+G2/G$10*100</f>
        <v>0</v>
      </c>
      <c r="I2" s="96">
        <v>0</v>
      </c>
      <c r="J2" s="141">
        <f>+I2/G$10*100</f>
        <v>0</v>
      </c>
      <c r="K2" s="96">
        <v>0</v>
      </c>
      <c r="L2" s="139">
        <f>+K2/K$10*100</f>
        <v>0</v>
      </c>
      <c r="M2" s="96">
        <v>0</v>
      </c>
      <c r="N2" s="141">
        <f>+M2/K$10*100</f>
        <v>0</v>
      </c>
      <c r="O2" s="96">
        <v>2</v>
      </c>
      <c r="P2" s="139">
        <f>+O2/O$10*100</f>
        <v>16.666666666666664</v>
      </c>
      <c r="Q2" s="96">
        <v>0</v>
      </c>
      <c r="R2" s="141">
        <f>+Q2/O$10*100</f>
        <v>0</v>
      </c>
      <c r="S2" s="96">
        <v>0</v>
      </c>
      <c r="T2" s="139">
        <f>+S2/S$10*100</f>
        <v>0</v>
      </c>
      <c r="U2" s="96">
        <v>1</v>
      </c>
      <c r="V2" s="141">
        <f>+U2/S$10*100</f>
        <v>9.0909090909090917</v>
      </c>
      <c r="W2" s="96">
        <v>1</v>
      </c>
      <c r="X2" s="139">
        <f>+W2/W$10*100</f>
        <v>20</v>
      </c>
      <c r="Y2" s="96">
        <v>1</v>
      </c>
      <c r="Z2" s="141">
        <f>+Y2/W$10*100</f>
        <v>20</v>
      </c>
    </row>
    <row r="3" spans="1:26" ht="15" customHeight="1" x14ac:dyDescent="0.25">
      <c r="A3" s="316"/>
      <c r="B3" s="97" t="s">
        <v>706</v>
      </c>
      <c r="C3" s="116">
        <v>4</v>
      </c>
      <c r="D3" s="139">
        <f t="shared" si="0"/>
        <v>44.444444444444443</v>
      </c>
      <c r="E3" s="96">
        <v>1</v>
      </c>
      <c r="F3" s="141">
        <f t="shared" si="1"/>
        <v>11.111111111111111</v>
      </c>
      <c r="G3" s="96">
        <v>1</v>
      </c>
      <c r="H3" s="139">
        <f t="shared" ref="H3:H8" si="2">+G3/G$10*100</f>
        <v>12.5</v>
      </c>
      <c r="I3" s="96">
        <v>0</v>
      </c>
      <c r="J3" s="141">
        <f t="shared" ref="J3:J8" si="3">+I3/G$10*100</f>
        <v>0</v>
      </c>
      <c r="K3" s="96">
        <v>6</v>
      </c>
      <c r="L3" s="139">
        <f t="shared" ref="L3:L8" si="4">+K3/K$10*100</f>
        <v>42.857142857142854</v>
      </c>
      <c r="M3" s="96">
        <v>0</v>
      </c>
      <c r="N3" s="141">
        <f t="shared" ref="N3:N8" si="5">+M3/K$10*100</f>
        <v>0</v>
      </c>
      <c r="O3" s="96">
        <v>2</v>
      </c>
      <c r="P3" s="139">
        <f t="shared" ref="P3:P8" si="6">+O3/O$10*100</f>
        <v>16.666666666666664</v>
      </c>
      <c r="Q3" s="96">
        <v>1</v>
      </c>
      <c r="R3" s="141">
        <f t="shared" ref="R3:R8" si="7">+Q3/O$10*100</f>
        <v>8.3333333333333321</v>
      </c>
      <c r="S3" s="96">
        <v>2</v>
      </c>
      <c r="T3" s="139">
        <f t="shared" ref="T3:T8" si="8">+S3/S$10*100</f>
        <v>18.181818181818183</v>
      </c>
      <c r="U3" s="96">
        <v>1</v>
      </c>
      <c r="V3" s="141">
        <f t="shared" ref="V3:V8" si="9">+U3/S$10*100</f>
        <v>9.0909090909090917</v>
      </c>
      <c r="W3" s="96">
        <v>0</v>
      </c>
      <c r="X3" s="139">
        <f t="shared" ref="X3:X8" si="10">+W3/W$10*100</f>
        <v>0</v>
      </c>
      <c r="Y3" s="96">
        <v>0</v>
      </c>
      <c r="Z3" s="141">
        <f t="shared" ref="Z3:Z8" si="11">+Y3/W$10*100</f>
        <v>0</v>
      </c>
    </row>
    <row r="4" spans="1:26" x14ac:dyDescent="0.25">
      <c r="A4" s="316"/>
      <c r="B4" s="98" t="s">
        <v>707</v>
      </c>
      <c r="C4" s="116">
        <v>2</v>
      </c>
      <c r="D4" s="139">
        <f t="shared" si="0"/>
        <v>22.222222222222221</v>
      </c>
      <c r="E4" s="96">
        <v>0</v>
      </c>
      <c r="F4" s="141">
        <f t="shared" si="1"/>
        <v>0</v>
      </c>
      <c r="G4" s="96">
        <v>3</v>
      </c>
      <c r="H4" s="139">
        <f t="shared" si="2"/>
        <v>37.5</v>
      </c>
      <c r="I4" s="96">
        <v>0</v>
      </c>
      <c r="J4" s="141">
        <f t="shared" si="3"/>
        <v>0</v>
      </c>
      <c r="K4" s="96">
        <v>4</v>
      </c>
      <c r="L4" s="139">
        <f t="shared" si="4"/>
        <v>28.571428571428569</v>
      </c>
      <c r="M4" s="96">
        <v>0</v>
      </c>
      <c r="N4" s="141">
        <f t="shared" si="5"/>
        <v>0</v>
      </c>
      <c r="O4" s="96">
        <v>1</v>
      </c>
      <c r="P4" s="139">
        <f t="shared" si="6"/>
        <v>8.3333333333333321</v>
      </c>
      <c r="Q4" s="96">
        <v>0</v>
      </c>
      <c r="R4" s="141">
        <f t="shared" si="7"/>
        <v>0</v>
      </c>
      <c r="S4" s="96">
        <v>2</v>
      </c>
      <c r="T4" s="139">
        <f t="shared" si="8"/>
        <v>18.181818181818183</v>
      </c>
      <c r="U4" s="96">
        <v>0</v>
      </c>
      <c r="V4" s="141">
        <f t="shared" si="9"/>
        <v>0</v>
      </c>
      <c r="W4" s="96">
        <v>0</v>
      </c>
      <c r="X4" s="139">
        <f t="shared" si="10"/>
        <v>0</v>
      </c>
      <c r="Y4" s="96">
        <v>0</v>
      </c>
      <c r="Z4" s="141">
        <f t="shared" si="11"/>
        <v>0</v>
      </c>
    </row>
    <row r="5" spans="1:26" x14ac:dyDescent="0.25">
      <c r="A5" s="316"/>
      <c r="B5" s="99" t="s">
        <v>708</v>
      </c>
      <c r="C5" s="116">
        <v>0</v>
      </c>
      <c r="D5" s="139">
        <f t="shared" si="0"/>
        <v>0</v>
      </c>
      <c r="E5" s="96">
        <v>0</v>
      </c>
      <c r="F5" s="141">
        <f t="shared" si="1"/>
        <v>0</v>
      </c>
      <c r="G5" s="96">
        <v>0</v>
      </c>
      <c r="H5" s="139">
        <f t="shared" si="2"/>
        <v>0</v>
      </c>
      <c r="I5" s="96">
        <v>0</v>
      </c>
      <c r="J5" s="141">
        <f t="shared" si="3"/>
        <v>0</v>
      </c>
      <c r="K5" s="96">
        <v>1</v>
      </c>
      <c r="L5" s="139">
        <f t="shared" si="4"/>
        <v>7.1428571428571423</v>
      </c>
      <c r="M5" s="96">
        <v>0</v>
      </c>
      <c r="N5" s="141">
        <f t="shared" si="5"/>
        <v>0</v>
      </c>
      <c r="O5" s="96">
        <v>2</v>
      </c>
      <c r="P5" s="139">
        <f t="shared" si="6"/>
        <v>16.666666666666664</v>
      </c>
      <c r="Q5" s="96">
        <v>0</v>
      </c>
      <c r="R5" s="141">
        <f t="shared" si="7"/>
        <v>0</v>
      </c>
      <c r="S5" s="96">
        <v>2</v>
      </c>
      <c r="T5" s="139">
        <f t="shared" si="8"/>
        <v>18.181818181818183</v>
      </c>
      <c r="U5" s="96">
        <v>0</v>
      </c>
      <c r="V5" s="141">
        <f t="shared" si="9"/>
        <v>0</v>
      </c>
      <c r="W5" s="96">
        <v>0</v>
      </c>
      <c r="X5" s="139">
        <f t="shared" si="10"/>
        <v>0</v>
      </c>
      <c r="Y5" s="96">
        <v>0</v>
      </c>
      <c r="Z5" s="141">
        <f t="shared" si="11"/>
        <v>0</v>
      </c>
    </row>
    <row r="6" spans="1:26" ht="22.5" customHeight="1" x14ac:dyDescent="0.25">
      <c r="A6" s="316"/>
      <c r="B6" s="99" t="s">
        <v>709</v>
      </c>
      <c r="C6" s="116">
        <v>0</v>
      </c>
      <c r="D6" s="139">
        <f t="shared" si="0"/>
        <v>0</v>
      </c>
      <c r="E6" s="96">
        <v>0</v>
      </c>
      <c r="F6" s="141">
        <f t="shared" si="1"/>
        <v>0</v>
      </c>
      <c r="G6" s="96">
        <v>4</v>
      </c>
      <c r="H6" s="139">
        <f>+G6/G$10*100</f>
        <v>50</v>
      </c>
      <c r="I6" s="96">
        <v>0</v>
      </c>
      <c r="J6" s="141">
        <f t="shared" si="3"/>
        <v>0</v>
      </c>
      <c r="K6" s="96">
        <v>1</v>
      </c>
      <c r="L6" s="139">
        <f t="shared" si="4"/>
        <v>7.1428571428571423</v>
      </c>
      <c r="M6" s="96">
        <v>1</v>
      </c>
      <c r="N6" s="141">
        <f t="shared" si="5"/>
        <v>7.1428571428571423</v>
      </c>
      <c r="O6" s="96">
        <v>1</v>
      </c>
      <c r="P6" s="139">
        <f t="shared" si="6"/>
        <v>8.3333333333333321</v>
      </c>
      <c r="Q6" s="96">
        <v>0</v>
      </c>
      <c r="R6" s="141">
        <f t="shared" si="7"/>
        <v>0</v>
      </c>
      <c r="S6" s="96">
        <v>0</v>
      </c>
      <c r="T6" s="139">
        <f t="shared" si="8"/>
        <v>0</v>
      </c>
      <c r="U6" s="96">
        <v>2</v>
      </c>
      <c r="V6" s="141">
        <f t="shared" si="9"/>
        <v>18.181818181818183</v>
      </c>
      <c r="W6" s="96">
        <v>1</v>
      </c>
      <c r="X6" s="139">
        <f t="shared" si="10"/>
        <v>20</v>
      </c>
      <c r="Y6" s="96"/>
      <c r="Z6" s="141">
        <f t="shared" si="11"/>
        <v>0</v>
      </c>
    </row>
    <row r="7" spans="1:26" ht="22.5" customHeight="1" x14ac:dyDescent="0.25">
      <c r="A7" s="316"/>
      <c r="B7" s="99" t="s">
        <v>710</v>
      </c>
      <c r="C7" s="116">
        <v>0</v>
      </c>
      <c r="D7" s="139">
        <f t="shared" si="0"/>
        <v>0</v>
      </c>
      <c r="E7" s="96">
        <v>1</v>
      </c>
      <c r="F7" s="141">
        <f t="shared" si="1"/>
        <v>11.111111111111111</v>
      </c>
      <c r="G7" s="96">
        <v>0</v>
      </c>
      <c r="H7" s="139">
        <f t="shared" si="2"/>
        <v>0</v>
      </c>
      <c r="I7" s="96">
        <v>0</v>
      </c>
      <c r="J7" s="141">
        <f t="shared" si="3"/>
        <v>0</v>
      </c>
      <c r="K7" s="96">
        <v>0</v>
      </c>
      <c r="L7" s="139">
        <f t="shared" si="4"/>
        <v>0</v>
      </c>
      <c r="M7" s="96">
        <v>0</v>
      </c>
      <c r="N7" s="141">
        <f t="shared" si="5"/>
        <v>0</v>
      </c>
      <c r="O7" s="96">
        <v>3</v>
      </c>
      <c r="P7" s="139">
        <f t="shared" si="6"/>
        <v>25</v>
      </c>
      <c r="Q7" s="96">
        <v>0</v>
      </c>
      <c r="R7" s="141">
        <f t="shared" si="7"/>
        <v>0</v>
      </c>
      <c r="S7" s="96">
        <v>0</v>
      </c>
      <c r="T7" s="139">
        <f t="shared" si="8"/>
        <v>0</v>
      </c>
      <c r="U7" s="96">
        <v>0</v>
      </c>
      <c r="V7" s="141">
        <f t="shared" si="9"/>
        <v>0</v>
      </c>
      <c r="W7" s="96">
        <v>0</v>
      </c>
      <c r="X7" s="139">
        <f t="shared" si="10"/>
        <v>0</v>
      </c>
      <c r="Y7" s="96">
        <v>0</v>
      </c>
      <c r="Z7" s="141">
        <f t="shared" si="11"/>
        <v>0</v>
      </c>
    </row>
    <row r="8" spans="1:26" x14ac:dyDescent="0.25">
      <c r="A8" s="316"/>
      <c r="B8" s="98" t="s">
        <v>711</v>
      </c>
      <c r="C8" s="116">
        <v>0</v>
      </c>
      <c r="D8" s="139">
        <f t="shared" si="0"/>
        <v>0</v>
      </c>
      <c r="E8" s="96">
        <v>0</v>
      </c>
      <c r="F8" s="141">
        <f t="shared" si="1"/>
        <v>0</v>
      </c>
      <c r="G8" s="96">
        <v>0</v>
      </c>
      <c r="H8" s="139">
        <f t="shared" si="2"/>
        <v>0</v>
      </c>
      <c r="I8" s="96">
        <v>0</v>
      </c>
      <c r="J8" s="141">
        <f t="shared" si="3"/>
        <v>0</v>
      </c>
      <c r="K8" s="96">
        <v>0</v>
      </c>
      <c r="L8" s="139">
        <f t="shared" si="4"/>
        <v>0</v>
      </c>
      <c r="M8" s="96">
        <v>1</v>
      </c>
      <c r="N8" s="141">
        <f t="shared" si="5"/>
        <v>7.1428571428571423</v>
      </c>
      <c r="O8" s="96">
        <v>0</v>
      </c>
      <c r="P8" s="139">
        <f t="shared" si="6"/>
        <v>0</v>
      </c>
      <c r="Q8" s="96">
        <v>0</v>
      </c>
      <c r="R8" s="141">
        <f t="shared" si="7"/>
        <v>0</v>
      </c>
      <c r="S8" s="96">
        <v>0</v>
      </c>
      <c r="T8" s="139">
        <f t="shared" si="8"/>
        <v>0</v>
      </c>
      <c r="U8" s="96">
        <v>1</v>
      </c>
      <c r="V8" s="141">
        <f t="shared" si="9"/>
        <v>9.0909090909090917</v>
      </c>
      <c r="W8" s="96">
        <v>0</v>
      </c>
      <c r="X8" s="139">
        <f t="shared" si="10"/>
        <v>0</v>
      </c>
      <c r="Y8" s="96">
        <v>2</v>
      </c>
      <c r="Z8" s="141">
        <f t="shared" si="11"/>
        <v>40</v>
      </c>
    </row>
    <row r="9" spans="1:26" x14ac:dyDescent="0.25">
      <c r="A9" s="116" t="s">
        <v>760</v>
      </c>
      <c r="B9" s="96"/>
      <c r="C9" s="160">
        <f>SUM(C2:C8)</f>
        <v>6</v>
      </c>
      <c r="D9" s="156"/>
      <c r="E9" s="156">
        <f>SUM(E2:E8)</f>
        <v>3</v>
      </c>
      <c r="F9" s="141"/>
      <c r="G9" s="96">
        <f>SUM(G2:G8)</f>
        <v>8</v>
      </c>
      <c r="H9" s="96"/>
      <c r="I9" s="96">
        <f>SUM(I2:I8)</f>
        <v>0</v>
      </c>
      <c r="J9" s="141"/>
      <c r="K9" s="116">
        <f>SUM(K2:K8)</f>
        <v>12</v>
      </c>
      <c r="L9" s="139"/>
      <c r="M9" s="96">
        <f>SUM(M2:M8)</f>
        <v>2</v>
      </c>
      <c r="N9" s="141"/>
      <c r="O9" s="116">
        <f>SUM(O2:O8)</f>
        <v>11</v>
      </c>
      <c r="P9" s="139"/>
      <c r="Q9" s="96">
        <f>SUM(Q2:Q8)</f>
        <v>1</v>
      </c>
      <c r="R9" s="141"/>
      <c r="S9" s="116">
        <f>SUM(S2:S8)</f>
        <v>6</v>
      </c>
      <c r="T9" s="139"/>
      <c r="U9" s="96">
        <f>SUM(U2:U8)</f>
        <v>5</v>
      </c>
      <c r="V9" s="141"/>
      <c r="W9" s="116">
        <f>SUM(W2:W8)</f>
        <v>2</v>
      </c>
      <c r="X9" s="139"/>
      <c r="Y9" s="96">
        <f>SUM(Y2:Y8)</f>
        <v>3</v>
      </c>
      <c r="Z9" s="141"/>
    </row>
    <row r="10" spans="1:26" ht="15.75" thickBot="1" x14ac:dyDescent="0.3">
      <c r="A10" s="154" t="s">
        <v>757</v>
      </c>
      <c r="B10" s="100"/>
      <c r="C10" s="161">
        <f>+C9+E9</f>
        <v>9</v>
      </c>
      <c r="D10" s="100"/>
      <c r="E10" s="100"/>
      <c r="F10" s="143"/>
      <c r="G10" s="155">
        <f>SUM(G9+I9)</f>
        <v>8</v>
      </c>
      <c r="H10" s="96"/>
      <c r="I10" s="96"/>
      <c r="J10" s="141"/>
      <c r="K10" s="167">
        <f>SUM(K9+M9)</f>
        <v>14</v>
      </c>
      <c r="L10" s="96"/>
      <c r="M10" s="96"/>
      <c r="N10" s="141"/>
      <c r="O10" s="167">
        <f>SUM(O9+Q9)</f>
        <v>12</v>
      </c>
      <c r="P10" s="96"/>
      <c r="Q10" s="96"/>
      <c r="R10" s="141"/>
      <c r="S10" s="167">
        <f>SUM(S9+U9)</f>
        <v>11</v>
      </c>
      <c r="T10" s="96"/>
      <c r="U10" s="96"/>
      <c r="V10" s="141"/>
      <c r="W10" s="167">
        <f>SUM(W9+Y9)</f>
        <v>5</v>
      </c>
      <c r="X10" s="96"/>
      <c r="Y10" s="96"/>
      <c r="Z10" s="141"/>
    </row>
    <row r="11" spans="1:26" ht="15" customHeight="1" x14ac:dyDescent="0.25">
      <c r="A11" s="317" t="s">
        <v>688</v>
      </c>
      <c r="B11" s="151" t="s">
        <v>689</v>
      </c>
      <c r="C11" s="114">
        <v>5</v>
      </c>
      <c r="D11" s="133">
        <f>+C11/C$15*100</f>
        <v>16.666666666666664</v>
      </c>
      <c r="E11" s="95">
        <v>14</v>
      </c>
      <c r="F11" s="150">
        <f>+E11/C$15*100</f>
        <v>46.666666666666664</v>
      </c>
      <c r="G11" s="114">
        <v>6</v>
      </c>
      <c r="H11" s="133">
        <f>+G11/G$15*100</f>
        <v>37.5</v>
      </c>
      <c r="I11" s="95">
        <v>1</v>
      </c>
      <c r="J11" s="150">
        <f>+I11/G$15*100</f>
        <v>6.25</v>
      </c>
      <c r="K11" s="114">
        <v>4</v>
      </c>
      <c r="L11" s="133">
        <f>+K11/K$15*100</f>
        <v>33.333333333333329</v>
      </c>
      <c r="M11" s="95">
        <v>3</v>
      </c>
      <c r="N11" s="150">
        <f>+M11/K$15*100</f>
        <v>25</v>
      </c>
      <c r="O11" s="114">
        <v>6</v>
      </c>
      <c r="P11" s="133">
        <f>+O11/O$15*100</f>
        <v>30</v>
      </c>
      <c r="Q11" s="95">
        <v>6</v>
      </c>
      <c r="R11" s="150">
        <f>+Q11/O$15*100</f>
        <v>30</v>
      </c>
      <c r="S11" s="114">
        <v>0</v>
      </c>
      <c r="T11" s="133">
        <f>+S11/S$15*100</f>
        <v>0</v>
      </c>
      <c r="U11" s="95">
        <v>1</v>
      </c>
      <c r="V11" s="150">
        <f>+U11/S$15*100</f>
        <v>12.5</v>
      </c>
      <c r="W11" s="114">
        <v>1</v>
      </c>
      <c r="X11" s="133">
        <f>+W11/W$15*100</f>
        <v>20</v>
      </c>
      <c r="Y11" s="95">
        <v>0</v>
      </c>
      <c r="Z11" s="150">
        <f>+Y11/W$15*100</f>
        <v>0</v>
      </c>
    </row>
    <row r="12" spans="1:26" ht="22.5" customHeight="1" x14ac:dyDescent="0.25">
      <c r="A12" s="316"/>
      <c r="B12" s="99" t="s">
        <v>690</v>
      </c>
      <c r="C12" s="116">
        <v>7</v>
      </c>
      <c r="D12" s="139">
        <f t="shared" ref="D12:D13" si="12">+C12/C$15*100</f>
        <v>23.333333333333332</v>
      </c>
      <c r="E12" s="96">
        <v>0</v>
      </c>
      <c r="F12" s="141">
        <f t="shared" ref="F12:F13" si="13">+E12/C$15*100</f>
        <v>0</v>
      </c>
      <c r="G12" s="116">
        <v>5</v>
      </c>
      <c r="H12" s="139">
        <f t="shared" ref="H12:H13" si="14">+G12/G$15*100</f>
        <v>31.25</v>
      </c>
      <c r="I12" s="96">
        <v>1</v>
      </c>
      <c r="J12" s="141">
        <f t="shared" ref="J12:J13" si="15">+I12/G$15*100</f>
        <v>6.25</v>
      </c>
      <c r="K12" s="116">
        <v>1</v>
      </c>
      <c r="L12" s="139">
        <f t="shared" ref="L12:L13" si="16">+K12/K$15*100</f>
        <v>8.3333333333333321</v>
      </c>
      <c r="M12" s="96">
        <v>1</v>
      </c>
      <c r="N12" s="141">
        <f t="shared" ref="N12:N13" si="17">+M12/K$15*100</f>
        <v>8.3333333333333321</v>
      </c>
      <c r="O12" s="116">
        <v>8</v>
      </c>
      <c r="P12" s="139">
        <f t="shared" ref="P12:P13" si="18">+O12/O$15*100</f>
        <v>40</v>
      </c>
      <c r="Q12" s="96">
        <v>0</v>
      </c>
      <c r="R12" s="141">
        <f t="shared" ref="R12:R13" si="19">+Q12/O$15*100</f>
        <v>0</v>
      </c>
      <c r="S12" s="116">
        <v>3</v>
      </c>
      <c r="T12" s="139">
        <f t="shared" ref="T12:T13" si="20">+S12/S$15*100</f>
        <v>37.5</v>
      </c>
      <c r="U12" s="96">
        <v>3</v>
      </c>
      <c r="V12" s="141">
        <f t="shared" ref="V12:V13" si="21">+U12/S$15*100</f>
        <v>37.5</v>
      </c>
      <c r="W12" s="116">
        <v>2</v>
      </c>
      <c r="X12" s="139">
        <f t="shared" ref="X12:X13" si="22">+W12/W$15*100</f>
        <v>40</v>
      </c>
      <c r="Y12" s="96">
        <v>0</v>
      </c>
      <c r="Z12" s="141">
        <f t="shared" ref="Z12:Z13" si="23">+Y12/W$15*100</f>
        <v>0</v>
      </c>
    </row>
    <row r="13" spans="1:26" x14ac:dyDescent="0.25">
      <c r="A13" s="316"/>
      <c r="B13" s="99" t="s">
        <v>712</v>
      </c>
      <c r="C13" s="116">
        <v>4</v>
      </c>
      <c r="D13" s="139">
        <f t="shared" si="12"/>
        <v>13.333333333333334</v>
      </c>
      <c r="E13" s="96">
        <v>0</v>
      </c>
      <c r="F13" s="141">
        <f t="shared" si="13"/>
        <v>0</v>
      </c>
      <c r="G13" s="116">
        <v>1</v>
      </c>
      <c r="H13" s="139">
        <f t="shared" si="14"/>
        <v>6.25</v>
      </c>
      <c r="I13" s="96">
        <v>2</v>
      </c>
      <c r="J13" s="141">
        <f t="shared" si="15"/>
        <v>12.5</v>
      </c>
      <c r="K13" s="116">
        <v>3</v>
      </c>
      <c r="L13" s="139">
        <f t="shared" si="16"/>
        <v>25</v>
      </c>
      <c r="M13" s="96">
        <v>0</v>
      </c>
      <c r="N13" s="141">
        <f t="shared" si="17"/>
        <v>0</v>
      </c>
      <c r="O13" s="116">
        <v>0</v>
      </c>
      <c r="P13" s="139">
        <f t="shared" si="18"/>
        <v>0</v>
      </c>
      <c r="Q13" s="96">
        <v>0</v>
      </c>
      <c r="R13" s="141">
        <f t="shared" si="19"/>
        <v>0</v>
      </c>
      <c r="S13" s="116">
        <v>1</v>
      </c>
      <c r="T13" s="139">
        <f t="shared" si="20"/>
        <v>12.5</v>
      </c>
      <c r="U13" s="96">
        <v>0</v>
      </c>
      <c r="V13" s="141">
        <f t="shared" si="21"/>
        <v>0</v>
      </c>
      <c r="W13" s="116">
        <v>2</v>
      </c>
      <c r="X13" s="139">
        <f t="shared" si="22"/>
        <v>40</v>
      </c>
      <c r="Y13" s="96">
        <v>0</v>
      </c>
      <c r="Z13" s="141">
        <f t="shared" si="23"/>
        <v>0</v>
      </c>
    </row>
    <row r="14" spans="1:26" x14ac:dyDescent="0.25">
      <c r="A14" s="116" t="s">
        <v>760</v>
      </c>
      <c r="B14" s="99"/>
      <c r="C14" s="116">
        <f>SUM(C11:C13)</f>
        <v>16</v>
      </c>
      <c r="D14" s="96"/>
      <c r="E14" s="96">
        <f>SUM(E11:E13)</f>
        <v>14</v>
      </c>
      <c r="F14" s="141"/>
      <c r="G14" s="116">
        <f>SUM(G11:G13)</f>
        <v>12</v>
      </c>
      <c r="H14" s="96"/>
      <c r="I14" s="96">
        <f>SUM(I11:I13)</f>
        <v>4</v>
      </c>
      <c r="J14" s="141"/>
      <c r="K14" s="116">
        <f>SUM(K11:K13)</f>
        <v>8</v>
      </c>
      <c r="L14" s="96"/>
      <c r="M14" s="96">
        <f>SUM(M11:M13)</f>
        <v>4</v>
      </c>
      <c r="N14" s="141"/>
      <c r="O14" s="116">
        <f>SUM(O11:O13)</f>
        <v>14</v>
      </c>
      <c r="P14" s="96"/>
      <c r="Q14" s="96">
        <f>SUM(Q11:Q13)</f>
        <v>6</v>
      </c>
      <c r="R14" s="141"/>
      <c r="S14" s="116">
        <f>SUM(S11:S13)</f>
        <v>4</v>
      </c>
      <c r="T14" s="96"/>
      <c r="U14" s="96">
        <f>SUM(U11:U13)</f>
        <v>4</v>
      </c>
      <c r="V14" s="141"/>
      <c r="W14" s="116">
        <f>SUM(W11:W13)</f>
        <v>5</v>
      </c>
      <c r="X14" s="96"/>
      <c r="Y14" s="96">
        <f>SUM(Y11:Y13)</f>
        <v>0</v>
      </c>
      <c r="Z14" s="141"/>
    </row>
    <row r="15" spans="1:26" ht="15" customHeight="1" thickBot="1" x14ac:dyDescent="0.3">
      <c r="A15" s="159" t="s">
        <v>757</v>
      </c>
      <c r="B15" s="100"/>
      <c r="C15" s="166">
        <f>SUM(C14+E14)</f>
        <v>30</v>
      </c>
      <c r="D15" s="96"/>
      <c r="E15" s="96"/>
      <c r="F15" s="141"/>
      <c r="G15" s="163">
        <f>SUM(G14+I14)</f>
        <v>16</v>
      </c>
      <c r="H15" s="100"/>
      <c r="I15" s="100"/>
      <c r="J15" s="143"/>
      <c r="K15" s="163">
        <f>SUM(K14+M14)</f>
        <v>12</v>
      </c>
      <c r="L15" s="100"/>
      <c r="M15" s="100"/>
      <c r="N15" s="143"/>
      <c r="O15" s="163">
        <f>SUM(O14+Q14)</f>
        <v>20</v>
      </c>
      <c r="P15" s="100"/>
      <c r="Q15" s="100"/>
      <c r="R15" s="143"/>
      <c r="S15" s="163">
        <f>SUM(S14+U14)</f>
        <v>8</v>
      </c>
      <c r="T15" s="100"/>
      <c r="U15" s="100"/>
      <c r="V15" s="143"/>
      <c r="W15" s="163">
        <f>SUM(W14+Y14)</f>
        <v>5</v>
      </c>
      <c r="X15" s="100"/>
      <c r="Y15" s="100"/>
      <c r="Z15" s="143"/>
    </row>
    <row r="16" spans="1:26" ht="22.5" customHeight="1" x14ac:dyDescent="0.25">
      <c r="A16" s="307" t="s">
        <v>691</v>
      </c>
      <c r="B16" s="152" t="s">
        <v>693</v>
      </c>
      <c r="C16" s="175">
        <v>3</v>
      </c>
      <c r="D16" s="133">
        <f t="shared" ref="D16:D27" si="24">+C17/C$30*100</f>
        <v>3.3333333333333335</v>
      </c>
      <c r="E16" s="176">
        <v>3</v>
      </c>
      <c r="F16" s="150">
        <f t="shared" ref="F16:F27" si="25">+E17/C$30*100</f>
        <v>3.3333333333333335</v>
      </c>
      <c r="G16" s="177">
        <v>14</v>
      </c>
      <c r="H16" s="139">
        <f t="shared" ref="H16:H27" si="26">+G17/G$30*100</f>
        <v>0</v>
      </c>
      <c r="I16" s="135">
        <v>18</v>
      </c>
      <c r="J16" s="139">
        <f t="shared" ref="J16:J27" si="27">+I17/G$30*100</f>
        <v>6.1224489795918364</v>
      </c>
      <c r="K16" s="114">
        <v>17</v>
      </c>
      <c r="L16" s="133">
        <f>+K16/K$30*100</f>
        <v>43.589743589743591</v>
      </c>
      <c r="M16" s="95">
        <v>9</v>
      </c>
      <c r="N16" s="150">
        <f>+M16/K$30*100</f>
        <v>23.076923076923077</v>
      </c>
      <c r="O16" s="114">
        <v>16</v>
      </c>
      <c r="P16" s="133">
        <f>+O16/O$30*100</f>
        <v>55.172413793103445</v>
      </c>
      <c r="Q16" s="95">
        <v>1</v>
      </c>
      <c r="R16" s="150">
        <f>+Q16/O$30*100</f>
        <v>3.4482758620689653</v>
      </c>
      <c r="S16" s="114">
        <v>20</v>
      </c>
      <c r="T16" s="133">
        <f>+S16/S$30*100</f>
        <v>48.780487804878049</v>
      </c>
      <c r="U16" s="95">
        <v>7</v>
      </c>
      <c r="V16" s="150">
        <f>+U16/S$30*100</f>
        <v>17.073170731707318</v>
      </c>
      <c r="W16" s="114">
        <v>5</v>
      </c>
      <c r="X16" s="133">
        <f>+W16/W$30*100</f>
        <v>55.555555555555557</v>
      </c>
      <c r="Y16" s="95">
        <v>1</v>
      </c>
      <c r="Z16" s="150">
        <f>+Y16/W$30*100</f>
        <v>11.111111111111111</v>
      </c>
    </row>
    <row r="17" spans="1:26" x14ac:dyDescent="0.25">
      <c r="A17" s="308"/>
      <c r="B17" s="99" t="s">
        <v>715</v>
      </c>
      <c r="C17" s="116">
        <v>1</v>
      </c>
      <c r="D17" s="139">
        <f t="shared" si="24"/>
        <v>3.3333333333333335</v>
      </c>
      <c r="E17" s="96">
        <v>1</v>
      </c>
      <c r="F17" s="141">
        <f t="shared" si="25"/>
        <v>0</v>
      </c>
      <c r="G17" s="96">
        <v>0</v>
      </c>
      <c r="H17" s="139">
        <f t="shared" si="26"/>
        <v>6.1224489795918364</v>
      </c>
      <c r="I17" s="96">
        <v>3</v>
      </c>
      <c r="J17" s="139">
        <f t="shared" si="27"/>
        <v>0</v>
      </c>
      <c r="K17" s="116">
        <v>0</v>
      </c>
      <c r="L17" s="139">
        <f t="shared" ref="L17:L28" si="28">+K17/K$30*100</f>
        <v>0</v>
      </c>
      <c r="M17" s="96">
        <v>2</v>
      </c>
      <c r="N17" s="141">
        <f t="shared" ref="N17:N28" si="29">+M17/K$30*100</f>
        <v>5.1282051282051277</v>
      </c>
      <c r="O17" s="116">
        <v>0</v>
      </c>
      <c r="P17" s="139">
        <f t="shared" ref="P17:P28" si="30">+O17/O$30*100</f>
        <v>0</v>
      </c>
      <c r="Q17" s="96">
        <v>0</v>
      </c>
      <c r="R17" s="141">
        <f t="shared" ref="R17:R28" si="31">+Q17/O$30*100</f>
        <v>0</v>
      </c>
      <c r="S17" s="116">
        <v>0</v>
      </c>
      <c r="T17" s="139">
        <f t="shared" ref="T17:T28" si="32">+S17/S$30*100</f>
        <v>0</v>
      </c>
      <c r="U17" s="96">
        <v>2</v>
      </c>
      <c r="V17" s="141">
        <f t="shared" ref="V17:V28" si="33">+U17/S$30*100</f>
        <v>4.8780487804878048</v>
      </c>
      <c r="W17" s="116">
        <v>0</v>
      </c>
      <c r="X17" s="139">
        <f t="shared" ref="X17:X28" si="34">+W17/W$30*100</f>
        <v>0</v>
      </c>
      <c r="Y17" s="96">
        <v>0</v>
      </c>
      <c r="Z17" s="141">
        <f t="shared" ref="Z17:Z28" si="35">+Y17/W$30*100</f>
        <v>0</v>
      </c>
    </row>
    <row r="18" spans="1:26" ht="22.5" customHeight="1" x14ac:dyDescent="0.25">
      <c r="A18" s="308"/>
      <c r="B18" s="99" t="s">
        <v>716</v>
      </c>
      <c r="C18" s="116">
        <v>1</v>
      </c>
      <c r="D18" s="139">
        <f t="shared" si="24"/>
        <v>0</v>
      </c>
      <c r="E18" s="96">
        <v>0</v>
      </c>
      <c r="F18" s="141">
        <f t="shared" si="25"/>
        <v>0</v>
      </c>
      <c r="G18" s="96">
        <v>3</v>
      </c>
      <c r="H18" s="139">
        <f t="shared" si="26"/>
        <v>12.244897959183673</v>
      </c>
      <c r="I18" s="96">
        <v>0</v>
      </c>
      <c r="J18" s="139">
        <f t="shared" si="27"/>
        <v>4.0816326530612246</v>
      </c>
      <c r="K18" s="116">
        <v>6</v>
      </c>
      <c r="L18" s="139">
        <f t="shared" si="28"/>
        <v>15.384615384615385</v>
      </c>
      <c r="M18" s="96">
        <v>1</v>
      </c>
      <c r="N18" s="141">
        <f t="shared" si="29"/>
        <v>2.5641025641025639</v>
      </c>
      <c r="O18" s="116">
        <v>0</v>
      </c>
      <c r="P18" s="139">
        <f t="shared" si="30"/>
        <v>0</v>
      </c>
      <c r="Q18" s="96">
        <v>0</v>
      </c>
      <c r="R18" s="141">
        <f t="shared" si="31"/>
        <v>0</v>
      </c>
      <c r="S18" s="116">
        <v>7</v>
      </c>
      <c r="T18" s="139">
        <f t="shared" si="32"/>
        <v>17.073170731707318</v>
      </c>
      <c r="U18" s="96">
        <v>0</v>
      </c>
      <c r="V18" s="141">
        <f t="shared" si="33"/>
        <v>0</v>
      </c>
      <c r="W18" s="116">
        <v>0</v>
      </c>
      <c r="X18" s="139">
        <f t="shared" si="34"/>
        <v>0</v>
      </c>
      <c r="Y18" s="96">
        <v>0</v>
      </c>
      <c r="Z18" s="141">
        <f t="shared" si="35"/>
        <v>0</v>
      </c>
    </row>
    <row r="19" spans="1:26" x14ac:dyDescent="0.25">
      <c r="A19" s="308"/>
      <c r="B19" s="99" t="s">
        <v>717</v>
      </c>
      <c r="C19" s="116">
        <v>0</v>
      </c>
      <c r="D19" s="139">
        <f t="shared" si="24"/>
        <v>0</v>
      </c>
      <c r="E19" s="96">
        <v>0</v>
      </c>
      <c r="F19" s="141">
        <f t="shared" si="25"/>
        <v>0</v>
      </c>
      <c r="G19" s="96">
        <v>6</v>
      </c>
      <c r="H19" s="139">
        <f t="shared" si="26"/>
        <v>6.1224489795918364</v>
      </c>
      <c r="I19" s="96">
        <v>2</v>
      </c>
      <c r="J19" s="139">
        <f t="shared" si="27"/>
        <v>2.0408163265306123</v>
      </c>
      <c r="K19" s="116">
        <v>8</v>
      </c>
      <c r="L19" s="139">
        <f t="shared" si="28"/>
        <v>20.512820512820511</v>
      </c>
      <c r="M19" s="96">
        <v>0</v>
      </c>
      <c r="N19" s="141">
        <f t="shared" si="29"/>
        <v>0</v>
      </c>
      <c r="O19" s="116">
        <v>6</v>
      </c>
      <c r="P19" s="139">
        <f t="shared" si="30"/>
        <v>20.689655172413794</v>
      </c>
      <c r="Q19" s="96">
        <v>1</v>
      </c>
      <c r="R19" s="141">
        <f t="shared" si="31"/>
        <v>3.4482758620689653</v>
      </c>
      <c r="S19" s="116">
        <v>6</v>
      </c>
      <c r="T19" s="139">
        <f t="shared" si="32"/>
        <v>14.634146341463413</v>
      </c>
      <c r="U19" s="96">
        <v>2</v>
      </c>
      <c r="V19" s="141">
        <f t="shared" si="33"/>
        <v>4.8780487804878048</v>
      </c>
      <c r="W19" s="116">
        <v>4</v>
      </c>
      <c r="X19" s="139">
        <f t="shared" si="34"/>
        <v>44.444444444444443</v>
      </c>
      <c r="Y19" s="96">
        <v>0</v>
      </c>
      <c r="Z19" s="141">
        <f t="shared" si="35"/>
        <v>0</v>
      </c>
    </row>
    <row r="20" spans="1:26" ht="22.5" customHeight="1" x14ac:dyDescent="0.25">
      <c r="A20" s="308"/>
      <c r="B20" s="99" t="s">
        <v>718</v>
      </c>
      <c r="C20" s="116">
        <v>0</v>
      </c>
      <c r="D20" s="139">
        <f t="shared" si="24"/>
        <v>3.3333333333333335</v>
      </c>
      <c r="E20" s="96">
        <v>0</v>
      </c>
      <c r="F20" s="141">
        <f t="shared" si="25"/>
        <v>0</v>
      </c>
      <c r="G20" s="96">
        <v>3</v>
      </c>
      <c r="H20" s="139">
        <f t="shared" si="26"/>
        <v>4.0816326530612246</v>
      </c>
      <c r="I20" s="96">
        <v>1</v>
      </c>
      <c r="J20" s="139">
        <f t="shared" si="27"/>
        <v>0</v>
      </c>
      <c r="K20" s="116">
        <v>2</v>
      </c>
      <c r="L20" s="139">
        <f t="shared" si="28"/>
        <v>5.1282051282051277</v>
      </c>
      <c r="M20" s="96">
        <v>0</v>
      </c>
      <c r="N20" s="141">
        <f t="shared" si="29"/>
        <v>0</v>
      </c>
      <c r="O20" s="116">
        <v>4</v>
      </c>
      <c r="P20" s="139">
        <f t="shared" si="30"/>
        <v>13.793103448275861</v>
      </c>
      <c r="Q20" s="96">
        <v>0</v>
      </c>
      <c r="R20" s="141">
        <f t="shared" si="31"/>
        <v>0</v>
      </c>
      <c r="S20" s="116">
        <v>5</v>
      </c>
      <c r="T20" s="139">
        <f t="shared" si="32"/>
        <v>12.195121951219512</v>
      </c>
      <c r="U20" s="96">
        <v>1</v>
      </c>
      <c r="V20" s="141">
        <f t="shared" si="33"/>
        <v>2.4390243902439024</v>
      </c>
      <c r="W20" s="116">
        <v>0</v>
      </c>
      <c r="X20" s="139">
        <f t="shared" si="34"/>
        <v>0</v>
      </c>
      <c r="Y20" s="96">
        <v>0</v>
      </c>
      <c r="Z20" s="141">
        <f t="shared" si="35"/>
        <v>0</v>
      </c>
    </row>
    <row r="21" spans="1:26" ht="22.5" customHeight="1" x14ac:dyDescent="0.25">
      <c r="A21" s="308"/>
      <c r="B21" s="99" t="s">
        <v>719</v>
      </c>
      <c r="C21" s="116">
        <v>1</v>
      </c>
      <c r="D21" s="139">
        <f t="shared" si="24"/>
        <v>0</v>
      </c>
      <c r="E21" s="96">
        <v>0</v>
      </c>
      <c r="F21" s="141">
        <f t="shared" si="25"/>
        <v>6.666666666666667</v>
      </c>
      <c r="G21" s="96">
        <v>2</v>
      </c>
      <c r="H21" s="139">
        <f t="shared" si="26"/>
        <v>0</v>
      </c>
      <c r="I21" s="96">
        <v>0</v>
      </c>
      <c r="J21" s="139">
        <f t="shared" si="27"/>
        <v>24.489795918367346</v>
      </c>
      <c r="K21" s="116">
        <v>1</v>
      </c>
      <c r="L21" s="139">
        <f t="shared" si="28"/>
        <v>2.5641025641025639</v>
      </c>
      <c r="M21" s="96">
        <v>0</v>
      </c>
      <c r="N21" s="141">
        <f t="shared" si="29"/>
        <v>0</v>
      </c>
      <c r="O21" s="116">
        <v>5</v>
      </c>
      <c r="P21" s="139">
        <f t="shared" si="30"/>
        <v>17.241379310344829</v>
      </c>
      <c r="Q21" s="96">
        <v>0</v>
      </c>
      <c r="R21" s="141">
        <f t="shared" si="31"/>
        <v>0</v>
      </c>
      <c r="S21" s="116">
        <v>1</v>
      </c>
      <c r="T21" s="139">
        <f t="shared" si="32"/>
        <v>2.4390243902439024</v>
      </c>
      <c r="U21" s="96">
        <v>0</v>
      </c>
      <c r="V21" s="141">
        <f t="shared" si="33"/>
        <v>0</v>
      </c>
      <c r="W21" s="116">
        <v>1</v>
      </c>
      <c r="X21" s="139">
        <f t="shared" si="34"/>
        <v>11.111111111111111</v>
      </c>
      <c r="Y21" s="96">
        <v>0</v>
      </c>
      <c r="Z21" s="141">
        <f t="shared" si="35"/>
        <v>0</v>
      </c>
    </row>
    <row r="22" spans="1:26" x14ac:dyDescent="0.25">
      <c r="A22" s="308"/>
      <c r="B22" s="99" t="s">
        <v>720</v>
      </c>
      <c r="C22" s="116">
        <v>0</v>
      </c>
      <c r="D22" s="139">
        <f t="shared" si="24"/>
        <v>20</v>
      </c>
      <c r="E22" s="96">
        <v>2</v>
      </c>
      <c r="F22" s="141">
        <f t="shared" si="25"/>
        <v>0</v>
      </c>
      <c r="G22" s="96">
        <v>0</v>
      </c>
      <c r="H22" s="139">
        <f t="shared" si="26"/>
        <v>0</v>
      </c>
      <c r="I22" s="96">
        <v>12</v>
      </c>
      <c r="J22" s="139">
        <f t="shared" si="27"/>
        <v>0</v>
      </c>
      <c r="K22" s="116">
        <v>0</v>
      </c>
      <c r="L22" s="139">
        <f t="shared" si="28"/>
        <v>0</v>
      </c>
      <c r="M22" s="96">
        <v>6</v>
      </c>
      <c r="N22" s="141">
        <f t="shared" si="29"/>
        <v>15.384615384615385</v>
      </c>
      <c r="O22" s="116">
        <v>1</v>
      </c>
      <c r="P22" s="139">
        <f t="shared" si="30"/>
        <v>3.4482758620689653</v>
      </c>
      <c r="Q22" s="96">
        <v>0</v>
      </c>
      <c r="R22" s="141">
        <f t="shared" si="31"/>
        <v>0</v>
      </c>
      <c r="S22" s="116">
        <v>1</v>
      </c>
      <c r="T22" s="139">
        <f t="shared" si="32"/>
        <v>2.4390243902439024</v>
      </c>
      <c r="U22" s="96">
        <v>2</v>
      </c>
      <c r="V22" s="141">
        <f t="shared" si="33"/>
        <v>4.8780487804878048</v>
      </c>
      <c r="W22" s="116">
        <v>0</v>
      </c>
      <c r="X22" s="139">
        <f t="shared" si="34"/>
        <v>0</v>
      </c>
      <c r="Y22" s="96">
        <v>1</v>
      </c>
      <c r="Z22" s="141">
        <f t="shared" si="35"/>
        <v>11.111111111111111</v>
      </c>
    </row>
    <row r="23" spans="1:26" x14ac:dyDescent="0.25">
      <c r="A23" s="308"/>
      <c r="B23" s="99" t="s">
        <v>692</v>
      </c>
      <c r="C23" s="116">
        <v>6</v>
      </c>
      <c r="D23" s="139">
        <f t="shared" si="24"/>
        <v>43.333333333333336</v>
      </c>
      <c r="E23" s="96">
        <v>0</v>
      </c>
      <c r="F23" s="141">
        <f t="shared" si="25"/>
        <v>6.666666666666667</v>
      </c>
      <c r="G23" s="96">
        <v>0</v>
      </c>
      <c r="H23" s="139">
        <f t="shared" si="26"/>
        <v>14.285714285714285</v>
      </c>
      <c r="I23" s="96">
        <v>0</v>
      </c>
      <c r="J23" s="139">
        <f t="shared" si="27"/>
        <v>6.1224489795918364</v>
      </c>
      <c r="K23" s="116">
        <v>1</v>
      </c>
      <c r="L23" s="139">
        <f t="shared" si="28"/>
        <v>2.5641025641025639</v>
      </c>
      <c r="M23" s="96">
        <v>0</v>
      </c>
      <c r="N23" s="141">
        <f t="shared" si="29"/>
        <v>0</v>
      </c>
      <c r="O23" s="116">
        <v>4</v>
      </c>
      <c r="P23" s="139">
        <f t="shared" si="30"/>
        <v>13.793103448275861</v>
      </c>
      <c r="Q23" s="96">
        <v>0</v>
      </c>
      <c r="R23" s="141">
        <f t="shared" si="31"/>
        <v>0</v>
      </c>
      <c r="S23" s="116">
        <v>4</v>
      </c>
      <c r="T23" s="139">
        <f t="shared" si="32"/>
        <v>9.7560975609756095</v>
      </c>
      <c r="U23" s="96">
        <v>0</v>
      </c>
      <c r="V23" s="141">
        <f t="shared" si="33"/>
        <v>0</v>
      </c>
      <c r="W23" s="116">
        <v>0</v>
      </c>
      <c r="X23" s="139">
        <f t="shared" si="34"/>
        <v>0</v>
      </c>
      <c r="Y23" s="96">
        <v>0</v>
      </c>
      <c r="Z23" s="141">
        <f t="shared" si="35"/>
        <v>0</v>
      </c>
    </row>
    <row r="24" spans="1:26" ht="22.5" customHeight="1" x14ac:dyDescent="0.25">
      <c r="A24" s="308"/>
      <c r="B24" s="140" t="s">
        <v>694</v>
      </c>
      <c r="C24" s="116">
        <v>13</v>
      </c>
      <c r="D24" s="139">
        <f t="shared" si="24"/>
        <v>6.666666666666667</v>
      </c>
      <c r="E24" s="96">
        <v>2</v>
      </c>
      <c r="F24" s="141">
        <f t="shared" si="25"/>
        <v>0</v>
      </c>
      <c r="G24" s="96">
        <v>7</v>
      </c>
      <c r="H24" s="139">
        <f t="shared" si="26"/>
        <v>2.0408163265306123</v>
      </c>
      <c r="I24" s="96">
        <v>3</v>
      </c>
      <c r="J24" s="139">
        <f t="shared" si="27"/>
        <v>0</v>
      </c>
      <c r="K24" s="116">
        <v>6</v>
      </c>
      <c r="L24" s="139">
        <f t="shared" si="28"/>
        <v>15.384615384615385</v>
      </c>
      <c r="M24" s="96">
        <v>1</v>
      </c>
      <c r="N24" s="141">
        <f t="shared" si="29"/>
        <v>2.5641025641025639</v>
      </c>
      <c r="O24" s="116">
        <v>7</v>
      </c>
      <c r="P24" s="139">
        <f t="shared" si="30"/>
        <v>24.137931034482758</v>
      </c>
      <c r="Q24" s="96">
        <v>1</v>
      </c>
      <c r="R24" s="141">
        <f t="shared" si="31"/>
        <v>3.4482758620689653</v>
      </c>
      <c r="S24" s="116">
        <v>5</v>
      </c>
      <c r="T24" s="139">
        <f t="shared" si="32"/>
        <v>12.195121951219512</v>
      </c>
      <c r="U24" s="96">
        <v>1</v>
      </c>
      <c r="V24" s="141">
        <f t="shared" si="33"/>
        <v>2.4390243902439024</v>
      </c>
      <c r="W24" s="116">
        <v>1</v>
      </c>
      <c r="X24" s="139">
        <f t="shared" si="34"/>
        <v>11.111111111111111</v>
      </c>
      <c r="Y24" s="96">
        <v>0</v>
      </c>
      <c r="Z24" s="141">
        <f t="shared" si="35"/>
        <v>0</v>
      </c>
    </row>
    <row r="25" spans="1:26" x14ac:dyDescent="0.25">
      <c r="A25" s="308"/>
      <c r="B25" s="99" t="s">
        <v>721</v>
      </c>
      <c r="C25" s="116">
        <v>2</v>
      </c>
      <c r="D25" s="139">
        <f t="shared" si="24"/>
        <v>3.3333333333333335</v>
      </c>
      <c r="E25" s="96">
        <v>0</v>
      </c>
      <c r="F25" s="141">
        <f t="shared" si="25"/>
        <v>0</v>
      </c>
      <c r="G25" s="96">
        <v>1</v>
      </c>
      <c r="H25" s="139">
        <f t="shared" si="26"/>
        <v>2.0408163265306123</v>
      </c>
      <c r="I25" s="96">
        <v>0</v>
      </c>
      <c r="J25" s="139">
        <f t="shared" si="27"/>
        <v>0</v>
      </c>
      <c r="K25" s="116">
        <v>1</v>
      </c>
      <c r="L25" s="139">
        <f t="shared" si="28"/>
        <v>2.5641025641025639</v>
      </c>
      <c r="M25" s="96">
        <v>0</v>
      </c>
      <c r="N25" s="141">
        <f t="shared" si="29"/>
        <v>0</v>
      </c>
      <c r="O25" s="116">
        <v>0</v>
      </c>
      <c r="P25" s="139">
        <f t="shared" si="30"/>
        <v>0</v>
      </c>
      <c r="Q25" s="96">
        <v>0</v>
      </c>
      <c r="R25" s="141">
        <f t="shared" si="31"/>
        <v>0</v>
      </c>
      <c r="S25" s="116">
        <v>0</v>
      </c>
      <c r="T25" s="139">
        <f t="shared" si="32"/>
        <v>0</v>
      </c>
      <c r="U25" s="96">
        <v>1</v>
      </c>
      <c r="V25" s="141">
        <f t="shared" si="33"/>
        <v>2.4390243902439024</v>
      </c>
      <c r="W25" s="116">
        <v>0</v>
      </c>
      <c r="X25" s="139">
        <f t="shared" si="34"/>
        <v>0</v>
      </c>
      <c r="Y25" s="96">
        <v>0</v>
      </c>
      <c r="Z25" s="141">
        <f t="shared" si="35"/>
        <v>0</v>
      </c>
    </row>
    <row r="26" spans="1:26" x14ac:dyDescent="0.25">
      <c r="A26" s="308"/>
      <c r="B26" s="99" t="s">
        <v>722</v>
      </c>
      <c r="C26" s="116">
        <v>1</v>
      </c>
      <c r="D26" s="139">
        <f t="shared" si="24"/>
        <v>33.333333333333329</v>
      </c>
      <c r="E26" s="96">
        <v>0</v>
      </c>
      <c r="F26" s="141">
        <f t="shared" si="25"/>
        <v>6.666666666666667</v>
      </c>
      <c r="G26" s="96">
        <v>1</v>
      </c>
      <c r="H26" s="139">
        <f t="shared" si="26"/>
        <v>10.204081632653061</v>
      </c>
      <c r="I26" s="96">
        <v>0</v>
      </c>
      <c r="J26" s="139">
        <f t="shared" si="27"/>
        <v>6.1224489795918364</v>
      </c>
      <c r="K26" s="116">
        <v>2</v>
      </c>
      <c r="L26" s="139">
        <f t="shared" si="28"/>
        <v>5.1282051282051277</v>
      </c>
      <c r="M26" s="96">
        <v>1</v>
      </c>
      <c r="N26" s="141">
        <f t="shared" si="29"/>
        <v>2.5641025641025639</v>
      </c>
      <c r="O26" s="116">
        <v>1</v>
      </c>
      <c r="P26" s="139">
        <f t="shared" si="30"/>
        <v>3.4482758620689653</v>
      </c>
      <c r="Q26" s="96">
        <v>0</v>
      </c>
      <c r="R26" s="141">
        <f t="shared" si="31"/>
        <v>0</v>
      </c>
      <c r="S26" s="116">
        <v>0</v>
      </c>
      <c r="T26" s="139">
        <f t="shared" si="32"/>
        <v>0</v>
      </c>
      <c r="U26" s="96">
        <v>0</v>
      </c>
      <c r="V26" s="141">
        <f t="shared" si="33"/>
        <v>0</v>
      </c>
      <c r="W26" s="116">
        <v>1</v>
      </c>
      <c r="X26" s="139">
        <f t="shared" si="34"/>
        <v>11.111111111111111</v>
      </c>
      <c r="Y26" s="96">
        <v>0</v>
      </c>
      <c r="Z26" s="141">
        <f t="shared" si="35"/>
        <v>0</v>
      </c>
    </row>
    <row r="27" spans="1:26" x14ac:dyDescent="0.25">
      <c r="A27" s="308"/>
      <c r="B27" s="99" t="s">
        <v>723</v>
      </c>
      <c r="C27" s="116">
        <v>10</v>
      </c>
      <c r="D27" s="139">
        <f t="shared" si="24"/>
        <v>6.666666666666667</v>
      </c>
      <c r="E27" s="96">
        <v>2</v>
      </c>
      <c r="F27" s="141">
        <f t="shared" si="25"/>
        <v>3.3333333333333335</v>
      </c>
      <c r="G27" s="96">
        <v>5</v>
      </c>
      <c r="H27" s="139">
        <f t="shared" si="26"/>
        <v>12.244897959183673</v>
      </c>
      <c r="I27" s="96">
        <v>3</v>
      </c>
      <c r="J27" s="139">
        <f t="shared" si="27"/>
        <v>2.0408163265306123</v>
      </c>
      <c r="K27" s="116">
        <v>3</v>
      </c>
      <c r="L27" s="139">
        <f t="shared" si="28"/>
        <v>7.6923076923076925</v>
      </c>
      <c r="M27" s="96">
        <v>0</v>
      </c>
      <c r="N27" s="141">
        <f t="shared" si="29"/>
        <v>0</v>
      </c>
      <c r="O27" s="116">
        <v>6</v>
      </c>
      <c r="P27" s="139">
        <f t="shared" si="30"/>
        <v>20.689655172413794</v>
      </c>
      <c r="Q27" s="96">
        <v>1</v>
      </c>
      <c r="R27" s="141">
        <f t="shared" si="31"/>
        <v>3.4482758620689653</v>
      </c>
      <c r="S27" s="116">
        <v>5</v>
      </c>
      <c r="T27" s="139">
        <f t="shared" si="32"/>
        <v>12.195121951219512</v>
      </c>
      <c r="U27" s="96">
        <v>0</v>
      </c>
      <c r="V27" s="141">
        <f t="shared" si="33"/>
        <v>0</v>
      </c>
      <c r="W27" s="116">
        <v>0</v>
      </c>
      <c r="X27" s="139">
        <f t="shared" si="34"/>
        <v>0</v>
      </c>
      <c r="Y27" s="96">
        <v>0</v>
      </c>
      <c r="Z27" s="141">
        <f t="shared" si="35"/>
        <v>0</v>
      </c>
    </row>
    <row r="28" spans="1:26" x14ac:dyDescent="0.25">
      <c r="A28" s="308"/>
      <c r="B28" s="99" t="s">
        <v>714</v>
      </c>
      <c r="C28" s="116">
        <v>2</v>
      </c>
      <c r="D28" s="139">
        <f>C28/C$30*100</f>
        <v>6.666666666666667</v>
      </c>
      <c r="E28" s="96">
        <v>1</v>
      </c>
      <c r="F28" s="139">
        <f>E28/E$29*100</f>
        <v>16.666666666666664</v>
      </c>
      <c r="G28" s="96">
        <v>6</v>
      </c>
      <c r="H28" s="139">
        <f>G28/G$30*100</f>
        <v>12.244897959183673</v>
      </c>
      <c r="I28" s="96">
        <v>1</v>
      </c>
      <c r="J28" s="139">
        <f>I28/I$29*100</f>
        <v>4.5454545454545459</v>
      </c>
      <c r="K28" s="116">
        <v>1</v>
      </c>
      <c r="L28" s="139">
        <f t="shared" si="28"/>
        <v>2.5641025641025639</v>
      </c>
      <c r="M28" s="96">
        <v>4</v>
      </c>
      <c r="N28" s="141">
        <f t="shared" si="29"/>
        <v>10.256410256410255</v>
      </c>
      <c r="O28" s="116">
        <v>0</v>
      </c>
      <c r="P28" s="139">
        <f t="shared" si="30"/>
        <v>0</v>
      </c>
      <c r="Q28" s="96">
        <v>0</v>
      </c>
      <c r="R28" s="141">
        <f t="shared" si="31"/>
        <v>0</v>
      </c>
      <c r="S28" s="116">
        <v>3</v>
      </c>
      <c r="T28" s="139">
        <f t="shared" si="32"/>
        <v>7.3170731707317067</v>
      </c>
      <c r="U28" s="96">
        <v>1</v>
      </c>
      <c r="V28" s="141">
        <f t="shared" si="33"/>
        <v>2.4390243902439024</v>
      </c>
      <c r="W28" s="116">
        <v>1</v>
      </c>
      <c r="X28" s="139">
        <f t="shared" si="34"/>
        <v>11.111111111111111</v>
      </c>
      <c r="Y28" s="96">
        <v>1</v>
      </c>
      <c r="Z28" s="141">
        <f t="shared" si="35"/>
        <v>11.111111111111111</v>
      </c>
    </row>
    <row r="29" spans="1:26" ht="15" customHeight="1" x14ac:dyDescent="0.25">
      <c r="A29" s="116" t="s">
        <v>760</v>
      </c>
      <c r="B29" s="99"/>
      <c r="C29" s="116">
        <f>SUM(C16+C24+C28+C23)</f>
        <v>24</v>
      </c>
      <c r="D29" s="96"/>
      <c r="E29" s="96">
        <f>SUM(E16+E24+E28+E23)</f>
        <v>6</v>
      </c>
      <c r="F29" s="141"/>
      <c r="G29" s="116">
        <f>SUM(G16+G24+G28+G23)</f>
        <v>27</v>
      </c>
      <c r="H29" s="96"/>
      <c r="I29" s="116">
        <f>SUM(I16+I24+I28+I23)</f>
        <v>22</v>
      </c>
      <c r="J29" s="139"/>
      <c r="K29" s="116">
        <f>SUM(K16+K24+K28+K23)</f>
        <v>25</v>
      </c>
      <c r="L29" s="96"/>
      <c r="M29" s="116">
        <f>SUM(M16+M24+M28+M23)</f>
        <v>14</v>
      </c>
      <c r="N29" s="141"/>
      <c r="O29" s="116">
        <f>SUM(O16+O23+O24+O28)</f>
        <v>27</v>
      </c>
      <c r="P29" s="96"/>
      <c r="Q29" s="96">
        <f>SUM(Q16+Q23+Q24+Q28)</f>
        <v>2</v>
      </c>
      <c r="R29" s="141"/>
      <c r="S29" s="116">
        <f>SUM(S16+S23+S24+S28)</f>
        <v>32</v>
      </c>
      <c r="T29" s="96"/>
      <c r="U29" s="96">
        <f>SUM(U16+U23+U24+U28)</f>
        <v>9</v>
      </c>
      <c r="V29" s="141"/>
      <c r="W29" s="116">
        <f>SUM(W16+W23+W24+W28)</f>
        <v>7</v>
      </c>
      <c r="X29" s="96"/>
      <c r="Y29" s="96">
        <f>SUM(Y16+Y23+Y24+Y28)</f>
        <v>2</v>
      </c>
      <c r="Z29" s="141"/>
    </row>
    <row r="30" spans="1:26" ht="15.75" thickBot="1" x14ac:dyDescent="0.3">
      <c r="A30" s="159" t="s">
        <v>757</v>
      </c>
      <c r="B30" s="100"/>
      <c r="C30" s="162">
        <f>SUM(C29+E29)</f>
        <v>30</v>
      </c>
      <c r="D30" s="100"/>
      <c r="E30" s="100"/>
      <c r="F30" s="143"/>
      <c r="G30" s="158">
        <f>SUM(G29+I29)</f>
        <v>49</v>
      </c>
      <c r="H30" s="100"/>
      <c r="I30" s="100"/>
      <c r="J30" s="142"/>
      <c r="K30" s="162">
        <f>SUM(K29+M29)</f>
        <v>39</v>
      </c>
      <c r="L30" s="100"/>
      <c r="M30" s="100"/>
      <c r="N30" s="143"/>
      <c r="O30" s="162">
        <f>SUM(O29+Q29)</f>
        <v>29</v>
      </c>
      <c r="P30" s="100"/>
      <c r="Q30" s="100"/>
      <c r="R30" s="143"/>
      <c r="S30" s="162">
        <f>SUM(S29+U29)</f>
        <v>41</v>
      </c>
      <c r="T30" s="100"/>
      <c r="U30" s="100"/>
      <c r="V30" s="143"/>
      <c r="W30" s="162">
        <f>SUM(W29+Y29)</f>
        <v>9</v>
      </c>
      <c r="X30" s="100"/>
      <c r="Y30" s="100"/>
      <c r="Z30" s="143"/>
    </row>
    <row r="31" spans="1:26" x14ac:dyDescent="0.25">
      <c r="A31" s="307" t="s">
        <v>695</v>
      </c>
      <c r="B31" s="151" t="s">
        <v>728</v>
      </c>
      <c r="C31" s="114">
        <v>14</v>
      </c>
      <c r="D31" s="133">
        <f>+C31/C$34*100</f>
        <v>29.166666666666668</v>
      </c>
      <c r="E31" s="95">
        <v>2</v>
      </c>
      <c r="F31" s="164">
        <f>+E31/C$34*100</f>
        <v>4.1666666666666661</v>
      </c>
      <c r="G31" s="114">
        <v>10</v>
      </c>
      <c r="H31" s="133">
        <f>+G31/G$34*100</f>
        <v>55.555555555555557</v>
      </c>
      <c r="I31" s="95">
        <v>6</v>
      </c>
      <c r="J31" s="95">
        <f>+I31/G$34*100</f>
        <v>33.333333333333329</v>
      </c>
      <c r="K31" s="116">
        <v>7</v>
      </c>
      <c r="L31" s="139">
        <f>+K31/K$34*100</f>
        <v>50</v>
      </c>
      <c r="M31" s="96">
        <v>2</v>
      </c>
      <c r="N31" s="141">
        <f>+M31/K$34*100</f>
        <v>14.285714285714285</v>
      </c>
      <c r="O31" s="116">
        <v>6</v>
      </c>
      <c r="P31" s="139">
        <f>+O31/O$34*100</f>
        <v>85.714285714285708</v>
      </c>
      <c r="Q31" s="96">
        <v>0</v>
      </c>
      <c r="R31" s="141">
        <f>+Q31/O$34*100</f>
        <v>0</v>
      </c>
      <c r="S31" s="116">
        <v>12</v>
      </c>
      <c r="T31" s="139">
        <f>+S31/S$34*100</f>
        <v>46.153846153846153</v>
      </c>
      <c r="U31" s="96">
        <v>4</v>
      </c>
      <c r="V31" s="141">
        <f>+U31/S$34*100</f>
        <v>15.384615384615385</v>
      </c>
      <c r="W31" s="116">
        <v>12</v>
      </c>
      <c r="X31" s="139">
        <f>+W31/W$34*100</f>
        <v>54.54545454545454</v>
      </c>
      <c r="Y31" s="96">
        <v>9</v>
      </c>
      <c r="Z31" s="141">
        <f>+Y31/W$34*100</f>
        <v>40.909090909090914</v>
      </c>
    </row>
    <row r="32" spans="1:26" x14ac:dyDescent="0.25">
      <c r="A32" s="308"/>
      <c r="B32" s="99" t="s">
        <v>729</v>
      </c>
      <c r="C32" s="116">
        <v>32</v>
      </c>
      <c r="D32" s="139">
        <f>+C32/C$34*100</f>
        <v>66.666666666666657</v>
      </c>
      <c r="E32" s="96">
        <v>0</v>
      </c>
      <c r="F32" s="165">
        <f>+E32/C$34*100</f>
        <v>0</v>
      </c>
      <c r="G32" s="116">
        <v>2</v>
      </c>
      <c r="H32" s="139">
        <f>+G32/G$34*100</f>
        <v>11.111111111111111</v>
      </c>
      <c r="I32" s="96">
        <v>0</v>
      </c>
      <c r="J32" s="96">
        <f>+I32/G$34*100</f>
        <v>0</v>
      </c>
      <c r="K32" s="116">
        <v>4</v>
      </c>
      <c r="L32" s="139">
        <f>+K32/K$34*100</f>
        <v>28.571428571428569</v>
      </c>
      <c r="M32" s="96">
        <v>1</v>
      </c>
      <c r="N32" s="141">
        <f>+M32/K$34*100</f>
        <v>7.1428571428571423</v>
      </c>
      <c r="O32" s="116">
        <v>1</v>
      </c>
      <c r="P32" s="139">
        <f>+O32/O$34*100</f>
        <v>14.285714285714285</v>
      </c>
      <c r="Q32" s="96">
        <v>0</v>
      </c>
      <c r="R32" s="141">
        <f>+Q32/O$34*100</f>
        <v>0</v>
      </c>
      <c r="S32" s="116">
        <v>10</v>
      </c>
      <c r="T32" s="139">
        <f>+S32/S$34*100</f>
        <v>38.461538461538467</v>
      </c>
      <c r="U32" s="96">
        <v>0</v>
      </c>
      <c r="V32" s="141">
        <f>+U32/S$34*100</f>
        <v>0</v>
      </c>
      <c r="W32" s="116">
        <v>1</v>
      </c>
      <c r="X32" s="139">
        <f>+W32/W$34*100</f>
        <v>4.5454545454545459</v>
      </c>
      <c r="Y32" s="96">
        <v>0</v>
      </c>
      <c r="Z32" s="141">
        <f>+Y32/W$34*100</f>
        <v>0</v>
      </c>
    </row>
    <row r="33" spans="1:26" x14ac:dyDescent="0.25">
      <c r="A33" s="116" t="s">
        <v>760</v>
      </c>
      <c r="B33" s="99"/>
      <c r="C33" s="116">
        <f>SUM(C31:C32)</f>
        <v>46</v>
      </c>
      <c r="D33" s="96"/>
      <c r="E33" s="96">
        <f>SUM(E31:E32)</f>
        <v>2</v>
      </c>
      <c r="F33" s="141"/>
      <c r="G33" s="116">
        <f>SUM(G31:G32)</f>
        <v>12</v>
      </c>
      <c r="H33" s="96"/>
      <c r="I33" s="96">
        <f>SUM(I31:I32)</f>
        <v>6</v>
      </c>
      <c r="J33" s="139"/>
      <c r="K33" s="116">
        <f>SUM(K31:K32)</f>
        <v>11</v>
      </c>
      <c r="L33" s="96"/>
      <c r="M33" s="96">
        <f>SUM(M31:M32)</f>
        <v>3</v>
      </c>
      <c r="N33" s="141"/>
      <c r="O33" s="116">
        <f>SUM(O31:O32)</f>
        <v>7</v>
      </c>
      <c r="P33" s="96"/>
      <c r="Q33" s="96">
        <f>SUM(Q31:Q32)</f>
        <v>0</v>
      </c>
      <c r="R33" s="141"/>
      <c r="S33" s="116">
        <f>SUM(S31:S32)</f>
        <v>22</v>
      </c>
      <c r="T33" s="96"/>
      <c r="U33" s="96">
        <f>SUM(U31:U32)</f>
        <v>4</v>
      </c>
      <c r="V33" s="141"/>
      <c r="W33" s="116">
        <f>SUM(W31:W32)</f>
        <v>13</v>
      </c>
      <c r="X33" s="96"/>
      <c r="Y33" s="96">
        <f>SUM(Y31:Y32)</f>
        <v>9</v>
      </c>
      <c r="Z33" s="141"/>
    </row>
    <row r="34" spans="1:26" ht="15.75" thickBot="1" x14ac:dyDescent="0.3">
      <c r="A34" s="159" t="s">
        <v>757</v>
      </c>
      <c r="B34" s="100"/>
      <c r="C34" s="163">
        <f>SUM(C33+E33)</f>
        <v>48</v>
      </c>
      <c r="D34" s="100"/>
      <c r="E34" s="100"/>
      <c r="F34" s="143"/>
      <c r="G34" s="163">
        <f>SUM(G33+I33)</f>
        <v>18</v>
      </c>
      <c r="H34" s="100"/>
      <c r="I34" s="100"/>
      <c r="J34" s="142"/>
      <c r="K34" s="163">
        <f>SUM(K33+M33)</f>
        <v>14</v>
      </c>
      <c r="L34" s="100"/>
      <c r="M34" s="100"/>
      <c r="N34" s="143"/>
      <c r="O34" s="163">
        <f>SUM(O33+Q33)</f>
        <v>7</v>
      </c>
      <c r="P34" s="100"/>
      <c r="Q34" s="100"/>
      <c r="R34" s="143"/>
      <c r="S34" s="163">
        <f>SUM(S33+U33)</f>
        <v>26</v>
      </c>
      <c r="T34" s="100"/>
      <c r="U34" s="100"/>
      <c r="V34" s="143"/>
      <c r="W34" s="163">
        <f>SUM(W33+Y33)</f>
        <v>22</v>
      </c>
      <c r="X34" s="100"/>
      <c r="Y34" s="100"/>
      <c r="Z34" s="143"/>
    </row>
    <row r="35" spans="1:26" x14ac:dyDescent="0.25">
      <c r="A35" s="308" t="s">
        <v>696</v>
      </c>
      <c r="B35" s="99" t="s">
        <v>697</v>
      </c>
      <c r="C35" s="116">
        <v>5</v>
      </c>
      <c r="D35" s="139">
        <f>+C35/C$45*100</f>
        <v>5.5555555555555554</v>
      </c>
      <c r="E35" s="96">
        <v>0</v>
      </c>
      <c r="F35" s="141">
        <f>+E35/C$45*100</f>
        <v>0</v>
      </c>
      <c r="G35" s="96">
        <v>5</v>
      </c>
      <c r="H35" s="139">
        <f>+G35/G$45*100</f>
        <v>5.7471264367816088</v>
      </c>
      <c r="I35" s="96">
        <v>0</v>
      </c>
      <c r="J35" s="141">
        <f>+I35/G$45*100</f>
        <v>0</v>
      </c>
      <c r="K35" s="96">
        <v>1</v>
      </c>
      <c r="L35" s="139">
        <f>+K35/K$45*100</f>
        <v>3.7037037037037033</v>
      </c>
      <c r="M35" s="96">
        <v>0</v>
      </c>
      <c r="N35" s="141">
        <f>+M35/K$45*100</f>
        <v>0</v>
      </c>
      <c r="O35" s="96">
        <v>6</v>
      </c>
      <c r="P35" s="139">
        <f>O35/O$45*100</f>
        <v>9.2307692307692317</v>
      </c>
      <c r="Q35" s="96">
        <v>0</v>
      </c>
      <c r="R35" s="141">
        <f>+Q35/O$45*100</f>
        <v>0</v>
      </c>
      <c r="S35">
        <v>1</v>
      </c>
      <c r="T35" s="139">
        <f t="shared" ref="T35:T43" si="36">+O35/S$45*100</f>
        <v>17.647058823529413</v>
      </c>
      <c r="U35">
        <v>0</v>
      </c>
      <c r="V35" s="141">
        <f t="shared" ref="V35:V43" si="37">+Q35/S$45*100</f>
        <v>0</v>
      </c>
      <c r="W35" s="96">
        <v>1</v>
      </c>
      <c r="X35" s="139">
        <f>+W35/W$45*100</f>
        <v>9.0909090909090917</v>
      </c>
      <c r="Y35" s="96">
        <v>0</v>
      </c>
      <c r="Z35" s="141">
        <f>+Y35/W$45*100</f>
        <v>0</v>
      </c>
    </row>
    <row r="36" spans="1:26" x14ac:dyDescent="0.25">
      <c r="A36" s="308"/>
      <c r="B36" s="140" t="s">
        <v>698</v>
      </c>
      <c r="C36" s="116">
        <v>65</v>
      </c>
      <c r="D36" s="139">
        <f t="shared" ref="D36:D43" si="38">+C36/C$45*100</f>
        <v>72.222222222222214</v>
      </c>
      <c r="E36" s="96">
        <v>7</v>
      </c>
      <c r="F36" s="141">
        <f t="shared" ref="F36:F43" si="39">+E36/C$45*100</f>
        <v>7.7777777777777777</v>
      </c>
      <c r="G36" s="96">
        <v>22</v>
      </c>
      <c r="H36" s="139">
        <f t="shared" ref="H36:H43" si="40">+G36/G$45*100</f>
        <v>25.287356321839084</v>
      </c>
      <c r="I36" s="96">
        <v>41</v>
      </c>
      <c r="J36" s="141">
        <f t="shared" ref="J36:J43" si="41">+I36/G$45*100</f>
        <v>47.126436781609193</v>
      </c>
      <c r="K36" s="96">
        <v>7</v>
      </c>
      <c r="L36" s="139">
        <f t="shared" ref="L36:L43" si="42">+K36/K$45*100</f>
        <v>25.925925925925924</v>
      </c>
      <c r="M36" s="96">
        <v>5</v>
      </c>
      <c r="N36" s="141">
        <f t="shared" ref="N36:N43" si="43">+M36/K$45*100</f>
        <v>18.518518518518519</v>
      </c>
      <c r="O36" s="96">
        <v>20</v>
      </c>
      <c r="P36" s="139">
        <f t="shared" ref="P36:P43" si="44">O36/O$45*100</f>
        <v>30.76923076923077</v>
      </c>
      <c r="Q36" s="96">
        <v>1</v>
      </c>
      <c r="R36" s="141">
        <f t="shared" ref="R36:R43" si="45">+Q36/O$45*100</f>
        <v>1.5384615384615385</v>
      </c>
      <c r="S36" s="177">
        <v>22</v>
      </c>
      <c r="T36" s="139">
        <f t="shared" si="36"/>
        <v>58.82352941176471</v>
      </c>
      <c r="U36" s="135">
        <v>3</v>
      </c>
      <c r="V36" s="141">
        <f t="shared" si="37"/>
        <v>2.9411764705882351</v>
      </c>
      <c r="W36" s="96">
        <v>2</v>
      </c>
      <c r="X36" s="139">
        <f t="shared" ref="X36:X43" si="46">+W36/W$45*100</f>
        <v>18.181818181818183</v>
      </c>
      <c r="Y36" s="96">
        <v>0</v>
      </c>
      <c r="Z36" s="141">
        <f t="shared" ref="Z36:Z43" si="47">+Y36/W$45*100</f>
        <v>0</v>
      </c>
    </row>
    <row r="37" spans="1:26" x14ac:dyDescent="0.25">
      <c r="A37" s="308"/>
      <c r="B37" s="99" t="s">
        <v>724</v>
      </c>
      <c r="C37" s="116">
        <v>17</v>
      </c>
      <c r="D37" s="139">
        <f t="shared" si="38"/>
        <v>18.888888888888889</v>
      </c>
      <c r="E37" s="96">
        <v>0</v>
      </c>
      <c r="F37" s="141">
        <f t="shared" si="39"/>
        <v>0</v>
      </c>
      <c r="G37" s="96">
        <v>1</v>
      </c>
      <c r="H37" s="139">
        <f t="shared" si="40"/>
        <v>1.1494252873563218</v>
      </c>
      <c r="I37" s="96">
        <v>0</v>
      </c>
      <c r="J37" s="141">
        <f t="shared" si="41"/>
        <v>0</v>
      </c>
      <c r="K37" s="96">
        <v>1</v>
      </c>
      <c r="L37" s="139">
        <f t="shared" si="42"/>
        <v>3.7037037037037033</v>
      </c>
      <c r="M37" s="96">
        <v>0</v>
      </c>
      <c r="N37" s="141">
        <f t="shared" si="43"/>
        <v>0</v>
      </c>
      <c r="O37" s="96">
        <v>1</v>
      </c>
      <c r="P37" s="139">
        <f t="shared" si="44"/>
        <v>1.5384615384615385</v>
      </c>
      <c r="Q37" s="96">
        <v>0</v>
      </c>
      <c r="R37" s="141">
        <f t="shared" si="45"/>
        <v>0</v>
      </c>
      <c r="S37">
        <v>3</v>
      </c>
      <c r="T37" s="139">
        <f t="shared" si="36"/>
        <v>2.9411764705882351</v>
      </c>
      <c r="U37">
        <v>0</v>
      </c>
      <c r="V37" s="141">
        <f t="shared" si="37"/>
        <v>0</v>
      </c>
      <c r="W37" s="96">
        <v>0</v>
      </c>
      <c r="X37" s="139">
        <f t="shared" si="46"/>
        <v>0</v>
      </c>
      <c r="Y37" s="96">
        <v>0</v>
      </c>
      <c r="Z37" s="141">
        <f t="shared" si="47"/>
        <v>0</v>
      </c>
    </row>
    <row r="38" spans="1:26" x14ac:dyDescent="0.25">
      <c r="A38" s="308"/>
      <c r="B38" s="99" t="s">
        <v>730</v>
      </c>
      <c r="C38" s="116">
        <v>16</v>
      </c>
      <c r="D38" s="139">
        <f t="shared" si="38"/>
        <v>17.777777777777779</v>
      </c>
      <c r="E38" s="96">
        <v>2</v>
      </c>
      <c r="F38" s="141">
        <f t="shared" si="39"/>
        <v>2.2222222222222223</v>
      </c>
      <c r="G38" s="96">
        <v>3</v>
      </c>
      <c r="H38" s="139">
        <f t="shared" si="40"/>
        <v>3.4482758620689653</v>
      </c>
      <c r="I38" s="96">
        <v>3</v>
      </c>
      <c r="J38" s="141">
        <f t="shared" si="41"/>
        <v>3.4482758620689653</v>
      </c>
      <c r="K38" s="96">
        <v>1</v>
      </c>
      <c r="L38" s="139">
        <f t="shared" si="42"/>
        <v>3.7037037037037033</v>
      </c>
      <c r="M38" s="96">
        <v>0</v>
      </c>
      <c r="N38" s="141">
        <f t="shared" si="43"/>
        <v>0</v>
      </c>
      <c r="O38" s="96">
        <v>4</v>
      </c>
      <c r="P38" s="139">
        <f t="shared" si="44"/>
        <v>6.1538461538461542</v>
      </c>
      <c r="Q38" s="96">
        <v>1</v>
      </c>
      <c r="R38" s="141">
        <f t="shared" si="45"/>
        <v>1.5384615384615385</v>
      </c>
      <c r="S38">
        <v>5</v>
      </c>
      <c r="T38" s="139">
        <f t="shared" si="36"/>
        <v>11.76470588235294</v>
      </c>
      <c r="U38">
        <v>0</v>
      </c>
      <c r="V38" s="141">
        <f t="shared" si="37"/>
        <v>2.9411764705882351</v>
      </c>
      <c r="W38" s="96">
        <v>0</v>
      </c>
      <c r="X38" s="139">
        <f t="shared" si="46"/>
        <v>0</v>
      </c>
      <c r="Y38" s="96">
        <v>0</v>
      </c>
      <c r="Z38" s="141">
        <f t="shared" si="47"/>
        <v>0</v>
      </c>
    </row>
    <row r="39" spans="1:26" ht="22.5" x14ac:dyDescent="0.25">
      <c r="A39" s="308"/>
      <c r="B39" s="99" t="s">
        <v>725</v>
      </c>
      <c r="C39" s="116">
        <v>16</v>
      </c>
      <c r="D39" s="139">
        <f t="shared" si="38"/>
        <v>17.777777777777779</v>
      </c>
      <c r="E39" s="96">
        <v>3</v>
      </c>
      <c r="F39" s="141">
        <f t="shared" si="39"/>
        <v>3.3333333333333335</v>
      </c>
      <c r="G39" s="96">
        <v>14</v>
      </c>
      <c r="H39" s="139">
        <f t="shared" si="40"/>
        <v>16.091954022988507</v>
      </c>
      <c r="I39" s="96">
        <v>6</v>
      </c>
      <c r="J39" s="141">
        <f t="shared" si="41"/>
        <v>6.8965517241379306</v>
      </c>
      <c r="K39" s="96">
        <v>3</v>
      </c>
      <c r="L39" s="139">
        <f t="shared" si="42"/>
        <v>11.111111111111111</v>
      </c>
      <c r="M39" s="96">
        <v>3</v>
      </c>
      <c r="N39" s="141">
        <f t="shared" si="43"/>
        <v>11.111111111111111</v>
      </c>
      <c r="O39" s="96">
        <v>9</v>
      </c>
      <c r="P39" s="139">
        <f>O39/O$45*100</f>
        <v>13.846153846153847</v>
      </c>
      <c r="Q39" s="96">
        <v>0</v>
      </c>
      <c r="R39" s="141">
        <f t="shared" si="45"/>
        <v>0</v>
      </c>
      <c r="S39">
        <v>9</v>
      </c>
      <c r="T39" s="139">
        <f t="shared" si="36"/>
        <v>26.47058823529412</v>
      </c>
      <c r="U39">
        <v>0</v>
      </c>
      <c r="V39" s="141">
        <f t="shared" si="37"/>
        <v>0</v>
      </c>
      <c r="W39" s="96">
        <v>2</v>
      </c>
      <c r="X39" s="139">
        <f t="shared" si="46"/>
        <v>18.181818181818183</v>
      </c>
      <c r="Y39" s="96">
        <v>0</v>
      </c>
      <c r="Z39" s="141">
        <f t="shared" si="47"/>
        <v>0</v>
      </c>
    </row>
    <row r="40" spans="1:26" ht="23.25" customHeight="1" x14ac:dyDescent="0.25">
      <c r="A40" s="308"/>
      <c r="B40" s="99" t="s">
        <v>726</v>
      </c>
      <c r="C40" s="116">
        <v>15</v>
      </c>
      <c r="D40" s="139">
        <f t="shared" si="38"/>
        <v>16.666666666666664</v>
      </c>
      <c r="E40" s="96">
        <v>2</v>
      </c>
      <c r="F40" s="141">
        <f t="shared" si="39"/>
        <v>2.2222222222222223</v>
      </c>
      <c r="G40" s="96">
        <v>2</v>
      </c>
      <c r="H40" s="139">
        <f t="shared" si="40"/>
        <v>2.2988505747126435</v>
      </c>
      <c r="I40" s="96">
        <v>0</v>
      </c>
      <c r="J40" s="141">
        <f t="shared" si="41"/>
        <v>0</v>
      </c>
      <c r="K40" s="96">
        <v>1</v>
      </c>
      <c r="L40" s="139">
        <f t="shared" si="42"/>
        <v>3.7037037037037033</v>
      </c>
      <c r="M40" s="96">
        <v>2</v>
      </c>
      <c r="N40" s="141">
        <f t="shared" si="43"/>
        <v>7.4074074074074066</v>
      </c>
      <c r="O40" s="96">
        <v>5</v>
      </c>
      <c r="P40" s="139">
        <f t="shared" si="44"/>
        <v>7.6923076923076925</v>
      </c>
      <c r="Q40" s="96">
        <v>0</v>
      </c>
      <c r="R40" s="141">
        <f t="shared" si="45"/>
        <v>0</v>
      </c>
      <c r="S40">
        <v>5</v>
      </c>
      <c r="T40" s="139">
        <f t="shared" si="36"/>
        <v>14.705882352941178</v>
      </c>
      <c r="U40">
        <v>3</v>
      </c>
      <c r="V40" s="141">
        <f t="shared" si="37"/>
        <v>0</v>
      </c>
      <c r="W40" s="96">
        <v>0</v>
      </c>
      <c r="X40" s="139">
        <f t="shared" si="46"/>
        <v>0</v>
      </c>
      <c r="Y40" s="96">
        <v>0</v>
      </c>
      <c r="Z40" s="141">
        <f t="shared" si="47"/>
        <v>0</v>
      </c>
    </row>
    <row r="41" spans="1:26" x14ac:dyDescent="0.25">
      <c r="A41" s="308"/>
      <c r="B41" s="99" t="s">
        <v>727</v>
      </c>
      <c r="C41" s="116">
        <v>1</v>
      </c>
      <c r="D41" s="139">
        <f t="shared" si="38"/>
        <v>1.1111111111111112</v>
      </c>
      <c r="E41" s="96">
        <v>0</v>
      </c>
      <c r="F41" s="141">
        <f t="shared" si="39"/>
        <v>0</v>
      </c>
      <c r="G41" s="96">
        <v>2</v>
      </c>
      <c r="H41" s="139">
        <f t="shared" si="40"/>
        <v>2.2988505747126435</v>
      </c>
      <c r="I41" s="96">
        <v>0</v>
      </c>
      <c r="J41" s="141">
        <f t="shared" si="41"/>
        <v>0</v>
      </c>
      <c r="K41" s="96">
        <v>1</v>
      </c>
      <c r="L41" s="139">
        <f t="shared" si="42"/>
        <v>3.7037037037037033</v>
      </c>
      <c r="M41" s="96">
        <v>0</v>
      </c>
      <c r="N41" s="141">
        <f t="shared" si="43"/>
        <v>0</v>
      </c>
      <c r="O41" s="96">
        <v>1</v>
      </c>
      <c r="P41" s="139">
        <f t="shared" si="44"/>
        <v>1.5384615384615385</v>
      </c>
      <c r="Q41" s="96">
        <v>0</v>
      </c>
      <c r="R41" s="141">
        <f t="shared" si="45"/>
        <v>0</v>
      </c>
      <c r="S41">
        <v>0</v>
      </c>
      <c r="T41" s="139">
        <f t="shared" si="36"/>
        <v>2.9411764705882351</v>
      </c>
      <c r="U41">
        <v>0</v>
      </c>
      <c r="V41" s="141">
        <f t="shared" si="37"/>
        <v>0</v>
      </c>
      <c r="W41" s="96">
        <v>0</v>
      </c>
      <c r="X41" s="139">
        <f t="shared" si="46"/>
        <v>0</v>
      </c>
      <c r="Y41" s="96">
        <v>0</v>
      </c>
      <c r="Z41" s="141">
        <f t="shared" si="47"/>
        <v>0</v>
      </c>
    </row>
    <row r="42" spans="1:26" x14ac:dyDescent="0.25">
      <c r="A42" s="308"/>
      <c r="B42" s="99" t="s">
        <v>699</v>
      </c>
      <c r="C42" s="116">
        <v>7</v>
      </c>
      <c r="D42" s="139">
        <f t="shared" si="38"/>
        <v>7.7777777777777777</v>
      </c>
      <c r="E42" s="96">
        <v>0</v>
      </c>
      <c r="F42" s="141">
        <f t="shared" si="39"/>
        <v>0</v>
      </c>
      <c r="G42" s="96">
        <v>9</v>
      </c>
      <c r="H42" s="139">
        <f t="shared" si="40"/>
        <v>10.344827586206897</v>
      </c>
      <c r="I42" s="96">
        <v>0</v>
      </c>
      <c r="J42" s="141">
        <f t="shared" si="41"/>
        <v>0</v>
      </c>
      <c r="K42" s="96">
        <v>5</v>
      </c>
      <c r="L42" s="139">
        <f t="shared" si="42"/>
        <v>18.518518518518519</v>
      </c>
      <c r="M42" s="96">
        <v>4</v>
      </c>
      <c r="N42" s="141">
        <f t="shared" si="43"/>
        <v>14.814814814814813</v>
      </c>
      <c r="O42" s="96">
        <v>27</v>
      </c>
      <c r="P42" s="139">
        <f t="shared" si="44"/>
        <v>41.53846153846154</v>
      </c>
      <c r="Q42" s="96">
        <v>0</v>
      </c>
      <c r="R42" s="141">
        <f t="shared" si="45"/>
        <v>0</v>
      </c>
      <c r="S42">
        <v>0</v>
      </c>
      <c r="T42" s="139">
        <f t="shared" si="36"/>
        <v>79.411764705882348</v>
      </c>
      <c r="U42">
        <v>2</v>
      </c>
      <c r="V42" s="141">
        <f t="shared" si="37"/>
        <v>0</v>
      </c>
      <c r="W42" s="96">
        <v>6</v>
      </c>
      <c r="X42" s="139">
        <f t="shared" si="46"/>
        <v>54.54545454545454</v>
      </c>
      <c r="Y42" s="96">
        <v>0</v>
      </c>
      <c r="Z42" s="141">
        <f t="shared" si="47"/>
        <v>0</v>
      </c>
    </row>
    <row r="43" spans="1:26" x14ac:dyDescent="0.25">
      <c r="A43" s="308"/>
      <c r="B43" s="99" t="s">
        <v>700</v>
      </c>
      <c r="C43" s="116">
        <v>4</v>
      </c>
      <c r="D43" s="139">
        <f t="shared" si="38"/>
        <v>4.4444444444444446</v>
      </c>
      <c r="E43" s="96">
        <v>2</v>
      </c>
      <c r="F43" s="141">
        <f t="shared" si="39"/>
        <v>2.2222222222222223</v>
      </c>
      <c r="G43" s="96">
        <v>6</v>
      </c>
      <c r="H43" s="139">
        <f t="shared" si="40"/>
        <v>6.8965517241379306</v>
      </c>
      <c r="I43" s="96">
        <v>4</v>
      </c>
      <c r="J43" s="141">
        <f t="shared" si="41"/>
        <v>4.5977011494252871</v>
      </c>
      <c r="K43" s="96">
        <v>4</v>
      </c>
      <c r="L43" s="139">
        <f t="shared" si="42"/>
        <v>14.814814814814813</v>
      </c>
      <c r="M43" s="96">
        <v>1</v>
      </c>
      <c r="N43" s="141">
        <f t="shared" si="43"/>
        <v>3.7037037037037033</v>
      </c>
      <c r="O43" s="96">
        <v>11</v>
      </c>
      <c r="P43" s="139">
        <f t="shared" si="44"/>
        <v>16.923076923076923</v>
      </c>
      <c r="Q43" s="96">
        <v>0</v>
      </c>
      <c r="R43" s="141">
        <f t="shared" si="45"/>
        <v>0</v>
      </c>
      <c r="S43">
        <v>3</v>
      </c>
      <c r="T43" s="139">
        <f t="shared" si="36"/>
        <v>32.352941176470587</v>
      </c>
      <c r="U43">
        <v>3</v>
      </c>
      <c r="V43" s="141">
        <f t="shared" si="37"/>
        <v>0</v>
      </c>
      <c r="W43" s="96">
        <v>2</v>
      </c>
      <c r="X43" s="139">
        <f t="shared" si="46"/>
        <v>18.181818181818183</v>
      </c>
      <c r="Y43" s="96">
        <v>0</v>
      </c>
      <c r="Z43" s="141">
        <f t="shared" si="47"/>
        <v>0</v>
      </c>
    </row>
    <row r="44" spans="1:26" x14ac:dyDescent="0.25">
      <c r="A44" s="116" t="s">
        <v>760</v>
      </c>
      <c r="B44" s="99"/>
      <c r="C44" s="116">
        <f>SUM(C35+C36+C42+C43)</f>
        <v>81</v>
      </c>
      <c r="D44" s="96"/>
      <c r="E44" s="96">
        <f>SUM(E35+E36+E42+E43)</f>
        <v>9</v>
      </c>
      <c r="F44" s="141"/>
      <c r="G44" s="96">
        <f>SUM(G35+G36+G42+G43)</f>
        <v>42</v>
      </c>
      <c r="H44" s="96"/>
      <c r="I44" s="96">
        <f>SUM(I35+I36+I42+I43)</f>
        <v>45</v>
      </c>
      <c r="J44" s="141"/>
      <c r="K44" s="116">
        <f>SUM(K35+K36+K42+K43)</f>
        <v>17</v>
      </c>
      <c r="L44" s="96"/>
      <c r="M44" s="96">
        <f>SUM(M35+M36+M42+M43)</f>
        <v>10</v>
      </c>
      <c r="N44" s="141"/>
      <c r="O44" s="116">
        <f>SUM(O35+O36+O42+O43)</f>
        <v>64</v>
      </c>
      <c r="P44" s="96"/>
      <c r="Q44" s="96">
        <f>SUM(Q35+Q36+Q42+Q43)</f>
        <v>1</v>
      </c>
      <c r="R44" s="141"/>
      <c r="S44" s="116">
        <f>SUM(S35+S36+S42+S43)</f>
        <v>26</v>
      </c>
      <c r="T44" s="96"/>
      <c r="U44" s="96">
        <f>SUM(U35+U36+U42+U43)</f>
        <v>8</v>
      </c>
      <c r="V44" s="141"/>
      <c r="W44" s="116">
        <f>SUM(W35+W36+W42+W43)</f>
        <v>11</v>
      </c>
      <c r="X44" s="96"/>
      <c r="Y44" s="96">
        <f>SUM(Y35+Y36+Y42+Y43)</f>
        <v>0</v>
      </c>
      <c r="Z44" s="141"/>
    </row>
    <row r="45" spans="1:26" ht="15.75" thickBot="1" x14ac:dyDescent="0.3">
      <c r="A45" s="157" t="s">
        <v>757</v>
      </c>
      <c r="B45" s="100"/>
      <c r="C45" s="162">
        <f>SUM(C44+E44)</f>
        <v>90</v>
      </c>
      <c r="D45" s="100"/>
      <c r="E45" s="100"/>
      <c r="F45" s="143"/>
      <c r="G45" s="158">
        <f>SUM(G44+I44)</f>
        <v>87</v>
      </c>
      <c r="H45" s="100"/>
      <c r="I45" s="100"/>
      <c r="J45" s="143"/>
      <c r="K45" s="162">
        <f>SUM(K44+M44)</f>
        <v>27</v>
      </c>
      <c r="L45" s="100"/>
      <c r="M45" s="100"/>
      <c r="N45" s="143"/>
      <c r="O45" s="162">
        <f>SUM(O44+Q44)</f>
        <v>65</v>
      </c>
      <c r="P45" s="100"/>
      <c r="Q45" s="100"/>
      <c r="R45" s="143"/>
      <c r="S45" s="162">
        <f>SUM(S44+U44)</f>
        <v>34</v>
      </c>
      <c r="T45" s="100"/>
      <c r="U45" s="100"/>
      <c r="V45" s="143"/>
      <c r="W45" s="162">
        <f>SUM(W44+Y44)</f>
        <v>11</v>
      </c>
      <c r="X45" s="100"/>
      <c r="Y45" s="100"/>
      <c r="Z45" s="143"/>
    </row>
  </sheetData>
  <mergeCells count="5">
    <mergeCell ref="A2:A8"/>
    <mergeCell ref="A16:A28"/>
    <mergeCell ref="A31:A32"/>
    <mergeCell ref="A35:A43"/>
    <mergeCell ref="A11:A13"/>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FC7FD-6E59-4586-A27A-9C856B740A3C}">
  <dimension ref="A1:O35"/>
  <sheetViews>
    <sheetView zoomScale="60" zoomScaleNormal="60" workbookViewId="0">
      <selection activeCell="J18" sqref="J18"/>
    </sheetView>
  </sheetViews>
  <sheetFormatPr baseColWidth="10" defaultRowHeight="15" x14ac:dyDescent="0.25"/>
  <cols>
    <col min="1" max="1" width="32.140625" customWidth="1"/>
    <col min="7" max="7" width="16.85546875" customWidth="1"/>
    <col min="9" max="9" width="42.7109375" customWidth="1"/>
    <col min="15" max="15" width="16.7109375" customWidth="1"/>
  </cols>
  <sheetData>
    <row r="1" spans="1:15" s="178" customFormat="1" ht="15.75" thickBot="1" x14ac:dyDescent="0.3">
      <c r="A1" s="187" t="s">
        <v>686</v>
      </c>
      <c r="B1" s="188" t="s">
        <v>761</v>
      </c>
      <c r="C1" s="188" t="s">
        <v>763</v>
      </c>
      <c r="D1" s="188" t="s">
        <v>767</v>
      </c>
      <c r="E1" s="188" t="s">
        <v>765</v>
      </c>
      <c r="F1" s="188" t="s">
        <v>771</v>
      </c>
      <c r="G1" s="189" t="s">
        <v>772</v>
      </c>
      <c r="I1" s="187" t="s">
        <v>686</v>
      </c>
      <c r="J1" s="188" t="s">
        <v>762</v>
      </c>
      <c r="K1" s="188" t="s">
        <v>764</v>
      </c>
      <c r="L1" s="188" t="s">
        <v>768</v>
      </c>
      <c r="M1" s="188" t="s">
        <v>766</v>
      </c>
      <c r="N1" s="188" t="s">
        <v>771</v>
      </c>
      <c r="O1" s="189" t="s">
        <v>772</v>
      </c>
    </row>
    <row r="2" spans="1:15" x14ac:dyDescent="0.25">
      <c r="A2" s="175" t="s">
        <v>705</v>
      </c>
      <c r="B2" s="179">
        <v>0</v>
      </c>
      <c r="C2" s="179">
        <v>0</v>
      </c>
      <c r="D2" s="179">
        <v>0</v>
      </c>
      <c r="E2" s="179">
        <v>16.666666666666664</v>
      </c>
      <c r="F2" s="179">
        <v>0</v>
      </c>
      <c r="G2" s="180">
        <v>20</v>
      </c>
      <c r="I2" s="181" t="s">
        <v>705</v>
      </c>
      <c r="J2" s="182">
        <v>11.111111111111111</v>
      </c>
      <c r="K2" s="182">
        <v>0</v>
      </c>
      <c r="L2" s="182">
        <v>0</v>
      </c>
      <c r="M2" s="182">
        <v>0</v>
      </c>
      <c r="N2" s="182">
        <v>9.0909090909090917</v>
      </c>
      <c r="O2" s="183">
        <v>20</v>
      </c>
    </row>
    <row r="3" spans="1:15" x14ac:dyDescent="0.25">
      <c r="A3" s="181" t="s">
        <v>706</v>
      </c>
      <c r="B3" s="182">
        <v>44.444444444444443</v>
      </c>
      <c r="C3" s="182">
        <v>12.5</v>
      </c>
      <c r="D3" s="182">
        <v>42.857142857142854</v>
      </c>
      <c r="E3" s="182">
        <v>16.666666666666664</v>
      </c>
      <c r="F3" s="182">
        <v>18.181818181818183</v>
      </c>
      <c r="G3" s="183">
        <v>0</v>
      </c>
      <c r="I3" s="181" t="s">
        <v>706</v>
      </c>
      <c r="J3" s="182">
        <v>11.111111111111111</v>
      </c>
      <c r="K3" s="182">
        <v>0</v>
      </c>
      <c r="L3" s="182">
        <v>0</v>
      </c>
      <c r="M3" s="182">
        <v>8.3333333333333321</v>
      </c>
      <c r="N3" s="182">
        <v>9.0909090909090917</v>
      </c>
      <c r="O3" s="183">
        <v>0</v>
      </c>
    </row>
    <row r="4" spans="1:15" x14ac:dyDescent="0.25">
      <c r="A4" s="181" t="s">
        <v>707</v>
      </c>
      <c r="B4" s="182">
        <v>22.222222222222221</v>
      </c>
      <c r="C4" s="182">
        <v>37.5</v>
      </c>
      <c r="D4" s="182">
        <v>28.571428571428569</v>
      </c>
      <c r="E4" s="182">
        <v>8.3333333333333321</v>
      </c>
      <c r="F4" s="182">
        <v>18.181818181818183</v>
      </c>
      <c r="G4" s="183">
        <v>0</v>
      </c>
      <c r="I4" s="181" t="s">
        <v>707</v>
      </c>
      <c r="J4" s="182">
        <v>0</v>
      </c>
      <c r="K4" s="182">
        <v>0</v>
      </c>
      <c r="L4" s="182">
        <v>0</v>
      </c>
      <c r="M4" s="182">
        <v>0</v>
      </c>
      <c r="N4" s="182">
        <v>0</v>
      </c>
      <c r="O4" s="183">
        <v>0</v>
      </c>
    </row>
    <row r="5" spans="1:15" x14ac:dyDescent="0.25">
      <c r="A5" s="181" t="s">
        <v>708</v>
      </c>
      <c r="B5" s="182">
        <v>0</v>
      </c>
      <c r="C5" s="182">
        <v>0</v>
      </c>
      <c r="D5" s="182">
        <v>7.1428571428571423</v>
      </c>
      <c r="E5" s="182">
        <v>16.666666666666664</v>
      </c>
      <c r="F5" s="182">
        <v>18.181818181818183</v>
      </c>
      <c r="G5" s="183">
        <v>0</v>
      </c>
      <c r="I5" s="181" t="s">
        <v>708</v>
      </c>
      <c r="J5" s="182">
        <v>0</v>
      </c>
      <c r="K5" s="182">
        <v>0</v>
      </c>
      <c r="L5" s="182">
        <v>0</v>
      </c>
      <c r="M5" s="182">
        <v>0</v>
      </c>
      <c r="N5" s="182">
        <v>0</v>
      </c>
      <c r="O5" s="183">
        <v>0</v>
      </c>
    </row>
    <row r="6" spans="1:15" x14ac:dyDescent="0.25">
      <c r="A6" s="181" t="s">
        <v>709</v>
      </c>
      <c r="B6" s="182">
        <v>0</v>
      </c>
      <c r="C6" s="182">
        <v>50</v>
      </c>
      <c r="D6" s="182">
        <v>7.1428571428571423</v>
      </c>
      <c r="E6" s="182">
        <v>8.3333333333333321</v>
      </c>
      <c r="F6" s="182">
        <v>0</v>
      </c>
      <c r="G6" s="183">
        <v>20</v>
      </c>
      <c r="I6" s="181" t="s">
        <v>709</v>
      </c>
      <c r="J6" s="182">
        <v>0</v>
      </c>
      <c r="K6" s="182">
        <v>0</v>
      </c>
      <c r="L6" s="182">
        <v>7.1428571428571423</v>
      </c>
      <c r="M6" s="182">
        <v>0</v>
      </c>
      <c r="N6" s="182">
        <v>18.181818181818183</v>
      </c>
      <c r="O6" s="183">
        <v>0</v>
      </c>
    </row>
    <row r="7" spans="1:15" x14ac:dyDescent="0.25">
      <c r="A7" s="181" t="s">
        <v>710</v>
      </c>
      <c r="B7" s="182">
        <v>0</v>
      </c>
      <c r="C7" s="182">
        <v>0</v>
      </c>
      <c r="D7" s="182">
        <v>0</v>
      </c>
      <c r="E7" s="182">
        <v>25</v>
      </c>
      <c r="F7" s="182">
        <v>0</v>
      </c>
      <c r="G7" s="183">
        <v>0</v>
      </c>
      <c r="I7" s="181" t="s">
        <v>710</v>
      </c>
      <c r="J7" s="182">
        <v>11.111111111111111</v>
      </c>
      <c r="K7" s="182">
        <v>0</v>
      </c>
      <c r="L7" s="182">
        <v>0</v>
      </c>
      <c r="M7" s="182">
        <v>0</v>
      </c>
      <c r="N7" s="182">
        <v>0</v>
      </c>
      <c r="O7" s="183">
        <v>0</v>
      </c>
    </row>
    <row r="8" spans="1:15" x14ac:dyDescent="0.25">
      <c r="A8" s="181" t="s">
        <v>711</v>
      </c>
      <c r="B8" s="182">
        <v>0</v>
      </c>
      <c r="C8" s="182">
        <v>0</v>
      </c>
      <c r="D8" s="182">
        <v>0</v>
      </c>
      <c r="E8" s="182">
        <v>0</v>
      </c>
      <c r="F8" s="182">
        <v>0</v>
      </c>
      <c r="G8" s="183">
        <v>0</v>
      </c>
      <c r="I8" s="181" t="s">
        <v>711</v>
      </c>
      <c r="J8" s="182">
        <v>0</v>
      </c>
      <c r="K8" s="182">
        <v>0</v>
      </c>
      <c r="L8" s="182">
        <v>7.1428571428571423</v>
      </c>
      <c r="M8" s="182">
        <v>0</v>
      </c>
      <c r="N8" s="182">
        <v>9.0909090909090917</v>
      </c>
      <c r="O8" s="183">
        <v>40</v>
      </c>
    </row>
    <row r="9" spans="1:15" x14ac:dyDescent="0.25">
      <c r="A9" s="181" t="s">
        <v>689</v>
      </c>
      <c r="B9" s="182">
        <v>16.666666666666664</v>
      </c>
      <c r="C9" s="182">
        <v>37.5</v>
      </c>
      <c r="D9" s="182">
        <v>33.333333333333329</v>
      </c>
      <c r="E9" s="182">
        <v>30</v>
      </c>
      <c r="F9" s="182">
        <v>0</v>
      </c>
      <c r="G9" s="183">
        <v>20</v>
      </c>
      <c r="I9" s="181" t="s">
        <v>689</v>
      </c>
      <c r="J9" s="182">
        <v>46.666666666666664</v>
      </c>
      <c r="K9" s="182">
        <v>6.25</v>
      </c>
      <c r="L9" s="182">
        <v>25</v>
      </c>
      <c r="M9" s="182">
        <v>30</v>
      </c>
      <c r="N9" s="182">
        <v>12.5</v>
      </c>
      <c r="O9" s="183">
        <v>0</v>
      </c>
    </row>
    <row r="10" spans="1:15" x14ac:dyDescent="0.25">
      <c r="A10" s="181" t="s">
        <v>690</v>
      </c>
      <c r="B10" s="182">
        <v>23.333333333333332</v>
      </c>
      <c r="C10" s="182">
        <v>31.25</v>
      </c>
      <c r="D10" s="182">
        <v>8.3333333333333321</v>
      </c>
      <c r="E10" s="182">
        <v>40</v>
      </c>
      <c r="F10" s="182">
        <v>37.5</v>
      </c>
      <c r="G10" s="183">
        <v>40</v>
      </c>
      <c r="I10" s="181" t="s">
        <v>690</v>
      </c>
      <c r="J10" s="182">
        <v>0</v>
      </c>
      <c r="K10" s="182">
        <v>6.25</v>
      </c>
      <c r="L10" s="182">
        <v>8.3333333333333321</v>
      </c>
      <c r="M10" s="182">
        <v>0</v>
      </c>
      <c r="N10" s="182">
        <v>37.5</v>
      </c>
      <c r="O10" s="183">
        <v>0</v>
      </c>
    </row>
    <row r="11" spans="1:15" x14ac:dyDescent="0.25">
      <c r="A11" s="181" t="s">
        <v>712</v>
      </c>
      <c r="B11" s="182">
        <v>13.333333333333334</v>
      </c>
      <c r="C11" s="182">
        <v>6.25</v>
      </c>
      <c r="D11" s="182">
        <v>25</v>
      </c>
      <c r="E11" s="182">
        <v>0</v>
      </c>
      <c r="F11" s="182">
        <v>12.5</v>
      </c>
      <c r="G11" s="183">
        <v>40</v>
      </c>
      <c r="I11" s="181" t="s">
        <v>712</v>
      </c>
      <c r="J11" s="182">
        <v>0</v>
      </c>
      <c r="K11" s="182">
        <v>12.5</v>
      </c>
      <c r="L11" s="182">
        <v>0</v>
      </c>
      <c r="M11" s="182">
        <v>0</v>
      </c>
      <c r="N11" s="182">
        <v>0</v>
      </c>
      <c r="O11" s="183">
        <v>0</v>
      </c>
    </row>
    <row r="12" spans="1:15" x14ac:dyDescent="0.25">
      <c r="A12" s="181" t="s">
        <v>693</v>
      </c>
      <c r="B12" s="182">
        <v>3.3333333333333335</v>
      </c>
      <c r="C12" s="182">
        <v>0</v>
      </c>
      <c r="D12" s="182">
        <v>43.589743589743591</v>
      </c>
      <c r="E12" s="182">
        <v>55.172413793103445</v>
      </c>
      <c r="F12" s="182">
        <v>48.780487804878049</v>
      </c>
      <c r="G12" s="183">
        <v>55.555555555555557</v>
      </c>
      <c r="I12" s="181" t="s">
        <v>693</v>
      </c>
      <c r="J12" s="182">
        <v>3.3333333333333335</v>
      </c>
      <c r="K12" s="182">
        <v>6.1224489795918364</v>
      </c>
      <c r="L12" s="182">
        <v>23.076923076923077</v>
      </c>
      <c r="M12" s="182">
        <v>3.4482758620689653</v>
      </c>
      <c r="N12" s="182">
        <v>17.073170731707318</v>
      </c>
      <c r="O12" s="183">
        <v>11.111111111111111</v>
      </c>
    </row>
    <row r="13" spans="1:15" x14ac:dyDescent="0.25">
      <c r="A13" s="181" t="s">
        <v>715</v>
      </c>
      <c r="B13" s="182">
        <v>3.3333333333333335</v>
      </c>
      <c r="C13" s="182">
        <v>6.1224489795918364</v>
      </c>
      <c r="D13" s="182">
        <v>0</v>
      </c>
      <c r="E13" s="182">
        <v>0</v>
      </c>
      <c r="F13" s="182">
        <v>0</v>
      </c>
      <c r="G13" s="183">
        <v>0</v>
      </c>
      <c r="I13" s="181" t="s">
        <v>715</v>
      </c>
      <c r="J13" s="182">
        <v>0</v>
      </c>
      <c r="K13" s="182">
        <v>0</v>
      </c>
      <c r="L13" s="182">
        <v>5.1282051282051277</v>
      </c>
      <c r="M13" s="182">
        <v>0</v>
      </c>
      <c r="N13" s="182">
        <v>4.8780487804878048</v>
      </c>
      <c r="O13" s="183">
        <v>0</v>
      </c>
    </row>
    <row r="14" spans="1:15" x14ac:dyDescent="0.25">
      <c r="A14" s="181" t="s">
        <v>716</v>
      </c>
      <c r="B14" s="182">
        <v>0</v>
      </c>
      <c r="C14" s="182">
        <v>12.244897959183673</v>
      </c>
      <c r="D14" s="182">
        <v>15.384615384615385</v>
      </c>
      <c r="E14" s="182">
        <v>0</v>
      </c>
      <c r="F14" s="182">
        <v>17.073170731707318</v>
      </c>
      <c r="G14" s="183">
        <v>0</v>
      </c>
      <c r="I14" s="181" t="s">
        <v>716</v>
      </c>
      <c r="J14" s="182">
        <v>0</v>
      </c>
      <c r="K14" s="182">
        <v>4.0816326530612246</v>
      </c>
      <c r="L14" s="182">
        <v>2.5641025641025639</v>
      </c>
      <c r="M14" s="182">
        <v>0</v>
      </c>
      <c r="N14" s="182">
        <v>0</v>
      </c>
      <c r="O14" s="183">
        <v>0</v>
      </c>
    </row>
    <row r="15" spans="1:15" x14ac:dyDescent="0.25">
      <c r="A15" s="181" t="s">
        <v>717</v>
      </c>
      <c r="B15" s="182">
        <v>0</v>
      </c>
      <c r="C15" s="182">
        <v>6.1224489795918364</v>
      </c>
      <c r="D15" s="182">
        <v>20.512820512820511</v>
      </c>
      <c r="E15" s="182">
        <v>20.689655172413794</v>
      </c>
      <c r="F15" s="182">
        <v>14.634146341463413</v>
      </c>
      <c r="G15" s="183">
        <v>44.444444444444443</v>
      </c>
      <c r="I15" s="181" t="s">
        <v>717</v>
      </c>
      <c r="J15" s="182">
        <v>0</v>
      </c>
      <c r="K15" s="182">
        <v>2.0408163265306123</v>
      </c>
      <c r="L15" s="182">
        <v>0</v>
      </c>
      <c r="M15" s="182">
        <v>3.4482758620689653</v>
      </c>
      <c r="N15" s="182">
        <v>4.8780487804878048</v>
      </c>
      <c r="O15" s="183">
        <v>0</v>
      </c>
    </row>
    <row r="16" spans="1:15" x14ac:dyDescent="0.25">
      <c r="A16" s="181" t="s">
        <v>718</v>
      </c>
      <c r="B16" s="182">
        <v>3.3333333333333335</v>
      </c>
      <c r="C16" s="182">
        <v>4.0816326530612246</v>
      </c>
      <c r="D16" s="182">
        <v>5.1282051282051277</v>
      </c>
      <c r="E16" s="182">
        <v>13.793103448275861</v>
      </c>
      <c r="F16" s="182">
        <v>12.195121951219512</v>
      </c>
      <c r="G16" s="183">
        <v>0</v>
      </c>
      <c r="I16" s="181" t="s">
        <v>718</v>
      </c>
      <c r="J16" s="182">
        <v>0</v>
      </c>
      <c r="K16" s="182">
        <v>0</v>
      </c>
      <c r="L16" s="182">
        <v>0</v>
      </c>
      <c r="M16" s="182">
        <v>0</v>
      </c>
      <c r="N16" s="182">
        <v>2.4390243902439024</v>
      </c>
      <c r="O16" s="183">
        <v>0</v>
      </c>
    </row>
    <row r="17" spans="1:15" x14ac:dyDescent="0.25">
      <c r="A17" s="181" t="s">
        <v>719</v>
      </c>
      <c r="B17" s="182">
        <v>0</v>
      </c>
      <c r="C17" s="182">
        <v>0</v>
      </c>
      <c r="D17" s="182">
        <v>2.5641025641025639</v>
      </c>
      <c r="E17" s="182">
        <v>17.241379310344829</v>
      </c>
      <c r="F17" s="182">
        <v>2.4390243902439024</v>
      </c>
      <c r="G17" s="183">
        <v>11.111111111111111</v>
      </c>
      <c r="I17" s="181" t="s">
        <v>719</v>
      </c>
      <c r="J17" s="182">
        <v>6.666666666666667</v>
      </c>
      <c r="K17" s="182">
        <v>24.489795918367346</v>
      </c>
      <c r="L17" s="182">
        <v>0</v>
      </c>
      <c r="M17" s="182">
        <v>0</v>
      </c>
      <c r="N17" s="182">
        <v>0</v>
      </c>
      <c r="O17" s="183">
        <v>0</v>
      </c>
    </row>
    <row r="18" spans="1:15" x14ac:dyDescent="0.25">
      <c r="A18" s="181" t="s">
        <v>720</v>
      </c>
      <c r="B18" s="182">
        <v>20</v>
      </c>
      <c r="C18" s="182">
        <v>0</v>
      </c>
      <c r="D18" s="182">
        <v>0</v>
      </c>
      <c r="E18" s="182">
        <v>3.4482758620689653</v>
      </c>
      <c r="F18" s="182">
        <v>2.4390243902439024</v>
      </c>
      <c r="G18" s="183">
        <v>0</v>
      </c>
      <c r="I18" s="181" t="s">
        <v>720</v>
      </c>
      <c r="J18" s="182">
        <v>0</v>
      </c>
      <c r="K18" s="182">
        <v>0</v>
      </c>
      <c r="L18" s="182">
        <v>15.384615384615385</v>
      </c>
      <c r="M18" s="182">
        <v>0</v>
      </c>
      <c r="N18" s="182">
        <v>4.8780487804878048</v>
      </c>
      <c r="O18" s="183">
        <v>11.111111111111111</v>
      </c>
    </row>
    <row r="19" spans="1:15" x14ac:dyDescent="0.25">
      <c r="A19" s="181" t="s">
        <v>692</v>
      </c>
      <c r="B19" s="182">
        <v>43.333333333333336</v>
      </c>
      <c r="C19" s="182">
        <v>14.285714285714285</v>
      </c>
      <c r="D19" s="182">
        <v>2.5641025641025639</v>
      </c>
      <c r="E19" s="182">
        <v>13.793103448275861</v>
      </c>
      <c r="F19" s="182">
        <v>9.7560975609756095</v>
      </c>
      <c r="G19" s="183">
        <v>0</v>
      </c>
      <c r="I19" s="181" t="s">
        <v>692</v>
      </c>
      <c r="J19" s="182">
        <v>6.666666666666667</v>
      </c>
      <c r="K19" s="182">
        <v>6.1224489795918364</v>
      </c>
      <c r="L19" s="182">
        <v>0</v>
      </c>
      <c r="M19" s="182">
        <v>0</v>
      </c>
      <c r="N19" s="182">
        <v>0</v>
      </c>
      <c r="O19" s="183">
        <v>0</v>
      </c>
    </row>
    <row r="20" spans="1:15" x14ac:dyDescent="0.25">
      <c r="A20" s="181" t="s">
        <v>694</v>
      </c>
      <c r="B20" s="182">
        <v>6.666666666666667</v>
      </c>
      <c r="C20" s="182">
        <v>2.0408163265306123</v>
      </c>
      <c r="D20" s="182">
        <v>15.384615384615385</v>
      </c>
      <c r="E20" s="182">
        <v>24.137931034482758</v>
      </c>
      <c r="F20" s="182">
        <v>12.195121951219512</v>
      </c>
      <c r="G20" s="183">
        <v>11.111111111111111</v>
      </c>
      <c r="I20" s="181" t="s">
        <v>694</v>
      </c>
      <c r="J20" s="182">
        <v>0</v>
      </c>
      <c r="K20" s="182">
        <v>0</v>
      </c>
      <c r="L20" s="182">
        <v>2.5641025641025639</v>
      </c>
      <c r="M20" s="182">
        <v>3.4482758620689653</v>
      </c>
      <c r="N20" s="182">
        <v>2.4390243902439024</v>
      </c>
      <c r="O20" s="183">
        <v>0</v>
      </c>
    </row>
    <row r="21" spans="1:15" x14ac:dyDescent="0.25">
      <c r="A21" s="181" t="s">
        <v>721</v>
      </c>
      <c r="B21" s="182">
        <v>3.3333333333333335</v>
      </c>
      <c r="C21" s="182">
        <v>2.0408163265306123</v>
      </c>
      <c r="D21" s="182">
        <v>2.5641025641025639</v>
      </c>
      <c r="E21" s="182">
        <v>0</v>
      </c>
      <c r="F21" s="182">
        <v>0</v>
      </c>
      <c r="G21" s="183">
        <v>0</v>
      </c>
      <c r="I21" s="181" t="s">
        <v>721</v>
      </c>
      <c r="J21" s="182">
        <v>0</v>
      </c>
      <c r="K21" s="182">
        <v>0</v>
      </c>
      <c r="L21" s="182">
        <v>0</v>
      </c>
      <c r="M21" s="182">
        <v>0</v>
      </c>
      <c r="N21" s="182">
        <v>2.4390243902439024</v>
      </c>
      <c r="O21" s="183">
        <v>0</v>
      </c>
    </row>
    <row r="22" spans="1:15" x14ac:dyDescent="0.25">
      <c r="A22" s="181" t="s">
        <v>722</v>
      </c>
      <c r="B22" s="182">
        <v>33.333333333333329</v>
      </c>
      <c r="C22" s="182">
        <v>10.204081632653061</v>
      </c>
      <c r="D22" s="182">
        <v>5.1282051282051277</v>
      </c>
      <c r="E22" s="182">
        <v>3.4482758620689653</v>
      </c>
      <c r="F22" s="182">
        <v>0</v>
      </c>
      <c r="G22" s="183">
        <v>11.111111111111111</v>
      </c>
      <c r="I22" s="181" t="s">
        <v>722</v>
      </c>
      <c r="J22" s="182">
        <v>6.666666666666667</v>
      </c>
      <c r="K22" s="182">
        <v>6.1224489795918364</v>
      </c>
      <c r="L22" s="182">
        <v>2.5641025641025639</v>
      </c>
      <c r="M22" s="182">
        <v>0</v>
      </c>
      <c r="N22" s="182">
        <v>0</v>
      </c>
      <c r="O22" s="183">
        <v>0</v>
      </c>
    </row>
    <row r="23" spans="1:15" x14ac:dyDescent="0.25">
      <c r="A23" s="181" t="s">
        <v>723</v>
      </c>
      <c r="B23" s="182">
        <v>6.666666666666667</v>
      </c>
      <c r="C23" s="182">
        <v>12.244897959183673</v>
      </c>
      <c r="D23" s="182">
        <v>7.6923076923076925</v>
      </c>
      <c r="E23" s="182">
        <v>20.689655172413794</v>
      </c>
      <c r="F23" s="182">
        <v>12.195121951219512</v>
      </c>
      <c r="G23" s="183">
        <v>0</v>
      </c>
      <c r="I23" s="181" t="s">
        <v>723</v>
      </c>
      <c r="J23" s="182">
        <v>3.3333333333333335</v>
      </c>
      <c r="K23" s="182">
        <v>2.0408163265306123</v>
      </c>
      <c r="L23" s="182">
        <v>0</v>
      </c>
      <c r="M23" s="182">
        <v>3.4482758620689653</v>
      </c>
      <c r="N23" s="182">
        <v>0</v>
      </c>
      <c r="O23" s="183">
        <v>0</v>
      </c>
    </row>
    <row r="24" spans="1:15" x14ac:dyDescent="0.25">
      <c r="A24" s="181" t="s">
        <v>714</v>
      </c>
      <c r="B24" s="182">
        <v>6.666666666666667</v>
      </c>
      <c r="C24" s="182">
        <v>12.244897959183673</v>
      </c>
      <c r="D24" s="182">
        <v>2.5641025641025639</v>
      </c>
      <c r="E24" s="182">
        <v>0</v>
      </c>
      <c r="F24" s="182">
        <v>7.3170731707317067</v>
      </c>
      <c r="G24" s="183">
        <v>11.111111111111111</v>
      </c>
      <c r="I24" s="181" t="s">
        <v>714</v>
      </c>
      <c r="J24" s="182">
        <v>16.666666666666664</v>
      </c>
      <c r="K24" s="182">
        <v>4.5454545454545459</v>
      </c>
      <c r="L24" s="182">
        <v>10.256410256410255</v>
      </c>
      <c r="M24" s="182">
        <v>0</v>
      </c>
      <c r="N24" s="182">
        <v>2.4390243902439024</v>
      </c>
      <c r="O24" s="183">
        <v>11.111111111111111</v>
      </c>
    </row>
    <row r="25" spans="1:15" x14ac:dyDescent="0.25">
      <c r="A25" s="181" t="s">
        <v>728</v>
      </c>
      <c r="B25" s="182">
        <v>29.166666666666668</v>
      </c>
      <c r="C25" s="182">
        <v>55.555555555555557</v>
      </c>
      <c r="D25" s="182">
        <v>50</v>
      </c>
      <c r="E25" s="182">
        <v>85.714285714285708</v>
      </c>
      <c r="F25" s="182">
        <v>46.153846153846153</v>
      </c>
      <c r="G25" s="183">
        <v>54.54545454545454</v>
      </c>
      <c r="I25" s="181" t="s">
        <v>728</v>
      </c>
      <c r="J25" s="182">
        <v>4.1666666666666661</v>
      </c>
      <c r="K25" s="182">
        <v>33.333333333333329</v>
      </c>
      <c r="L25" s="182">
        <v>14.285714285714285</v>
      </c>
      <c r="M25" s="182">
        <v>0</v>
      </c>
      <c r="N25" s="182">
        <v>15.384615384615385</v>
      </c>
      <c r="O25" s="183">
        <v>40.909090909090914</v>
      </c>
    </row>
    <row r="26" spans="1:15" x14ac:dyDescent="0.25">
      <c r="A26" s="181" t="s">
        <v>729</v>
      </c>
      <c r="B26" s="182">
        <v>66.666666666666657</v>
      </c>
      <c r="C26" s="182">
        <v>11.111111111111111</v>
      </c>
      <c r="D26" s="182">
        <v>28.571428571428569</v>
      </c>
      <c r="E26" s="182">
        <v>14.285714285714285</v>
      </c>
      <c r="F26" s="182">
        <v>38.461538461538467</v>
      </c>
      <c r="G26" s="183">
        <v>4.5454545454545459</v>
      </c>
      <c r="I26" s="181" t="s">
        <v>729</v>
      </c>
      <c r="J26" s="182">
        <v>0</v>
      </c>
      <c r="K26" s="182">
        <v>0</v>
      </c>
      <c r="L26" s="182">
        <v>7.1428571428571423</v>
      </c>
      <c r="M26" s="182">
        <v>0</v>
      </c>
      <c r="N26" s="182">
        <v>0</v>
      </c>
      <c r="O26" s="183">
        <v>0</v>
      </c>
    </row>
    <row r="27" spans="1:15" x14ac:dyDescent="0.25">
      <c r="A27" s="181" t="s">
        <v>697</v>
      </c>
      <c r="B27" s="182">
        <v>5.5555555555555554</v>
      </c>
      <c r="C27" s="182">
        <v>5.7471264367816088</v>
      </c>
      <c r="D27" s="182">
        <v>3.7037037037037033</v>
      </c>
      <c r="E27" s="182">
        <v>9.2307692307692317</v>
      </c>
      <c r="F27" s="182">
        <v>17.647058823529413</v>
      </c>
      <c r="G27" s="183">
        <v>9.0909090909090917</v>
      </c>
      <c r="I27" s="181" t="s">
        <v>697</v>
      </c>
      <c r="J27" s="182">
        <v>0</v>
      </c>
      <c r="K27" s="182">
        <v>0</v>
      </c>
      <c r="L27" s="182">
        <v>0</v>
      </c>
      <c r="M27" s="182">
        <v>0</v>
      </c>
      <c r="N27" s="182">
        <v>0</v>
      </c>
      <c r="O27" s="183">
        <v>0</v>
      </c>
    </row>
    <row r="28" spans="1:15" x14ac:dyDescent="0.25">
      <c r="A28" s="181" t="s">
        <v>698</v>
      </c>
      <c r="B28" s="182">
        <v>72.222222222222214</v>
      </c>
      <c r="C28" s="182">
        <v>25.287356321839084</v>
      </c>
      <c r="D28" s="182">
        <v>25.925925925925924</v>
      </c>
      <c r="E28" s="182">
        <v>30.76923076923077</v>
      </c>
      <c r="F28" s="182">
        <v>58.82352941176471</v>
      </c>
      <c r="G28" s="183">
        <v>18.181818181818183</v>
      </c>
      <c r="I28" s="181" t="s">
        <v>698</v>
      </c>
      <c r="J28" s="182">
        <v>7.7777777777777777</v>
      </c>
      <c r="K28" s="182">
        <v>47.126436781609193</v>
      </c>
      <c r="L28" s="182">
        <v>18.518518518518519</v>
      </c>
      <c r="M28" s="182">
        <v>1.5384615384615385</v>
      </c>
      <c r="N28" s="182">
        <v>2.9411764705882351</v>
      </c>
      <c r="O28" s="183">
        <v>0</v>
      </c>
    </row>
    <row r="29" spans="1:15" x14ac:dyDescent="0.25">
      <c r="A29" s="181" t="s">
        <v>724</v>
      </c>
      <c r="B29" s="182">
        <v>18.888888888888889</v>
      </c>
      <c r="C29" s="182">
        <v>1.1494252873563218</v>
      </c>
      <c r="D29" s="182">
        <v>3.7037037037037033</v>
      </c>
      <c r="E29" s="182">
        <v>1.5384615384615385</v>
      </c>
      <c r="F29" s="182">
        <v>2.9411764705882351</v>
      </c>
      <c r="G29" s="183">
        <v>0</v>
      </c>
      <c r="I29" s="181" t="s">
        <v>724</v>
      </c>
      <c r="J29" s="182">
        <v>0</v>
      </c>
      <c r="K29" s="182">
        <v>0</v>
      </c>
      <c r="L29" s="182">
        <v>0</v>
      </c>
      <c r="M29" s="182">
        <v>0</v>
      </c>
      <c r="N29" s="182">
        <v>0</v>
      </c>
      <c r="O29" s="183">
        <v>0</v>
      </c>
    </row>
    <row r="30" spans="1:15" x14ac:dyDescent="0.25">
      <c r="A30" s="181" t="s">
        <v>730</v>
      </c>
      <c r="B30" s="182">
        <v>17.777777777777779</v>
      </c>
      <c r="C30" s="182">
        <v>3.4482758620689653</v>
      </c>
      <c r="D30" s="182">
        <v>3.7037037037037033</v>
      </c>
      <c r="E30" s="182">
        <v>6.1538461538461542</v>
      </c>
      <c r="F30" s="182">
        <v>11.76470588235294</v>
      </c>
      <c r="G30" s="183">
        <v>0</v>
      </c>
      <c r="I30" s="181" t="s">
        <v>730</v>
      </c>
      <c r="J30" s="182">
        <v>2.2222222222222223</v>
      </c>
      <c r="K30" s="182">
        <v>3.4482758620689653</v>
      </c>
      <c r="L30" s="182">
        <v>0</v>
      </c>
      <c r="M30" s="182">
        <v>1.5384615384615385</v>
      </c>
      <c r="N30" s="182">
        <v>2.9411764705882351</v>
      </c>
      <c r="O30" s="183">
        <v>0</v>
      </c>
    </row>
    <row r="31" spans="1:15" x14ac:dyDescent="0.25">
      <c r="A31" s="181" t="s">
        <v>725</v>
      </c>
      <c r="B31" s="182">
        <v>17.777777777777779</v>
      </c>
      <c r="C31" s="182">
        <v>16.091954022988507</v>
      </c>
      <c r="D31" s="182">
        <v>11.111111111111111</v>
      </c>
      <c r="E31" s="182">
        <v>13.846153846153847</v>
      </c>
      <c r="F31" s="182">
        <v>26.47058823529412</v>
      </c>
      <c r="G31" s="183">
        <v>18.181818181818183</v>
      </c>
      <c r="I31" s="181" t="s">
        <v>725</v>
      </c>
      <c r="J31" s="182">
        <v>3.3333333333333335</v>
      </c>
      <c r="K31" s="182">
        <v>6.8965517241379306</v>
      </c>
      <c r="L31" s="182">
        <v>11.111111111111111</v>
      </c>
      <c r="M31" s="182">
        <v>0</v>
      </c>
      <c r="N31" s="182">
        <v>0</v>
      </c>
      <c r="O31" s="183">
        <v>0</v>
      </c>
    </row>
    <row r="32" spans="1:15" x14ac:dyDescent="0.25">
      <c r="A32" s="181" t="s">
        <v>726</v>
      </c>
      <c r="B32" s="182">
        <v>16.666666666666664</v>
      </c>
      <c r="C32" s="182">
        <v>2.2988505747126435</v>
      </c>
      <c r="D32" s="182">
        <v>3.7037037037037033</v>
      </c>
      <c r="E32" s="182">
        <v>7.6923076923076925</v>
      </c>
      <c r="F32" s="182">
        <v>14.705882352941178</v>
      </c>
      <c r="G32" s="183">
        <v>0</v>
      </c>
      <c r="I32" s="181" t="s">
        <v>726</v>
      </c>
      <c r="J32" s="182">
        <v>2.2222222222222223</v>
      </c>
      <c r="K32" s="182">
        <v>0</v>
      </c>
      <c r="L32" s="182">
        <v>7.4074074074074066</v>
      </c>
      <c r="M32" s="182">
        <v>0</v>
      </c>
      <c r="N32" s="182">
        <v>0</v>
      </c>
      <c r="O32" s="183">
        <v>0</v>
      </c>
    </row>
    <row r="33" spans="1:15" x14ac:dyDescent="0.25">
      <c r="A33" s="181" t="s">
        <v>727</v>
      </c>
      <c r="B33" s="182">
        <v>1.1111111111111112</v>
      </c>
      <c r="C33" s="182">
        <v>2.2988505747126435</v>
      </c>
      <c r="D33" s="182">
        <v>3.7037037037037033</v>
      </c>
      <c r="E33" s="182">
        <v>1.5384615384615385</v>
      </c>
      <c r="F33" s="182">
        <v>2.9411764705882351</v>
      </c>
      <c r="G33" s="183">
        <v>0</v>
      </c>
      <c r="I33" s="181" t="s">
        <v>727</v>
      </c>
      <c r="J33" s="182">
        <v>0</v>
      </c>
      <c r="K33" s="182">
        <v>0</v>
      </c>
      <c r="L33" s="182">
        <v>0</v>
      </c>
      <c r="M33" s="182">
        <v>0</v>
      </c>
      <c r="N33" s="182">
        <v>0</v>
      </c>
      <c r="O33" s="183">
        <v>0</v>
      </c>
    </row>
    <row r="34" spans="1:15" x14ac:dyDescent="0.25">
      <c r="A34" s="181" t="s">
        <v>699</v>
      </c>
      <c r="B34" s="182">
        <v>7.7777777777777777</v>
      </c>
      <c r="C34" s="182">
        <v>10.344827586206897</v>
      </c>
      <c r="D34" s="182">
        <v>18.518518518518519</v>
      </c>
      <c r="E34" s="182">
        <v>41.53846153846154</v>
      </c>
      <c r="F34" s="182">
        <v>79.411764705882348</v>
      </c>
      <c r="G34" s="183">
        <v>54.54545454545454</v>
      </c>
      <c r="I34" s="181" t="s">
        <v>699</v>
      </c>
      <c r="J34" s="182">
        <v>0</v>
      </c>
      <c r="K34" s="182">
        <v>0</v>
      </c>
      <c r="L34" s="182">
        <v>14.814814814814813</v>
      </c>
      <c r="M34" s="182">
        <v>0</v>
      </c>
      <c r="N34" s="182">
        <v>0</v>
      </c>
      <c r="O34" s="183">
        <v>0</v>
      </c>
    </row>
    <row r="35" spans="1:15" ht="15.75" thickBot="1" x14ac:dyDescent="0.3">
      <c r="A35" s="184" t="s">
        <v>700</v>
      </c>
      <c r="B35" s="185">
        <v>4.4444444444444446</v>
      </c>
      <c r="C35" s="185">
        <v>6.8965517241379306</v>
      </c>
      <c r="D35" s="185">
        <v>14.814814814814813</v>
      </c>
      <c r="E35" s="185">
        <v>16.923076923076923</v>
      </c>
      <c r="F35" s="185">
        <v>32.352941176470587</v>
      </c>
      <c r="G35" s="186">
        <v>18.181818181818183</v>
      </c>
      <c r="I35" s="184" t="s">
        <v>700</v>
      </c>
      <c r="J35" s="185">
        <v>2.2222222222222223</v>
      </c>
      <c r="K35" s="185">
        <v>4.5977011494252871</v>
      </c>
      <c r="L35" s="185">
        <v>3.7037037037037033</v>
      </c>
      <c r="M35" s="185">
        <v>0</v>
      </c>
      <c r="N35" s="185">
        <v>0</v>
      </c>
      <c r="O35" s="186">
        <v>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5359-D44C-4581-B5C1-255AA9872638}">
  <dimension ref="A1:Q41"/>
  <sheetViews>
    <sheetView zoomScale="70" zoomScaleNormal="70" workbookViewId="0">
      <selection activeCell="B8" sqref="B8"/>
    </sheetView>
  </sheetViews>
  <sheetFormatPr baseColWidth="10" defaultRowHeight="11.25" x14ac:dyDescent="0.2"/>
  <cols>
    <col min="1" max="1" width="17.28515625" style="93" customWidth="1"/>
    <col min="2" max="2" width="41.140625" style="93" customWidth="1"/>
    <col min="3" max="5" width="11.42578125" style="92"/>
    <col min="6" max="6" width="12.42578125" style="92" customWidth="1"/>
    <col min="7" max="7" width="12.5703125" style="92" customWidth="1"/>
    <col min="8" max="9" width="13.7109375" style="92" customWidth="1"/>
    <col min="10" max="10" width="11.42578125" style="94" customWidth="1"/>
    <col min="11" max="12" width="11.42578125" style="92"/>
    <col min="13" max="13" width="21.85546875" style="92" customWidth="1"/>
    <col min="14" max="14" width="11.42578125" style="92"/>
    <col min="15" max="15" width="11.140625" style="92" customWidth="1"/>
    <col min="16" max="16" width="11.42578125" style="92"/>
    <col min="17" max="17" width="9.5703125" style="92" customWidth="1"/>
    <col min="18" max="16384" width="11.42578125" style="92"/>
  </cols>
  <sheetData>
    <row r="1" spans="1:17" x14ac:dyDescent="0.2">
      <c r="A1" s="318" t="s">
        <v>685</v>
      </c>
      <c r="B1" s="310" t="s">
        <v>686</v>
      </c>
      <c r="C1" s="320" t="s">
        <v>701</v>
      </c>
      <c r="D1" s="321"/>
      <c r="E1" s="321" t="s">
        <v>702</v>
      </c>
      <c r="F1" s="321"/>
      <c r="G1" s="321" t="s">
        <v>703</v>
      </c>
      <c r="H1" s="321"/>
      <c r="I1" s="322" t="s">
        <v>732</v>
      </c>
      <c r="J1" s="323"/>
      <c r="K1" s="123"/>
    </row>
    <row r="2" spans="1:17" ht="12" thickBot="1" x14ac:dyDescent="0.25">
      <c r="A2" s="319"/>
      <c r="B2" s="311"/>
      <c r="C2" s="113" t="s">
        <v>108</v>
      </c>
      <c r="D2" s="106" t="s">
        <v>704</v>
      </c>
      <c r="E2" s="106" t="s">
        <v>108</v>
      </c>
      <c r="F2" s="106" t="s">
        <v>704</v>
      </c>
      <c r="G2" s="106" t="s">
        <v>108</v>
      </c>
      <c r="H2" s="106" t="s">
        <v>704</v>
      </c>
      <c r="I2" s="106" t="s">
        <v>108</v>
      </c>
      <c r="J2" s="106" t="s">
        <v>704</v>
      </c>
      <c r="M2" s="101" t="s">
        <v>733</v>
      </c>
      <c r="N2" s="132" t="s">
        <v>108</v>
      </c>
      <c r="O2" s="132" t="s">
        <v>734</v>
      </c>
      <c r="P2" s="132" t="s">
        <v>704</v>
      </c>
      <c r="Q2" s="132" t="s">
        <v>734</v>
      </c>
    </row>
    <row r="3" spans="1:17" ht="15.75" customHeight="1" thickBot="1" x14ac:dyDescent="0.25">
      <c r="A3" s="324" t="s">
        <v>687</v>
      </c>
      <c r="B3" s="108" t="s">
        <v>705</v>
      </c>
      <c r="C3" s="114">
        <v>3</v>
      </c>
      <c r="D3" s="115">
        <v>3</v>
      </c>
      <c r="E3" s="120">
        <v>0</v>
      </c>
      <c r="F3" s="115">
        <v>0</v>
      </c>
      <c r="G3" s="120">
        <v>0</v>
      </c>
      <c r="H3" s="115">
        <v>0</v>
      </c>
      <c r="I3" s="95">
        <f>SUM(C3+E3+G3)</f>
        <v>3</v>
      </c>
      <c r="J3" s="109">
        <f>SUM(D3+F3+H3)</f>
        <v>3</v>
      </c>
      <c r="M3" s="128" t="s">
        <v>687</v>
      </c>
      <c r="N3" s="129">
        <v>60</v>
      </c>
      <c r="O3" s="130">
        <f>+N3/M$8*100</f>
        <v>3.8022813688212929</v>
      </c>
      <c r="P3" s="129">
        <v>19</v>
      </c>
      <c r="Q3" s="130">
        <f>+P3/M$8*100</f>
        <v>1.2040557667934093</v>
      </c>
    </row>
    <row r="4" spans="1:17" ht="23.25" customHeight="1" thickBot="1" x14ac:dyDescent="0.25">
      <c r="A4" s="325"/>
      <c r="B4" s="102" t="s">
        <v>706</v>
      </c>
      <c r="C4" s="116">
        <v>15</v>
      </c>
      <c r="D4" s="117">
        <v>3</v>
      </c>
      <c r="E4" s="121">
        <v>1</v>
      </c>
      <c r="F4" s="117">
        <v>0</v>
      </c>
      <c r="G4" s="120">
        <v>0</v>
      </c>
      <c r="H4" s="115">
        <v>0</v>
      </c>
      <c r="I4" s="95">
        <f t="shared" ref="I4:I40" si="0">SUM(C4+E4+G4)</f>
        <v>16</v>
      </c>
      <c r="J4" s="109">
        <f t="shared" ref="J4:J40" si="1">SUM(D4+F4+H4)</f>
        <v>3</v>
      </c>
      <c r="M4" s="128" t="s">
        <v>688</v>
      </c>
      <c r="N4" s="129">
        <v>169</v>
      </c>
      <c r="O4" s="130">
        <f t="shared" ref="O4:O7" si="2">+N4/M$8*100</f>
        <v>10.709759188846641</v>
      </c>
      <c r="P4" s="129">
        <v>64</v>
      </c>
      <c r="Q4" s="130">
        <f t="shared" ref="Q4:Q7" si="3">+P4/M$8*100</f>
        <v>4.0557667934093784</v>
      </c>
    </row>
    <row r="5" spans="1:17" ht="15" customHeight="1" thickBot="1" x14ac:dyDescent="0.25">
      <c r="A5" s="325"/>
      <c r="B5" s="103" t="s">
        <v>707</v>
      </c>
      <c r="C5" s="116">
        <v>11</v>
      </c>
      <c r="D5" s="117">
        <v>0</v>
      </c>
      <c r="E5" s="121">
        <v>0</v>
      </c>
      <c r="F5" s="117">
        <v>0</v>
      </c>
      <c r="G5" s="121">
        <v>1</v>
      </c>
      <c r="H5" s="117">
        <v>0</v>
      </c>
      <c r="I5" s="95">
        <f t="shared" si="0"/>
        <v>12</v>
      </c>
      <c r="J5" s="109">
        <f t="shared" si="1"/>
        <v>0</v>
      </c>
      <c r="M5" s="128" t="s">
        <v>691</v>
      </c>
      <c r="N5" s="129">
        <v>297</v>
      </c>
      <c r="O5" s="130">
        <f t="shared" si="2"/>
        <v>18.821292775665398</v>
      </c>
      <c r="P5" s="129">
        <v>86</v>
      </c>
      <c r="Q5" s="130">
        <f t="shared" si="3"/>
        <v>5.4499366286438535</v>
      </c>
    </row>
    <row r="6" spans="1:17" ht="15" customHeight="1" thickBot="1" x14ac:dyDescent="0.25">
      <c r="A6" s="325"/>
      <c r="B6" s="104" t="s">
        <v>708</v>
      </c>
      <c r="C6" s="116">
        <v>4</v>
      </c>
      <c r="D6" s="117">
        <v>0</v>
      </c>
      <c r="E6" s="121">
        <v>0</v>
      </c>
      <c r="F6" s="117">
        <v>0</v>
      </c>
      <c r="G6" s="121">
        <v>0</v>
      </c>
      <c r="H6" s="117">
        <v>0</v>
      </c>
      <c r="I6" s="95">
        <f t="shared" si="0"/>
        <v>4</v>
      </c>
      <c r="J6" s="109">
        <f t="shared" si="1"/>
        <v>0</v>
      </c>
      <c r="M6" s="128" t="s">
        <v>695</v>
      </c>
      <c r="N6" s="129">
        <v>147</v>
      </c>
      <c r="O6" s="130">
        <f t="shared" si="2"/>
        <v>9.3155893536121681</v>
      </c>
      <c r="P6" s="129">
        <v>24</v>
      </c>
      <c r="Q6" s="130">
        <f t="shared" si="3"/>
        <v>1.520912547528517</v>
      </c>
    </row>
    <row r="7" spans="1:17" ht="15" customHeight="1" thickBot="1" x14ac:dyDescent="0.25">
      <c r="A7" s="325"/>
      <c r="B7" s="104" t="s">
        <v>709</v>
      </c>
      <c r="C7" s="116">
        <v>7</v>
      </c>
      <c r="D7" s="117">
        <v>3</v>
      </c>
      <c r="E7" s="121">
        <v>3</v>
      </c>
      <c r="F7" s="117">
        <v>0</v>
      </c>
      <c r="G7" s="121">
        <v>9</v>
      </c>
      <c r="H7" s="117">
        <v>5</v>
      </c>
      <c r="I7" s="95">
        <f t="shared" si="0"/>
        <v>19</v>
      </c>
      <c r="J7" s="109">
        <f t="shared" si="1"/>
        <v>8</v>
      </c>
      <c r="M7" s="128" t="s">
        <v>696</v>
      </c>
      <c r="N7" s="129">
        <v>570</v>
      </c>
      <c r="O7" s="130">
        <f t="shared" si="2"/>
        <v>36.121673003802279</v>
      </c>
      <c r="P7" s="129">
        <v>142</v>
      </c>
      <c r="Q7" s="130">
        <f t="shared" si="3"/>
        <v>8.99873257287706</v>
      </c>
    </row>
    <row r="8" spans="1:17" ht="28.5" customHeight="1" thickBot="1" x14ac:dyDescent="0.25">
      <c r="A8" s="325"/>
      <c r="B8" s="104" t="s">
        <v>710</v>
      </c>
      <c r="C8" s="116">
        <v>3</v>
      </c>
      <c r="D8" s="117">
        <v>1</v>
      </c>
      <c r="E8" s="121">
        <v>0</v>
      </c>
      <c r="F8" s="117">
        <v>0</v>
      </c>
      <c r="G8" s="121">
        <v>2</v>
      </c>
      <c r="H8" s="117">
        <v>0</v>
      </c>
      <c r="I8" s="95">
        <f t="shared" si="0"/>
        <v>5</v>
      </c>
      <c r="J8" s="109">
        <f t="shared" si="1"/>
        <v>1</v>
      </c>
      <c r="M8" s="101">
        <f>+N8+P8</f>
        <v>1578</v>
      </c>
      <c r="N8" s="101">
        <f>SUM(N3:N7)</f>
        <v>1243</v>
      </c>
      <c r="O8" s="131">
        <f>SUM(O3:O7)</f>
        <v>78.770595690747768</v>
      </c>
      <c r="P8" s="101">
        <f>SUM(P3:P7)</f>
        <v>335</v>
      </c>
      <c r="Q8" s="131">
        <f>SUM(Q3:Q7)</f>
        <v>21.229404309252217</v>
      </c>
    </row>
    <row r="9" spans="1:17" ht="15" customHeight="1" thickBot="1" x14ac:dyDescent="0.25">
      <c r="A9" s="326"/>
      <c r="B9" s="110" t="s">
        <v>711</v>
      </c>
      <c r="C9" s="118">
        <v>0</v>
      </c>
      <c r="D9" s="119">
        <v>4</v>
      </c>
      <c r="E9" s="122">
        <v>0</v>
      </c>
      <c r="F9" s="119">
        <v>0</v>
      </c>
      <c r="G9" s="122">
        <v>1</v>
      </c>
      <c r="H9" s="119">
        <v>0</v>
      </c>
      <c r="I9" s="95">
        <f t="shared" si="0"/>
        <v>1</v>
      </c>
      <c r="J9" s="109">
        <f t="shared" si="1"/>
        <v>4</v>
      </c>
    </row>
    <row r="10" spans="1:17" ht="15" customHeight="1" thickBot="1" x14ac:dyDescent="0.25">
      <c r="A10" s="124"/>
      <c r="B10" s="103"/>
      <c r="C10" s="116"/>
      <c r="D10" s="117"/>
      <c r="E10" s="121"/>
      <c r="F10" s="117"/>
      <c r="G10" s="121"/>
      <c r="H10" s="117"/>
      <c r="I10" s="125">
        <f>SUM(I3:I9)</f>
        <v>60</v>
      </c>
      <c r="J10" s="126">
        <f>SUM(J3:J9)</f>
        <v>19</v>
      </c>
      <c r="M10" s="101" t="s">
        <v>733</v>
      </c>
      <c r="N10" s="101" t="s">
        <v>108</v>
      </c>
      <c r="O10" s="101" t="s">
        <v>704</v>
      </c>
    </row>
    <row r="11" spans="1:17" ht="15.75" customHeight="1" thickBot="1" x14ac:dyDescent="0.25">
      <c r="A11" s="324" t="s">
        <v>688</v>
      </c>
      <c r="B11" s="111" t="s">
        <v>689</v>
      </c>
      <c r="C11" s="114">
        <v>22</v>
      </c>
      <c r="D11" s="115">
        <v>25</v>
      </c>
      <c r="E11" s="120">
        <v>3</v>
      </c>
      <c r="F11" s="115">
        <v>16</v>
      </c>
      <c r="G11" s="120">
        <v>20</v>
      </c>
      <c r="H11" s="115">
        <v>7</v>
      </c>
      <c r="I11" s="95">
        <f t="shared" si="0"/>
        <v>45</v>
      </c>
      <c r="J11" s="109">
        <f t="shared" si="1"/>
        <v>48</v>
      </c>
      <c r="M11" s="101" t="s">
        <v>687</v>
      </c>
      <c r="N11" s="131">
        <v>3.8022813688212929</v>
      </c>
      <c r="O11" s="131">
        <v>1.2040557667934093</v>
      </c>
    </row>
    <row r="12" spans="1:17" ht="23.25" customHeight="1" thickBot="1" x14ac:dyDescent="0.25">
      <c r="A12" s="325"/>
      <c r="B12" s="104" t="s">
        <v>690</v>
      </c>
      <c r="C12" s="116">
        <v>26</v>
      </c>
      <c r="D12" s="117">
        <v>5</v>
      </c>
      <c r="E12" s="121">
        <v>12</v>
      </c>
      <c r="F12" s="117">
        <v>2</v>
      </c>
      <c r="G12" s="121">
        <v>65</v>
      </c>
      <c r="H12" s="117">
        <v>5</v>
      </c>
      <c r="I12" s="95">
        <f t="shared" si="0"/>
        <v>103</v>
      </c>
      <c r="J12" s="109">
        <f t="shared" si="1"/>
        <v>12</v>
      </c>
      <c r="M12" s="101" t="s">
        <v>688</v>
      </c>
      <c r="N12" s="131">
        <v>10.709759188846641</v>
      </c>
      <c r="O12" s="131">
        <v>4.0557667934093784</v>
      </c>
    </row>
    <row r="13" spans="1:17" ht="15" customHeight="1" thickBot="1" x14ac:dyDescent="0.25">
      <c r="A13" s="326"/>
      <c r="B13" s="105" t="s">
        <v>712</v>
      </c>
      <c r="C13" s="118">
        <v>11</v>
      </c>
      <c r="D13" s="119">
        <v>2</v>
      </c>
      <c r="E13" s="122">
        <v>0</v>
      </c>
      <c r="F13" s="119">
        <v>1</v>
      </c>
      <c r="G13" s="122">
        <v>10</v>
      </c>
      <c r="H13" s="119">
        <v>1</v>
      </c>
      <c r="I13" s="95">
        <f t="shared" si="0"/>
        <v>21</v>
      </c>
      <c r="J13" s="109">
        <f t="shared" si="1"/>
        <v>4</v>
      </c>
      <c r="M13" s="101" t="s">
        <v>691</v>
      </c>
      <c r="N13" s="131">
        <v>18.821292775665398</v>
      </c>
      <c r="O13" s="131">
        <v>5.4499366286438535</v>
      </c>
    </row>
    <row r="14" spans="1:17" ht="15" customHeight="1" thickBot="1" x14ac:dyDescent="0.25">
      <c r="A14" s="124"/>
      <c r="B14" s="104"/>
      <c r="C14" s="116"/>
      <c r="D14" s="117"/>
      <c r="E14" s="121"/>
      <c r="F14" s="117"/>
      <c r="G14" s="121"/>
      <c r="H14" s="117"/>
      <c r="I14" s="125">
        <f>SUM(I11:I13)</f>
        <v>169</v>
      </c>
      <c r="J14" s="126">
        <f>SUM(J11:J13)</f>
        <v>64</v>
      </c>
      <c r="M14" s="101" t="s">
        <v>695</v>
      </c>
      <c r="N14" s="131">
        <v>9.3155893536121681</v>
      </c>
      <c r="O14" s="131">
        <v>1.520912547528517</v>
      </c>
    </row>
    <row r="15" spans="1:17" ht="12" thickBot="1" x14ac:dyDescent="0.25">
      <c r="A15" s="302" t="s">
        <v>691</v>
      </c>
      <c r="B15" s="112" t="s">
        <v>693</v>
      </c>
      <c r="C15" s="114">
        <v>76</v>
      </c>
      <c r="D15" s="115">
        <v>41</v>
      </c>
      <c r="E15" s="120">
        <v>71</v>
      </c>
      <c r="F15" s="115">
        <v>16</v>
      </c>
      <c r="G15" s="120">
        <v>43</v>
      </c>
      <c r="H15" s="115">
        <v>5</v>
      </c>
      <c r="I15" s="95">
        <f t="shared" si="0"/>
        <v>190</v>
      </c>
      <c r="J15" s="109">
        <f t="shared" si="1"/>
        <v>62</v>
      </c>
      <c r="M15" s="101" t="s">
        <v>696</v>
      </c>
      <c r="N15" s="131">
        <v>36.121673003802279</v>
      </c>
      <c r="O15" s="131">
        <v>8.99873257287706</v>
      </c>
    </row>
    <row r="16" spans="1:17" ht="12" thickBot="1" x14ac:dyDescent="0.25">
      <c r="A16" s="303"/>
      <c r="B16" s="104" t="s">
        <v>715</v>
      </c>
      <c r="C16" s="116">
        <v>1</v>
      </c>
      <c r="D16" s="117">
        <v>8</v>
      </c>
      <c r="E16" s="121">
        <v>1</v>
      </c>
      <c r="F16" s="117">
        <v>1</v>
      </c>
      <c r="G16" s="121">
        <v>0</v>
      </c>
      <c r="H16" s="117">
        <v>0</v>
      </c>
      <c r="I16" s="95">
        <f t="shared" si="0"/>
        <v>2</v>
      </c>
      <c r="J16" s="109">
        <f t="shared" si="1"/>
        <v>9</v>
      </c>
      <c r="M16" s="101"/>
      <c r="N16" s="131">
        <v>100</v>
      </c>
      <c r="O16" s="131">
        <v>100</v>
      </c>
    </row>
    <row r="17" spans="1:10" ht="12" thickBot="1" x14ac:dyDescent="0.25">
      <c r="A17" s="303"/>
      <c r="B17" s="104" t="s">
        <v>716</v>
      </c>
      <c r="C17" s="116">
        <v>17</v>
      </c>
      <c r="D17" s="117">
        <v>1</v>
      </c>
      <c r="E17" s="121">
        <v>1</v>
      </c>
      <c r="F17" s="117">
        <v>0</v>
      </c>
      <c r="G17" s="121">
        <v>14</v>
      </c>
      <c r="H17" s="117">
        <v>2</v>
      </c>
      <c r="I17" s="95">
        <f t="shared" si="0"/>
        <v>32</v>
      </c>
      <c r="J17" s="109">
        <f t="shared" si="1"/>
        <v>3</v>
      </c>
    </row>
    <row r="18" spans="1:10" ht="12" thickBot="1" x14ac:dyDescent="0.25">
      <c r="A18" s="303"/>
      <c r="B18" s="104" t="s">
        <v>717</v>
      </c>
      <c r="C18" s="116">
        <v>30</v>
      </c>
      <c r="D18" s="117">
        <v>6</v>
      </c>
      <c r="E18" s="121">
        <v>8</v>
      </c>
      <c r="F18" s="117">
        <v>0</v>
      </c>
      <c r="G18" s="121">
        <v>20</v>
      </c>
      <c r="H18" s="117">
        <v>1</v>
      </c>
      <c r="I18" s="95">
        <f t="shared" si="0"/>
        <v>58</v>
      </c>
      <c r="J18" s="109">
        <f t="shared" si="1"/>
        <v>7</v>
      </c>
    </row>
    <row r="19" spans="1:10" ht="12" thickBot="1" x14ac:dyDescent="0.25">
      <c r="A19" s="303"/>
      <c r="B19" s="104" t="s">
        <v>718</v>
      </c>
      <c r="C19" s="116">
        <v>14</v>
      </c>
      <c r="D19" s="117">
        <v>3</v>
      </c>
      <c r="E19" s="121">
        <v>56</v>
      </c>
      <c r="F19" s="117">
        <v>14</v>
      </c>
      <c r="G19" s="121">
        <v>8</v>
      </c>
      <c r="H19" s="117">
        <v>0</v>
      </c>
      <c r="I19" s="95">
        <f t="shared" si="0"/>
        <v>78</v>
      </c>
      <c r="J19" s="109">
        <f t="shared" si="1"/>
        <v>17</v>
      </c>
    </row>
    <row r="20" spans="1:10" ht="12" thickBot="1" x14ac:dyDescent="0.25">
      <c r="A20" s="303"/>
      <c r="B20" s="104" t="s">
        <v>719</v>
      </c>
      <c r="C20" s="116">
        <v>11</v>
      </c>
      <c r="D20" s="117">
        <v>0</v>
      </c>
      <c r="E20" s="121">
        <v>5</v>
      </c>
      <c r="F20" s="117">
        <v>0</v>
      </c>
      <c r="G20" s="121">
        <v>1</v>
      </c>
      <c r="H20" s="117">
        <v>2</v>
      </c>
      <c r="I20" s="95">
        <f t="shared" si="0"/>
        <v>17</v>
      </c>
      <c r="J20" s="109">
        <f t="shared" si="1"/>
        <v>2</v>
      </c>
    </row>
    <row r="21" spans="1:10" ht="12" thickBot="1" x14ac:dyDescent="0.25">
      <c r="A21" s="303"/>
      <c r="B21" s="104" t="s">
        <v>720</v>
      </c>
      <c r="C21" s="116">
        <v>3</v>
      </c>
      <c r="D21" s="117">
        <v>23</v>
      </c>
      <c r="E21" s="121">
        <v>0</v>
      </c>
      <c r="F21" s="117">
        <v>1</v>
      </c>
      <c r="G21" s="121">
        <v>0</v>
      </c>
      <c r="H21" s="117">
        <v>0</v>
      </c>
      <c r="I21" s="95">
        <f t="shared" si="0"/>
        <v>3</v>
      </c>
      <c r="J21" s="109">
        <f t="shared" si="1"/>
        <v>24</v>
      </c>
    </row>
    <row r="22" spans="1:10" ht="12" thickBot="1" x14ac:dyDescent="0.25">
      <c r="A22" s="303"/>
      <c r="B22" s="104" t="s">
        <v>692</v>
      </c>
      <c r="C22" s="116">
        <v>14</v>
      </c>
      <c r="D22" s="117">
        <v>0</v>
      </c>
      <c r="E22" s="121">
        <v>0</v>
      </c>
      <c r="F22" s="117">
        <v>0</v>
      </c>
      <c r="G22" s="121">
        <v>5</v>
      </c>
      <c r="H22" s="117">
        <v>0</v>
      </c>
      <c r="I22" s="95">
        <f t="shared" si="0"/>
        <v>19</v>
      </c>
      <c r="J22" s="109">
        <f t="shared" si="1"/>
        <v>0</v>
      </c>
    </row>
    <row r="23" spans="1:10" ht="12" thickBot="1" x14ac:dyDescent="0.25">
      <c r="A23" s="303"/>
      <c r="B23" s="107" t="s">
        <v>694</v>
      </c>
      <c r="C23" s="116">
        <v>13</v>
      </c>
      <c r="D23" s="117">
        <v>5</v>
      </c>
      <c r="E23" s="121">
        <v>33</v>
      </c>
      <c r="F23" s="117">
        <v>2</v>
      </c>
      <c r="G23" s="121">
        <v>25</v>
      </c>
      <c r="H23" s="117">
        <v>2</v>
      </c>
      <c r="I23" s="95">
        <f t="shared" si="0"/>
        <v>71</v>
      </c>
      <c r="J23" s="109">
        <f t="shared" si="1"/>
        <v>9</v>
      </c>
    </row>
    <row r="24" spans="1:10" ht="12" thickBot="1" x14ac:dyDescent="0.25">
      <c r="A24" s="303"/>
      <c r="B24" s="104" t="s">
        <v>721</v>
      </c>
      <c r="C24" s="116">
        <v>3</v>
      </c>
      <c r="D24" s="117">
        <v>1</v>
      </c>
      <c r="E24" s="121">
        <v>1</v>
      </c>
      <c r="F24" s="117">
        <v>0</v>
      </c>
      <c r="G24" s="121">
        <v>0</v>
      </c>
      <c r="H24" s="117">
        <v>0</v>
      </c>
      <c r="I24" s="95">
        <f t="shared" si="0"/>
        <v>4</v>
      </c>
      <c r="J24" s="109">
        <f t="shared" si="1"/>
        <v>1</v>
      </c>
    </row>
    <row r="25" spans="1:10" ht="12" thickBot="1" x14ac:dyDescent="0.25">
      <c r="A25" s="303"/>
      <c r="B25" s="104" t="s">
        <v>722</v>
      </c>
      <c r="C25" s="116">
        <v>4</v>
      </c>
      <c r="D25" s="117">
        <v>1</v>
      </c>
      <c r="E25" s="121">
        <v>4</v>
      </c>
      <c r="F25" s="117">
        <v>1</v>
      </c>
      <c r="G25" s="121">
        <v>4</v>
      </c>
      <c r="H25" s="117">
        <v>0</v>
      </c>
      <c r="I25" s="95">
        <f t="shared" si="0"/>
        <v>12</v>
      </c>
      <c r="J25" s="109">
        <f t="shared" si="1"/>
        <v>2</v>
      </c>
    </row>
    <row r="26" spans="1:10" ht="12" thickBot="1" x14ac:dyDescent="0.25">
      <c r="A26" s="303"/>
      <c r="B26" s="104" t="s">
        <v>723</v>
      </c>
      <c r="C26" s="116">
        <v>32</v>
      </c>
      <c r="D26" s="117">
        <v>3</v>
      </c>
      <c r="E26" s="121">
        <v>28</v>
      </c>
      <c r="F26" s="117">
        <v>1</v>
      </c>
      <c r="G26" s="121">
        <v>21</v>
      </c>
      <c r="H26" s="117">
        <v>2</v>
      </c>
      <c r="I26" s="95">
        <f t="shared" si="0"/>
        <v>81</v>
      </c>
      <c r="J26" s="109">
        <f t="shared" si="1"/>
        <v>6</v>
      </c>
    </row>
    <row r="27" spans="1:10" ht="12" thickBot="1" x14ac:dyDescent="0.25">
      <c r="A27" s="313"/>
      <c r="B27" s="105" t="s">
        <v>714</v>
      </c>
      <c r="C27" s="118">
        <v>8</v>
      </c>
      <c r="D27" s="119">
        <v>13</v>
      </c>
      <c r="E27" s="122">
        <v>5</v>
      </c>
      <c r="F27" s="119">
        <v>1</v>
      </c>
      <c r="G27" s="122">
        <v>4</v>
      </c>
      <c r="H27" s="119">
        <v>1</v>
      </c>
      <c r="I27" s="95">
        <f t="shared" si="0"/>
        <v>17</v>
      </c>
      <c r="J27" s="109">
        <f t="shared" si="1"/>
        <v>15</v>
      </c>
    </row>
    <row r="28" spans="1:10" ht="12" thickBot="1" x14ac:dyDescent="0.25">
      <c r="A28" s="127"/>
      <c r="B28" s="104"/>
      <c r="C28" s="116"/>
      <c r="D28" s="117"/>
      <c r="E28" s="121"/>
      <c r="F28" s="117"/>
      <c r="G28" s="121"/>
      <c r="H28" s="117"/>
      <c r="I28" s="95">
        <f>SUM(I15+I22+I23+I27)</f>
        <v>297</v>
      </c>
      <c r="J28" s="95">
        <f>SUM(J15+J22+J23+J27)</f>
        <v>86</v>
      </c>
    </row>
    <row r="29" spans="1:10" ht="22.5" customHeight="1" thickBot="1" x14ac:dyDescent="0.25">
      <c r="A29" s="302" t="s">
        <v>695</v>
      </c>
      <c r="B29" s="111" t="s">
        <v>728</v>
      </c>
      <c r="C29" s="114">
        <v>61</v>
      </c>
      <c r="D29" s="115">
        <v>21</v>
      </c>
      <c r="E29" s="120">
        <v>3</v>
      </c>
      <c r="F29" s="115">
        <v>0</v>
      </c>
      <c r="G29" s="120">
        <v>13</v>
      </c>
      <c r="H29" s="115">
        <v>1</v>
      </c>
      <c r="I29" s="95">
        <f t="shared" si="0"/>
        <v>77</v>
      </c>
      <c r="J29" s="109">
        <f t="shared" si="1"/>
        <v>22</v>
      </c>
    </row>
    <row r="30" spans="1:10" ht="12" thickBot="1" x14ac:dyDescent="0.25">
      <c r="A30" s="313"/>
      <c r="B30" s="105" t="s">
        <v>729</v>
      </c>
      <c r="C30" s="118">
        <v>49</v>
      </c>
      <c r="D30" s="119">
        <v>1</v>
      </c>
      <c r="E30" s="122">
        <v>6</v>
      </c>
      <c r="F30" s="119">
        <v>0</v>
      </c>
      <c r="G30" s="122">
        <v>15</v>
      </c>
      <c r="H30" s="119">
        <v>1</v>
      </c>
      <c r="I30" s="95">
        <f t="shared" si="0"/>
        <v>70</v>
      </c>
      <c r="J30" s="109">
        <f t="shared" si="1"/>
        <v>2</v>
      </c>
    </row>
    <row r="31" spans="1:10" ht="12" thickBot="1" x14ac:dyDescent="0.25">
      <c r="A31" s="127"/>
      <c r="B31" s="104"/>
      <c r="C31" s="116"/>
      <c r="D31" s="117"/>
      <c r="E31" s="121"/>
      <c r="F31" s="117"/>
      <c r="G31" s="121"/>
      <c r="H31" s="117"/>
      <c r="I31" s="95">
        <f>SUM(I29:I30)</f>
        <v>147</v>
      </c>
      <c r="J31" s="109">
        <f>SUM(J29:J30)</f>
        <v>24</v>
      </c>
    </row>
    <row r="32" spans="1:10" ht="12" thickBot="1" x14ac:dyDescent="0.25">
      <c r="A32" s="303" t="s">
        <v>696</v>
      </c>
      <c r="B32" s="104" t="s">
        <v>697</v>
      </c>
      <c r="C32" s="116">
        <v>25</v>
      </c>
      <c r="D32" s="117">
        <v>3</v>
      </c>
      <c r="E32" s="121">
        <v>23</v>
      </c>
      <c r="F32" s="117">
        <v>6</v>
      </c>
      <c r="G32" s="121">
        <v>24</v>
      </c>
      <c r="H32" s="117">
        <v>1</v>
      </c>
      <c r="I32" s="95">
        <f t="shared" si="0"/>
        <v>72</v>
      </c>
      <c r="J32" s="109">
        <f t="shared" si="1"/>
        <v>10</v>
      </c>
    </row>
    <row r="33" spans="1:10" ht="12" thickBot="1" x14ac:dyDescent="0.25">
      <c r="A33" s="303"/>
      <c r="B33" s="107" t="s">
        <v>698</v>
      </c>
      <c r="C33" s="116">
        <v>136</v>
      </c>
      <c r="D33" s="117">
        <v>35</v>
      </c>
      <c r="E33" s="121">
        <v>25</v>
      </c>
      <c r="F33" s="117">
        <v>14</v>
      </c>
      <c r="G33" s="121">
        <v>84</v>
      </c>
      <c r="H33" s="117">
        <v>10</v>
      </c>
      <c r="I33" s="95">
        <f t="shared" si="0"/>
        <v>245</v>
      </c>
      <c r="J33" s="109">
        <f t="shared" si="1"/>
        <v>59</v>
      </c>
    </row>
    <row r="34" spans="1:10" ht="12" thickBot="1" x14ac:dyDescent="0.25">
      <c r="A34" s="303"/>
      <c r="B34" s="104" t="s">
        <v>724</v>
      </c>
      <c r="C34" s="116">
        <v>21</v>
      </c>
      <c r="D34" s="117">
        <v>0</v>
      </c>
      <c r="E34" s="121">
        <v>0</v>
      </c>
      <c r="F34" s="117">
        <v>0</v>
      </c>
      <c r="G34" s="121">
        <v>2</v>
      </c>
      <c r="H34" s="117">
        <v>0</v>
      </c>
      <c r="I34" s="95">
        <f t="shared" si="0"/>
        <v>23</v>
      </c>
      <c r="J34" s="109">
        <f t="shared" si="1"/>
        <v>0</v>
      </c>
    </row>
    <row r="35" spans="1:10" ht="12" thickBot="1" x14ac:dyDescent="0.25">
      <c r="A35" s="303"/>
      <c r="B35" s="104" t="s">
        <v>730</v>
      </c>
      <c r="C35" s="116">
        <v>28</v>
      </c>
      <c r="D35" s="117">
        <v>6</v>
      </c>
      <c r="E35" s="121">
        <v>1</v>
      </c>
      <c r="F35" s="117">
        <v>4</v>
      </c>
      <c r="G35" s="121">
        <v>29</v>
      </c>
      <c r="H35" s="117">
        <v>7</v>
      </c>
      <c r="I35" s="95">
        <v>29</v>
      </c>
      <c r="J35" s="109">
        <f t="shared" si="1"/>
        <v>17</v>
      </c>
    </row>
    <row r="36" spans="1:10" ht="23.25" thickBot="1" x14ac:dyDescent="0.25">
      <c r="A36" s="303"/>
      <c r="B36" s="104" t="s">
        <v>725</v>
      </c>
      <c r="C36" s="116">
        <v>53</v>
      </c>
      <c r="D36" s="117">
        <v>21</v>
      </c>
      <c r="E36" s="121">
        <v>21</v>
      </c>
      <c r="F36" s="117">
        <v>8</v>
      </c>
      <c r="G36" s="121">
        <v>20</v>
      </c>
      <c r="H36" s="117">
        <v>0</v>
      </c>
      <c r="I36" s="95">
        <f t="shared" si="0"/>
        <v>94</v>
      </c>
      <c r="J36" s="109">
        <f t="shared" si="1"/>
        <v>29</v>
      </c>
    </row>
    <row r="37" spans="1:10" ht="12" thickBot="1" x14ac:dyDescent="0.25">
      <c r="A37" s="303"/>
      <c r="B37" s="104" t="s">
        <v>726</v>
      </c>
      <c r="C37" s="116">
        <v>28</v>
      </c>
      <c r="D37" s="117">
        <v>7</v>
      </c>
      <c r="E37" s="121">
        <v>1</v>
      </c>
      <c r="F37" s="117">
        <v>1</v>
      </c>
      <c r="G37" s="121">
        <v>15</v>
      </c>
      <c r="H37" s="117">
        <v>3</v>
      </c>
      <c r="I37" s="95">
        <f t="shared" si="0"/>
        <v>44</v>
      </c>
      <c r="J37" s="109">
        <f t="shared" si="1"/>
        <v>11</v>
      </c>
    </row>
    <row r="38" spans="1:10" ht="12" thickBot="1" x14ac:dyDescent="0.25">
      <c r="A38" s="303"/>
      <c r="B38" s="104" t="s">
        <v>727</v>
      </c>
      <c r="C38" s="116">
        <v>6</v>
      </c>
      <c r="D38" s="117">
        <v>1</v>
      </c>
      <c r="E38" s="121">
        <v>2</v>
      </c>
      <c r="F38" s="117">
        <v>1</v>
      </c>
      <c r="G38" s="121">
        <v>18</v>
      </c>
      <c r="H38" s="117">
        <v>0</v>
      </c>
      <c r="I38" s="95">
        <f t="shared" si="0"/>
        <v>26</v>
      </c>
      <c r="J38" s="109">
        <f t="shared" si="1"/>
        <v>2</v>
      </c>
    </row>
    <row r="39" spans="1:10" ht="12" thickBot="1" x14ac:dyDescent="0.25">
      <c r="A39" s="303"/>
      <c r="B39" s="104" t="s">
        <v>699</v>
      </c>
      <c r="C39" s="116">
        <v>62</v>
      </c>
      <c r="D39" s="117">
        <v>7</v>
      </c>
      <c r="E39" s="121">
        <v>49</v>
      </c>
      <c r="F39" s="117">
        <v>42</v>
      </c>
      <c r="G39" s="121">
        <v>35</v>
      </c>
      <c r="H39" s="117">
        <v>2</v>
      </c>
      <c r="I39" s="95">
        <f t="shared" si="0"/>
        <v>146</v>
      </c>
      <c r="J39" s="109">
        <f t="shared" si="1"/>
        <v>51</v>
      </c>
    </row>
    <row r="40" spans="1:10" ht="12" thickBot="1" x14ac:dyDescent="0.25">
      <c r="A40" s="313"/>
      <c r="B40" s="105" t="s">
        <v>700</v>
      </c>
      <c r="C40" s="118">
        <v>30</v>
      </c>
      <c r="D40" s="119">
        <v>9</v>
      </c>
      <c r="E40" s="122">
        <v>52</v>
      </c>
      <c r="F40" s="119">
        <v>10</v>
      </c>
      <c r="G40" s="122">
        <v>25</v>
      </c>
      <c r="H40" s="119">
        <v>3</v>
      </c>
      <c r="I40" s="95">
        <f t="shared" si="0"/>
        <v>107</v>
      </c>
      <c r="J40" s="109">
        <f t="shared" si="1"/>
        <v>22</v>
      </c>
    </row>
    <row r="41" spans="1:10" x14ac:dyDescent="0.2">
      <c r="I41" s="92">
        <f>+I32+I33+I39+I40</f>
        <v>570</v>
      </c>
      <c r="J41" s="92">
        <f>+J32+J33+J39+J40</f>
        <v>142</v>
      </c>
    </row>
  </sheetData>
  <mergeCells count="11">
    <mergeCell ref="I1:J1"/>
    <mergeCell ref="A3:A9"/>
    <mergeCell ref="A11:A13"/>
    <mergeCell ref="A15:A27"/>
    <mergeCell ref="A29:A30"/>
    <mergeCell ref="G1:H1"/>
    <mergeCell ref="A32:A40"/>
    <mergeCell ref="A1:A2"/>
    <mergeCell ref="B1:B2"/>
    <mergeCell ref="C1:D1"/>
    <mergeCell ref="E1:F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D540-6557-43E0-9B83-585EAA656ED5}">
  <dimension ref="A1:N45"/>
  <sheetViews>
    <sheetView zoomScale="84" zoomScaleNormal="84" workbookViewId="0">
      <selection activeCell="F6" sqref="F6"/>
    </sheetView>
  </sheetViews>
  <sheetFormatPr baseColWidth="10" defaultRowHeight="11.25" x14ac:dyDescent="0.2"/>
  <cols>
    <col min="1" max="1" width="17.28515625" style="97" customWidth="1"/>
    <col min="2" max="2" width="41.140625" style="97" customWidth="1"/>
    <col min="3" max="3" width="8.85546875" style="96" customWidth="1"/>
    <col min="4" max="4" width="8.28515625" style="96" customWidth="1"/>
    <col min="5" max="5" width="7.5703125" style="96" customWidth="1"/>
    <col min="6" max="6" width="10.42578125" style="96" customWidth="1"/>
    <col min="7" max="7" width="10.85546875" style="96" customWidth="1"/>
    <col min="8" max="8" width="7.140625" style="96" customWidth="1"/>
    <col min="9" max="9" width="10" style="96" customWidth="1"/>
    <col min="10" max="10" width="6.7109375" style="96" customWidth="1"/>
    <col min="11" max="11" width="13.28515625" style="96" customWidth="1"/>
    <col min="12" max="12" width="8.85546875" style="96" customWidth="1"/>
    <col min="13" max="13" width="12.140625" style="96" customWidth="1"/>
    <col min="14" max="14" width="8.85546875" style="96" customWidth="1"/>
    <col min="15" max="16384" width="11.42578125" style="96"/>
  </cols>
  <sheetData>
    <row r="1" spans="1:14" ht="12" thickBot="1" x14ac:dyDescent="0.25">
      <c r="A1" s="144" t="s">
        <v>685</v>
      </c>
      <c r="B1" s="145" t="s">
        <v>686</v>
      </c>
      <c r="C1" s="146" t="s">
        <v>753</v>
      </c>
      <c r="D1" s="147" t="s">
        <v>734</v>
      </c>
      <c r="E1" s="147" t="s">
        <v>754</v>
      </c>
      <c r="F1" s="149" t="s">
        <v>734</v>
      </c>
      <c r="G1" s="148" t="s">
        <v>758</v>
      </c>
      <c r="H1" s="148" t="s">
        <v>734</v>
      </c>
      <c r="I1" s="148" t="s">
        <v>759</v>
      </c>
      <c r="J1" s="153" t="s">
        <v>734</v>
      </c>
      <c r="K1" s="147" t="s">
        <v>755</v>
      </c>
      <c r="L1" s="147" t="s">
        <v>734</v>
      </c>
      <c r="M1" s="147" t="s">
        <v>756</v>
      </c>
      <c r="N1" s="149" t="s">
        <v>734</v>
      </c>
    </row>
    <row r="2" spans="1:14" ht="15.75" customHeight="1" x14ac:dyDescent="0.2">
      <c r="A2" s="316" t="s">
        <v>687</v>
      </c>
      <c r="B2" s="97" t="s">
        <v>705</v>
      </c>
      <c r="C2" s="116">
        <v>3</v>
      </c>
      <c r="D2" s="139">
        <f t="shared" ref="D2:D8" si="0">+C2/C$10*100</f>
        <v>5.2631578947368416</v>
      </c>
      <c r="E2" s="96">
        <v>3</v>
      </c>
      <c r="F2" s="141">
        <f t="shared" ref="F2:F8" si="1">+E2/C$10*100</f>
        <v>5.2631578947368416</v>
      </c>
      <c r="G2" s="96">
        <v>0</v>
      </c>
      <c r="H2" s="139">
        <f>+G2/G$10*100</f>
        <v>0</v>
      </c>
      <c r="I2" s="96">
        <v>0</v>
      </c>
      <c r="J2" s="141">
        <f>+I2/G$10*100</f>
        <v>0</v>
      </c>
      <c r="K2" s="96">
        <v>0</v>
      </c>
      <c r="L2" s="139">
        <f>+K2/K$10*100</f>
        <v>0</v>
      </c>
      <c r="M2" s="96">
        <v>0</v>
      </c>
      <c r="N2" s="141">
        <f>+M2/K$10*100</f>
        <v>0</v>
      </c>
    </row>
    <row r="3" spans="1:14" ht="23.25" customHeight="1" x14ac:dyDescent="0.2">
      <c r="A3" s="316"/>
      <c r="B3" s="97" t="s">
        <v>706</v>
      </c>
      <c r="C3" s="116">
        <v>15</v>
      </c>
      <c r="D3" s="139">
        <f t="shared" si="0"/>
        <v>26.315789473684209</v>
      </c>
      <c r="E3" s="96">
        <v>3</v>
      </c>
      <c r="F3" s="141">
        <f t="shared" si="1"/>
        <v>5.2631578947368416</v>
      </c>
      <c r="G3" s="96">
        <v>1</v>
      </c>
      <c r="H3" s="139">
        <f t="shared" ref="H3:H8" si="2">+G3/G$10*100</f>
        <v>25</v>
      </c>
      <c r="I3" s="96">
        <v>0</v>
      </c>
      <c r="J3" s="141">
        <f t="shared" ref="J3:J8" si="3">+I3/G$10*100</f>
        <v>0</v>
      </c>
      <c r="K3" s="96">
        <v>0</v>
      </c>
      <c r="L3" s="139">
        <f t="shared" ref="L3:L8" si="4">+K3/K$10*100</f>
        <v>0</v>
      </c>
      <c r="M3" s="96">
        <v>0</v>
      </c>
      <c r="N3" s="141">
        <f t="shared" ref="N3:N8" si="5">+M3/K$10*100</f>
        <v>0</v>
      </c>
    </row>
    <row r="4" spans="1:14" ht="15" customHeight="1" x14ac:dyDescent="0.2">
      <c r="A4" s="316"/>
      <c r="B4" s="98" t="s">
        <v>707</v>
      </c>
      <c r="C4" s="116">
        <v>11</v>
      </c>
      <c r="D4" s="139">
        <f t="shared" si="0"/>
        <v>19.298245614035086</v>
      </c>
      <c r="E4" s="96">
        <v>0</v>
      </c>
      <c r="F4" s="141">
        <f t="shared" si="1"/>
        <v>0</v>
      </c>
      <c r="G4" s="96">
        <v>0</v>
      </c>
      <c r="H4" s="139">
        <f t="shared" si="2"/>
        <v>0</v>
      </c>
      <c r="I4" s="96">
        <v>0</v>
      </c>
      <c r="J4" s="141">
        <f t="shared" si="3"/>
        <v>0</v>
      </c>
      <c r="K4" s="96">
        <v>1</v>
      </c>
      <c r="L4" s="139">
        <f t="shared" si="4"/>
        <v>5.5555555555555554</v>
      </c>
      <c r="M4" s="96">
        <v>0</v>
      </c>
      <c r="N4" s="141">
        <f t="shared" si="5"/>
        <v>0</v>
      </c>
    </row>
    <row r="5" spans="1:14" ht="15" customHeight="1" x14ac:dyDescent="0.2">
      <c r="A5" s="316"/>
      <c r="B5" s="99" t="s">
        <v>708</v>
      </c>
      <c r="C5" s="116">
        <v>4</v>
      </c>
      <c r="D5" s="139">
        <f t="shared" si="0"/>
        <v>7.0175438596491224</v>
      </c>
      <c r="E5" s="96">
        <v>0</v>
      </c>
      <c r="F5" s="141">
        <f t="shared" si="1"/>
        <v>0</v>
      </c>
      <c r="G5" s="96">
        <v>0</v>
      </c>
      <c r="H5" s="139">
        <f t="shared" si="2"/>
        <v>0</v>
      </c>
      <c r="I5" s="96">
        <v>0</v>
      </c>
      <c r="J5" s="141">
        <f t="shared" si="3"/>
        <v>0</v>
      </c>
      <c r="K5" s="96">
        <v>0</v>
      </c>
      <c r="L5" s="139">
        <f t="shared" si="4"/>
        <v>0</v>
      </c>
      <c r="M5" s="96">
        <v>0</v>
      </c>
      <c r="N5" s="141">
        <f t="shared" si="5"/>
        <v>0</v>
      </c>
    </row>
    <row r="6" spans="1:14" ht="15" customHeight="1" x14ac:dyDescent="0.2">
      <c r="A6" s="316"/>
      <c r="B6" s="99" t="s">
        <v>709</v>
      </c>
      <c r="C6" s="116">
        <v>7</v>
      </c>
      <c r="D6" s="139">
        <f t="shared" si="0"/>
        <v>12.280701754385964</v>
      </c>
      <c r="E6" s="96">
        <v>3</v>
      </c>
      <c r="F6" s="141">
        <f t="shared" si="1"/>
        <v>5.2631578947368416</v>
      </c>
      <c r="G6" s="96">
        <v>3</v>
      </c>
      <c r="H6" s="139">
        <f>+G6/G$10*100</f>
        <v>75</v>
      </c>
      <c r="I6" s="96">
        <v>0</v>
      </c>
      <c r="J6" s="141">
        <f t="shared" si="3"/>
        <v>0</v>
      </c>
      <c r="K6" s="96">
        <v>9</v>
      </c>
      <c r="L6" s="139">
        <f t="shared" si="4"/>
        <v>50</v>
      </c>
      <c r="M6" s="96">
        <v>5</v>
      </c>
      <c r="N6" s="141">
        <f t="shared" si="5"/>
        <v>27.777777777777779</v>
      </c>
    </row>
    <row r="7" spans="1:14" ht="28.5" customHeight="1" x14ac:dyDescent="0.2">
      <c r="A7" s="316"/>
      <c r="B7" s="99" t="s">
        <v>710</v>
      </c>
      <c r="C7" s="116">
        <v>3</v>
      </c>
      <c r="D7" s="139">
        <f t="shared" si="0"/>
        <v>5.2631578947368416</v>
      </c>
      <c r="E7" s="96">
        <v>1</v>
      </c>
      <c r="F7" s="141">
        <f t="shared" si="1"/>
        <v>1.7543859649122806</v>
      </c>
      <c r="G7" s="96">
        <v>0</v>
      </c>
      <c r="H7" s="139">
        <f t="shared" si="2"/>
        <v>0</v>
      </c>
      <c r="I7" s="96">
        <v>0</v>
      </c>
      <c r="J7" s="141">
        <f t="shared" si="3"/>
        <v>0</v>
      </c>
      <c r="K7" s="96">
        <v>2</v>
      </c>
      <c r="L7" s="139">
        <f t="shared" si="4"/>
        <v>11.111111111111111</v>
      </c>
      <c r="M7" s="96">
        <v>0</v>
      </c>
      <c r="N7" s="141">
        <f t="shared" si="5"/>
        <v>0</v>
      </c>
    </row>
    <row r="8" spans="1:14" ht="15" customHeight="1" x14ac:dyDescent="0.2">
      <c r="A8" s="316"/>
      <c r="B8" s="98" t="s">
        <v>711</v>
      </c>
      <c r="C8" s="116">
        <v>0</v>
      </c>
      <c r="D8" s="139">
        <f t="shared" si="0"/>
        <v>0</v>
      </c>
      <c r="E8" s="96">
        <v>4</v>
      </c>
      <c r="F8" s="141">
        <f t="shared" si="1"/>
        <v>7.0175438596491224</v>
      </c>
      <c r="G8" s="96">
        <v>0</v>
      </c>
      <c r="H8" s="139">
        <f t="shared" si="2"/>
        <v>0</v>
      </c>
      <c r="I8" s="96">
        <v>0</v>
      </c>
      <c r="J8" s="141">
        <f t="shared" si="3"/>
        <v>0</v>
      </c>
      <c r="K8" s="96">
        <v>1</v>
      </c>
      <c r="L8" s="139">
        <f t="shared" si="4"/>
        <v>5.5555555555555554</v>
      </c>
      <c r="M8" s="96">
        <v>0</v>
      </c>
      <c r="N8" s="141">
        <f t="shared" si="5"/>
        <v>0</v>
      </c>
    </row>
    <row r="9" spans="1:14" ht="15" customHeight="1" x14ac:dyDescent="0.2">
      <c r="A9" s="116" t="s">
        <v>760</v>
      </c>
      <c r="B9" s="96"/>
      <c r="C9" s="160">
        <f>SUM(C2:C8)</f>
        <v>43</v>
      </c>
      <c r="D9" s="156"/>
      <c r="E9" s="156">
        <f>SUM(E2:E8)</f>
        <v>14</v>
      </c>
      <c r="F9" s="141"/>
      <c r="G9" s="96">
        <f>SUM(G2:G8)</f>
        <v>4</v>
      </c>
      <c r="I9" s="96">
        <f>SUM(I2:I8)</f>
        <v>0</v>
      </c>
      <c r="J9" s="141"/>
      <c r="K9" s="116">
        <f>SUM(K2:K8)</f>
        <v>13</v>
      </c>
      <c r="L9" s="139"/>
      <c r="M9" s="96">
        <f>SUM(M2:M8)</f>
        <v>5</v>
      </c>
      <c r="N9" s="141"/>
    </row>
    <row r="10" spans="1:14" ht="15" customHeight="1" thickBot="1" x14ac:dyDescent="0.25">
      <c r="A10" s="154" t="s">
        <v>757</v>
      </c>
      <c r="B10" s="100"/>
      <c r="C10" s="161">
        <f>+C9+E9</f>
        <v>57</v>
      </c>
      <c r="D10" s="100"/>
      <c r="E10" s="100"/>
      <c r="F10" s="143"/>
      <c r="G10" s="155">
        <f>SUM(G9+I9)</f>
        <v>4</v>
      </c>
      <c r="J10" s="141"/>
      <c r="K10" s="167">
        <f>SUM(K9+M9)</f>
        <v>18</v>
      </c>
      <c r="N10" s="141"/>
    </row>
    <row r="11" spans="1:14" ht="15.75" customHeight="1" x14ac:dyDescent="0.2">
      <c r="A11" s="317" t="s">
        <v>688</v>
      </c>
      <c r="B11" s="151" t="s">
        <v>689</v>
      </c>
      <c r="C11" s="114">
        <v>22</v>
      </c>
      <c r="D11" s="133">
        <f>+C11/C$15*100</f>
        <v>24.175824175824175</v>
      </c>
      <c r="E11" s="95">
        <v>25</v>
      </c>
      <c r="F11" s="133">
        <f>+E11/C$15*100</f>
        <v>27.472527472527474</v>
      </c>
      <c r="G11" s="114">
        <v>3</v>
      </c>
      <c r="H11" s="133">
        <f>+G11/G$15*100</f>
        <v>8.8235294117647065</v>
      </c>
      <c r="I11" s="95">
        <v>16</v>
      </c>
      <c r="J11" s="150">
        <f>+I11/G$15*100</f>
        <v>47.058823529411761</v>
      </c>
      <c r="K11" s="114">
        <v>20</v>
      </c>
      <c r="L11" s="133">
        <f>+K11/K$15*100</f>
        <v>18.518518518518519</v>
      </c>
      <c r="M11" s="95">
        <v>7</v>
      </c>
      <c r="N11" s="150">
        <f>+M11/K$15*100</f>
        <v>6.481481481481481</v>
      </c>
    </row>
    <row r="12" spans="1:14" ht="23.25" customHeight="1" x14ac:dyDescent="0.2">
      <c r="A12" s="316"/>
      <c r="B12" s="99" t="s">
        <v>690</v>
      </c>
      <c r="C12" s="116">
        <v>26</v>
      </c>
      <c r="D12" s="139">
        <f t="shared" ref="D12:D13" si="6">+C12/C$15*100</f>
        <v>28.571428571428569</v>
      </c>
      <c r="E12" s="96">
        <v>5</v>
      </c>
      <c r="F12" s="139">
        <f t="shared" ref="F12:F13" si="7">+E12/C$15*100</f>
        <v>5.4945054945054945</v>
      </c>
      <c r="G12" s="116">
        <v>12</v>
      </c>
      <c r="H12" s="139">
        <f t="shared" ref="H12:H13" si="8">+G12/G$15*100</f>
        <v>35.294117647058826</v>
      </c>
      <c r="I12" s="96">
        <v>2</v>
      </c>
      <c r="J12" s="141">
        <f t="shared" ref="J12:J13" si="9">+I12/G$15*100</f>
        <v>5.8823529411764701</v>
      </c>
      <c r="K12" s="116">
        <v>65</v>
      </c>
      <c r="L12" s="139">
        <f t="shared" ref="L12:L13" si="10">+K12/K$15*100</f>
        <v>60.185185185185183</v>
      </c>
      <c r="M12" s="96">
        <v>5</v>
      </c>
      <c r="N12" s="141">
        <f t="shared" ref="N12:N13" si="11">+M12/K$15*100</f>
        <v>4.6296296296296298</v>
      </c>
    </row>
    <row r="13" spans="1:14" ht="15" customHeight="1" x14ac:dyDescent="0.2">
      <c r="A13" s="316"/>
      <c r="B13" s="99" t="s">
        <v>712</v>
      </c>
      <c r="C13" s="116">
        <v>11</v>
      </c>
      <c r="D13" s="139">
        <f t="shared" si="6"/>
        <v>12.087912087912088</v>
      </c>
      <c r="E13" s="96">
        <v>2</v>
      </c>
      <c r="F13" s="139">
        <f t="shared" si="7"/>
        <v>2.197802197802198</v>
      </c>
      <c r="G13" s="116">
        <v>0</v>
      </c>
      <c r="H13" s="139">
        <f t="shared" si="8"/>
        <v>0</v>
      </c>
      <c r="I13" s="96">
        <v>1</v>
      </c>
      <c r="J13" s="141">
        <f t="shared" si="9"/>
        <v>2.9411764705882351</v>
      </c>
      <c r="K13" s="116">
        <v>10</v>
      </c>
      <c r="L13" s="139">
        <f t="shared" si="10"/>
        <v>9.2592592592592595</v>
      </c>
      <c r="M13" s="96">
        <v>1</v>
      </c>
      <c r="N13" s="141">
        <f t="shared" si="11"/>
        <v>0.92592592592592582</v>
      </c>
    </row>
    <row r="14" spans="1:14" ht="15" customHeight="1" x14ac:dyDescent="0.2">
      <c r="A14" s="116" t="s">
        <v>760</v>
      </c>
      <c r="B14" s="99"/>
      <c r="C14" s="116">
        <f>SUM(C11:C13)</f>
        <v>59</v>
      </c>
      <c r="E14" s="96">
        <f>SUM(E11:E13)</f>
        <v>32</v>
      </c>
      <c r="F14" s="139"/>
      <c r="G14" s="116">
        <f>SUM(G11:G13)</f>
        <v>15</v>
      </c>
      <c r="I14" s="96">
        <f>SUM(I11:I13)</f>
        <v>19</v>
      </c>
      <c r="J14" s="141"/>
      <c r="K14" s="116">
        <f>SUM(K11:K13)</f>
        <v>95</v>
      </c>
      <c r="M14" s="96">
        <f>SUM(M11:M13)</f>
        <v>13</v>
      </c>
      <c r="N14" s="141"/>
    </row>
    <row r="15" spans="1:14" ht="15" customHeight="1" thickBot="1" x14ac:dyDescent="0.25">
      <c r="A15" s="159" t="s">
        <v>757</v>
      </c>
      <c r="B15" s="100"/>
      <c r="C15" s="166">
        <f>SUM(C14+E14)</f>
        <v>91</v>
      </c>
      <c r="F15" s="139"/>
      <c r="G15" s="163">
        <f>SUM(G14+I14)</f>
        <v>34</v>
      </c>
      <c r="H15" s="100"/>
      <c r="I15" s="100"/>
      <c r="J15" s="143"/>
      <c r="K15" s="163">
        <f>SUM(K14+M14)</f>
        <v>108</v>
      </c>
      <c r="L15" s="100"/>
      <c r="M15" s="100"/>
      <c r="N15" s="143"/>
    </row>
    <row r="16" spans="1:14" ht="11.25" customHeight="1" x14ac:dyDescent="0.2">
      <c r="A16" s="307" t="s">
        <v>691</v>
      </c>
      <c r="B16" s="152" t="s">
        <v>693</v>
      </c>
      <c r="C16" s="114">
        <v>76</v>
      </c>
      <c r="D16" s="133">
        <f>+C16/C$30*100</f>
        <v>58.461538461538467</v>
      </c>
      <c r="E16" s="95">
        <v>16</v>
      </c>
      <c r="F16" s="133">
        <f>+E16/C$30*100</f>
        <v>12.307692307692308</v>
      </c>
      <c r="G16" s="116">
        <v>71</v>
      </c>
      <c r="H16" s="139">
        <f>+G16/G$30*100</f>
        <v>55.46875</v>
      </c>
      <c r="I16" s="96">
        <v>16</v>
      </c>
      <c r="J16" s="139">
        <f>+I16/G$30*100</f>
        <v>12.5</v>
      </c>
      <c r="K16" s="114">
        <v>43</v>
      </c>
      <c r="L16" s="133">
        <f>+K16/K$30*100</f>
        <v>50.588235294117645</v>
      </c>
      <c r="M16" s="95">
        <v>5</v>
      </c>
      <c r="N16" s="150">
        <f>+M16/K$30*100</f>
        <v>5.8823529411764701</v>
      </c>
    </row>
    <row r="17" spans="1:14" ht="15" customHeight="1" x14ac:dyDescent="0.2">
      <c r="A17" s="308"/>
      <c r="B17" s="99" t="s">
        <v>715</v>
      </c>
      <c r="C17" s="116">
        <v>1</v>
      </c>
      <c r="D17" s="139">
        <f t="shared" ref="D17:D28" si="12">+C17/C$30*100</f>
        <v>0.76923076923076927</v>
      </c>
      <c r="E17" s="96">
        <v>1</v>
      </c>
      <c r="F17" s="139">
        <f t="shared" ref="F17:F28" si="13">+E17/C$30*100</f>
        <v>0.76923076923076927</v>
      </c>
      <c r="G17" s="116">
        <v>1</v>
      </c>
      <c r="H17" s="139">
        <f t="shared" ref="H17:H28" si="14">+G17/G$30*100</f>
        <v>0.78125</v>
      </c>
      <c r="I17" s="96">
        <v>1</v>
      </c>
      <c r="J17" s="139">
        <f t="shared" ref="J17:J28" si="15">+I17/G$30*100</f>
        <v>0.78125</v>
      </c>
      <c r="K17" s="116">
        <v>0</v>
      </c>
      <c r="L17" s="139">
        <f t="shared" ref="L17:L28" si="16">+K17/K$30*100</f>
        <v>0</v>
      </c>
      <c r="M17" s="96">
        <v>0</v>
      </c>
      <c r="N17" s="141">
        <f t="shared" ref="N17:N28" si="17">+M17/K$30*100</f>
        <v>0</v>
      </c>
    </row>
    <row r="18" spans="1:14" ht="15" customHeight="1" x14ac:dyDescent="0.2">
      <c r="A18" s="308"/>
      <c r="B18" s="99" t="s">
        <v>716</v>
      </c>
      <c r="C18" s="116">
        <v>17</v>
      </c>
      <c r="D18" s="139">
        <f t="shared" si="12"/>
        <v>13.076923076923078</v>
      </c>
      <c r="E18" s="96">
        <v>0</v>
      </c>
      <c r="F18" s="139">
        <f t="shared" si="13"/>
        <v>0</v>
      </c>
      <c r="G18" s="116">
        <v>1</v>
      </c>
      <c r="H18" s="139">
        <f t="shared" si="14"/>
        <v>0.78125</v>
      </c>
      <c r="I18" s="96">
        <v>0</v>
      </c>
      <c r="J18" s="139">
        <f t="shared" si="15"/>
        <v>0</v>
      </c>
      <c r="K18" s="116">
        <v>14</v>
      </c>
      <c r="L18" s="139">
        <f t="shared" si="16"/>
        <v>16.470588235294116</v>
      </c>
      <c r="M18" s="96">
        <v>2</v>
      </c>
      <c r="N18" s="141">
        <f t="shared" si="17"/>
        <v>2.3529411764705883</v>
      </c>
    </row>
    <row r="19" spans="1:14" ht="15" customHeight="1" x14ac:dyDescent="0.2">
      <c r="A19" s="308"/>
      <c r="B19" s="99" t="s">
        <v>717</v>
      </c>
      <c r="C19" s="116">
        <v>30</v>
      </c>
      <c r="D19" s="139">
        <f t="shared" si="12"/>
        <v>23.076923076923077</v>
      </c>
      <c r="E19" s="96">
        <v>0</v>
      </c>
      <c r="F19" s="139">
        <f t="shared" si="13"/>
        <v>0</v>
      </c>
      <c r="G19" s="116">
        <v>8</v>
      </c>
      <c r="H19" s="139">
        <f t="shared" si="14"/>
        <v>6.25</v>
      </c>
      <c r="I19" s="96">
        <v>0</v>
      </c>
      <c r="J19" s="139">
        <f t="shared" si="15"/>
        <v>0</v>
      </c>
      <c r="K19" s="116">
        <v>20</v>
      </c>
      <c r="L19" s="139">
        <f t="shared" si="16"/>
        <v>23.52941176470588</v>
      </c>
      <c r="M19" s="96">
        <v>1</v>
      </c>
      <c r="N19" s="141">
        <f t="shared" si="17"/>
        <v>1.1764705882352942</v>
      </c>
    </row>
    <row r="20" spans="1:14" ht="15" customHeight="1" x14ac:dyDescent="0.2">
      <c r="A20" s="308"/>
      <c r="B20" s="99" t="s">
        <v>718</v>
      </c>
      <c r="C20" s="116">
        <v>14</v>
      </c>
      <c r="D20" s="139">
        <f t="shared" si="12"/>
        <v>10.76923076923077</v>
      </c>
      <c r="E20" s="96">
        <v>14</v>
      </c>
      <c r="F20" s="139">
        <f t="shared" si="13"/>
        <v>10.76923076923077</v>
      </c>
      <c r="G20" s="116">
        <v>56</v>
      </c>
      <c r="H20" s="139">
        <f t="shared" si="14"/>
        <v>43.75</v>
      </c>
      <c r="I20" s="96">
        <v>14</v>
      </c>
      <c r="J20" s="139">
        <f t="shared" si="15"/>
        <v>10.9375</v>
      </c>
      <c r="K20" s="116">
        <v>8</v>
      </c>
      <c r="L20" s="139">
        <f t="shared" si="16"/>
        <v>9.4117647058823533</v>
      </c>
      <c r="M20" s="96">
        <v>0</v>
      </c>
      <c r="N20" s="141">
        <f t="shared" si="17"/>
        <v>0</v>
      </c>
    </row>
    <row r="21" spans="1:14" ht="15" customHeight="1" x14ac:dyDescent="0.2">
      <c r="A21" s="308"/>
      <c r="B21" s="99" t="s">
        <v>719</v>
      </c>
      <c r="C21" s="116">
        <v>11</v>
      </c>
      <c r="D21" s="139">
        <f t="shared" si="12"/>
        <v>8.4615384615384617</v>
      </c>
      <c r="E21" s="96">
        <v>0</v>
      </c>
      <c r="F21" s="139">
        <f t="shared" si="13"/>
        <v>0</v>
      </c>
      <c r="G21" s="116">
        <v>5</v>
      </c>
      <c r="H21" s="139">
        <f t="shared" si="14"/>
        <v>3.90625</v>
      </c>
      <c r="I21" s="96">
        <v>0</v>
      </c>
      <c r="J21" s="139">
        <f t="shared" si="15"/>
        <v>0</v>
      </c>
      <c r="K21" s="116">
        <v>1</v>
      </c>
      <c r="L21" s="139">
        <f t="shared" si="16"/>
        <v>1.1764705882352942</v>
      </c>
      <c r="M21" s="96">
        <v>2</v>
      </c>
      <c r="N21" s="141">
        <f t="shared" si="17"/>
        <v>2.3529411764705883</v>
      </c>
    </row>
    <row r="22" spans="1:14" ht="15" customHeight="1" x14ac:dyDescent="0.2">
      <c r="A22" s="308"/>
      <c r="B22" s="99" t="s">
        <v>720</v>
      </c>
      <c r="C22" s="116">
        <v>3</v>
      </c>
      <c r="D22" s="139">
        <f t="shared" si="12"/>
        <v>2.3076923076923079</v>
      </c>
      <c r="E22" s="96">
        <v>1</v>
      </c>
      <c r="F22" s="139">
        <f t="shared" si="13"/>
        <v>0.76923076923076927</v>
      </c>
      <c r="G22" s="116">
        <v>0</v>
      </c>
      <c r="H22" s="139">
        <f t="shared" si="14"/>
        <v>0</v>
      </c>
      <c r="I22" s="96">
        <v>1</v>
      </c>
      <c r="J22" s="139">
        <f t="shared" si="15"/>
        <v>0.78125</v>
      </c>
      <c r="K22" s="116">
        <v>0</v>
      </c>
      <c r="L22" s="139">
        <f t="shared" si="16"/>
        <v>0</v>
      </c>
      <c r="M22" s="96">
        <v>0</v>
      </c>
      <c r="N22" s="141">
        <f t="shared" si="17"/>
        <v>0</v>
      </c>
    </row>
    <row r="23" spans="1:14" ht="15" customHeight="1" x14ac:dyDescent="0.2">
      <c r="A23" s="308"/>
      <c r="B23" s="99" t="s">
        <v>692</v>
      </c>
      <c r="C23" s="116">
        <v>14</v>
      </c>
      <c r="D23" s="139">
        <f t="shared" si="12"/>
        <v>10.76923076923077</v>
      </c>
      <c r="E23" s="96">
        <v>0</v>
      </c>
      <c r="F23" s="139">
        <f t="shared" si="13"/>
        <v>0</v>
      </c>
      <c r="G23" s="116">
        <v>0</v>
      </c>
      <c r="H23" s="139">
        <f t="shared" si="14"/>
        <v>0</v>
      </c>
      <c r="I23" s="96">
        <v>0</v>
      </c>
      <c r="J23" s="139">
        <f t="shared" si="15"/>
        <v>0</v>
      </c>
      <c r="K23" s="116">
        <v>5</v>
      </c>
      <c r="L23" s="139">
        <f t="shared" si="16"/>
        <v>5.8823529411764701</v>
      </c>
      <c r="M23" s="96">
        <v>0</v>
      </c>
      <c r="N23" s="141">
        <f t="shared" si="17"/>
        <v>0</v>
      </c>
    </row>
    <row r="24" spans="1:14" ht="15" customHeight="1" x14ac:dyDescent="0.2">
      <c r="A24" s="308"/>
      <c r="B24" s="140" t="s">
        <v>694</v>
      </c>
      <c r="C24" s="116">
        <v>13</v>
      </c>
      <c r="D24" s="139">
        <f t="shared" si="12"/>
        <v>10</v>
      </c>
      <c r="E24" s="96">
        <v>2</v>
      </c>
      <c r="F24" s="139">
        <f t="shared" si="13"/>
        <v>1.5384615384615385</v>
      </c>
      <c r="G24" s="116">
        <v>33</v>
      </c>
      <c r="H24" s="139">
        <f t="shared" si="14"/>
        <v>25.78125</v>
      </c>
      <c r="I24" s="96">
        <v>2</v>
      </c>
      <c r="J24" s="139">
        <f t="shared" si="15"/>
        <v>1.5625</v>
      </c>
      <c r="K24" s="116">
        <v>25</v>
      </c>
      <c r="L24" s="139">
        <f t="shared" si="16"/>
        <v>29.411764705882355</v>
      </c>
      <c r="M24" s="96">
        <v>2</v>
      </c>
      <c r="N24" s="141">
        <f t="shared" si="17"/>
        <v>2.3529411764705883</v>
      </c>
    </row>
    <row r="25" spans="1:14" ht="15" customHeight="1" x14ac:dyDescent="0.2">
      <c r="A25" s="308"/>
      <c r="B25" s="99" t="s">
        <v>721</v>
      </c>
      <c r="C25" s="116">
        <v>3</v>
      </c>
      <c r="D25" s="139">
        <f t="shared" si="12"/>
        <v>2.3076923076923079</v>
      </c>
      <c r="E25" s="96">
        <v>0</v>
      </c>
      <c r="F25" s="139">
        <f t="shared" si="13"/>
        <v>0</v>
      </c>
      <c r="G25" s="116">
        <v>1</v>
      </c>
      <c r="H25" s="139">
        <f t="shared" si="14"/>
        <v>0.78125</v>
      </c>
      <c r="I25" s="96">
        <v>0</v>
      </c>
      <c r="J25" s="139">
        <f t="shared" si="15"/>
        <v>0</v>
      </c>
      <c r="K25" s="116">
        <v>0</v>
      </c>
      <c r="L25" s="139">
        <f t="shared" si="16"/>
        <v>0</v>
      </c>
      <c r="M25" s="96">
        <v>0</v>
      </c>
      <c r="N25" s="141">
        <f t="shared" si="17"/>
        <v>0</v>
      </c>
    </row>
    <row r="26" spans="1:14" ht="15" customHeight="1" x14ac:dyDescent="0.2">
      <c r="A26" s="308"/>
      <c r="B26" s="99" t="s">
        <v>722</v>
      </c>
      <c r="C26" s="116">
        <v>4</v>
      </c>
      <c r="D26" s="139">
        <f t="shared" si="12"/>
        <v>3.0769230769230771</v>
      </c>
      <c r="E26" s="96">
        <v>1</v>
      </c>
      <c r="F26" s="139">
        <f t="shared" si="13"/>
        <v>0.76923076923076927</v>
      </c>
      <c r="G26" s="116">
        <v>4</v>
      </c>
      <c r="H26" s="139">
        <f t="shared" si="14"/>
        <v>3.125</v>
      </c>
      <c r="I26" s="96">
        <v>1</v>
      </c>
      <c r="J26" s="139">
        <f t="shared" si="15"/>
        <v>0.78125</v>
      </c>
      <c r="K26" s="116">
        <v>4</v>
      </c>
      <c r="L26" s="139">
        <f t="shared" si="16"/>
        <v>4.7058823529411766</v>
      </c>
      <c r="M26" s="96">
        <v>0</v>
      </c>
      <c r="N26" s="141">
        <f t="shared" si="17"/>
        <v>0</v>
      </c>
    </row>
    <row r="27" spans="1:14" ht="15" customHeight="1" x14ac:dyDescent="0.2">
      <c r="A27" s="308"/>
      <c r="B27" s="99" t="s">
        <v>723</v>
      </c>
      <c r="C27" s="116">
        <v>32</v>
      </c>
      <c r="D27" s="139">
        <f t="shared" si="12"/>
        <v>24.615384615384617</v>
      </c>
      <c r="E27" s="96">
        <v>1</v>
      </c>
      <c r="F27" s="139">
        <f t="shared" si="13"/>
        <v>0.76923076923076927</v>
      </c>
      <c r="G27" s="116">
        <v>28</v>
      </c>
      <c r="H27" s="139">
        <f t="shared" si="14"/>
        <v>21.875</v>
      </c>
      <c r="I27" s="96">
        <v>1</v>
      </c>
      <c r="J27" s="139">
        <f t="shared" si="15"/>
        <v>0.78125</v>
      </c>
      <c r="K27" s="116">
        <v>21</v>
      </c>
      <c r="L27" s="139">
        <f t="shared" si="16"/>
        <v>24.705882352941178</v>
      </c>
      <c r="M27" s="96">
        <v>2</v>
      </c>
      <c r="N27" s="141">
        <f t="shared" si="17"/>
        <v>2.3529411764705883</v>
      </c>
    </row>
    <row r="28" spans="1:14" ht="15" customHeight="1" x14ac:dyDescent="0.2">
      <c r="A28" s="308"/>
      <c r="B28" s="99" t="s">
        <v>714</v>
      </c>
      <c r="C28" s="116">
        <v>8</v>
      </c>
      <c r="D28" s="139">
        <f t="shared" si="12"/>
        <v>6.1538461538461542</v>
      </c>
      <c r="E28" s="96">
        <v>1</v>
      </c>
      <c r="F28" s="139">
        <f t="shared" si="13"/>
        <v>0.76923076923076927</v>
      </c>
      <c r="G28" s="116">
        <v>5</v>
      </c>
      <c r="H28" s="139">
        <f t="shared" si="14"/>
        <v>3.90625</v>
      </c>
      <c r="I28" s="96">
        <v>1</v>
      </c>
      <c r="J28" s="139">
        <f t="shared" si="15"/>
        <v>0.78125</v>
      </c>
      <c r="K28" s="116">
        <v>4</v>
      </c>
      <c r="L28" s="139">
        <f t="shared" si="16"/>
        <v>4.7058823529411766</v>
      </c>
      <c r="M28" s="96">
        <v>1</v>
      </c>
      <c r="N28" s="141">
        <f t="shared" si="17"/>
        <v>1.1764705882352942</v>
      </c>
    </row>
    <row r="29" spans="1:14" ht="15" customHeight="1" x14ac:dyDescent="0.2">
      <c r="A29" s="116" t="s">
        <v>760</v>
      </c>
      <c r="B29" s="99"/>
      <c r="C29" s="116">
        <f>SUM(C16+C23+C24+C28)</f>
        <v>111</v>
      </c>
      <c r="E29" s="96">
        <f>SUM(E16+E23+E24+E28)</f>
        <v>19</v>
      </c>
      <c r="F29" s="139"/>
      <c r="G29" s="116">
        <f>SUM(G16+G23+G24+G28)</f>
        <v>109</v>
      </c>
      <c r="I29" s="96">
        <f>SUM(I16+I23+I24+I28)</f>
        <v>19</v>
      </c>
      <c r="J29" s="139"/>
      <c r="K29" s="116">
        <f>SUM(K16+K23+K24+K28)</f>
        <v>77</v>
      </c>
      <c r="M29" s="96">
        <f>SUM(M16+M23+M24+M28)</f>
        <v>8</v>
      </c>
      <c r="N29" s="141"/>
    </row>
    <row r="30" spans="1:14" ht="15.75" customHeight="1" thickBot="1" x14ac:dyDescent="0.25">
      <c r="A30" s="159" t="s">
        <v>757</v>
      </c>
      <c r="B30" s="100"/>
      <c r="C30" s="162">
        <f>SUM(C29+E29)</f>
        <v>130</v>
      </c>
      <c r="D30" s="100"/>
      <c r="E30" s="100"/>
      <c r="F30" s="142"/>
      <c r="G30" s="162">
        <f>SUM(G29+I29)</f>
        <v>128</v>
      </c>
      <c r="H30" s="100"/>
      <c r="I30" s="100"/>
      <c r="J30" s="142"/>
      <c r="K30" s="162">
        <f>SUM(K29+M29)</f>
        <v>85</v>
      </c>
      <c r="L30" s="100"/>
      <c r="M30" s="100"/>
      <c r="N30" s="143"/>
    </row>
    <row r="31" spans="1:14" ht="22.5" customHeight="1" x14ac:dyDescent="0.2">
      <c r="A31" s="307" t="s">
        <v>695</v>
      </c>
      <c r="B31" s="151" t="s">
        <v>728</v>
      </c>
      <c r="C31" s="114">
        <v>61</v>
      </c>
      <c r="D31" s="133">
        <f>+C31/C$34*100</f>
        <v>55.454545454545453</v>
      </c>
      <c r="E31" s="95">
        <v>0</v>
      </c>
      <c r="F31" s="164">
        <f>+E31/C$34*100</f>
        <v>0</v>
      </c>
      <c r="G31" s="114">
        <v>3</v>
      </c>
      <c r="H31" s="133">
        <f>+G31/G$34*100</f>
        <v>33.333333333333329</v>
      </c>
      <c r="I31" s="95">
        <v>0</v>
      </c>
      <c r="J31" s="95">
        <f>+I31/G$34*100</f>
        <v>0</v>
      </c>
      <c r="K31" s="116">
        <v>13</v>
      </c>
      <c r="L31" s="139">
        <f>+K31/K$34*100</f>
        <v>43.333333333333336</v>
      </c>
      <c r="M31" s="96">
        <v>1</v>
      </c>
      <c r="N31" s="141">
        <f>+M31/K$34*100</f>
        <v>3.3333333333333335</v>
      </c>
    </row>
    <row r="32" spans="1:14" x14ac:dyDescent="0.2">
      <c r="A32" s="308"/>
      <c r="B32" s="99" t="s">
        <v>729</v>
      </c>
      <c r="C32" s="116">
        <v>49</v>
      </c>
      <c r="D32" s="139">
        <f>+C32/C$34*100</f>
        <v>44.545454545454547</v>
      </c>
      <c r="E32" s="96">
        <v>0</v>
      </c>
      <c r="F32" s="165">
        <f>+E32/C$34*100</f>
        <v>0</v>
      </c>
      <c r="G32" s="116">
        <v>6</v>
      </c>
      <c r="H32" s="139">
        <f>+G32/G$34*100</f>
        <v>66.666666666666657</v>
      </c>
      <c r="I32" s="96">
        <v>0</v>
      </c>
      <c r="J32" s="96">
        <f>+I32/G$34*100</f>
        <v>0</v>
      </c>
      <c r="K32" s="116">
        <v>15</v>
      </c>
      <c r="L32" s="139">
        <f>+K32/K$34*100</f>
        <v>50</v>
      </c>
      <c r="M32" s="96">
        <v>1</v>
      </c>
      <c r="N32" s="141">
        <f>+M32/K$34*100</f>
        <v>3.3333333333333335</v>
      </c>
    </row>
    <row r="33" spans="1:14" x14ac:dyDescent="0.2">
      <c r="A33" s="116" t="s">
        <v>760</v>
      </c>
      <c r="B33" s="99"/>
      <c r="C33" s="116">
        <f>SUM(C31:C32)</f>
        <v>110</v>
      </c>
      <c r="E33" s="96">
        <f>SUM(E31:E32)</f>
        <v>0</v>
      </c>
      <c r="F33" s="141"/>
      <c r="G33" s="116">
        <f>SUM(G31:G32)</f>
        <v>9</v>
      </c>
      <c r="I33" s="96">
        <f>SUM(I31:I32)</f>
        <v>0</v>
      </c>
      <c r="J33" s="139"/>
      <c r="K33" s="116">
        <f>SUM(K31:K32)</f>
        <v>28</v>
      </c>
      <c r="M33" s="96">
        <f>SUM(M31:M32)</f>
        <v>2</v>
      </c>
      <c r="N33" s="141"/>
    </row>
    <row r="34" spans="1:14" ht="12" thickBot="1" x14ac:dyDescent="0.25">
      <c r="A34" s="159" t="s">
        <v>757</v>
      </c>
      <c r="B34" s="100"/>
      <c r="C34" s="163">
        <f>SUM(C33+E33)</f>
        <v>110</v>
      </c>
      <c r="D34" s="100"/>
      <c r="E34" s="100"/>
      <c r="F34" s="143"/>
      <c r="G34" s="163">
        <f>SUM(G33+I33)</f>
        <v>9</v>
      </c>
      <c r="H34" s="100"/>
      <c r="I34" s="100"/>
      <c r="J34" s="142"/>
      <c r="K34" s="163">
        <f>SUM(K33+M33)</f>
        <v>30</v>
      </c>
      <c r="L34" s="100"/>
      <c r="M34" s="100"/>
      <c r="N34" s="143"/>
    </row>
    <row r="35" spans="1:14" x14ac:dyDescent="0.2">
      <c r="A35" s="308" t="s">
        <v>696</v>
      </c>
      <c r="B35" s="99" t="s">
        <v>697</v>
      </c>
      <c r="C35" s="116">
        <v>25</v>
      </c>
      <c r="D35" s="139">
        <f>+C35/C$45*100</f>
        <v>7.6923076923076925</v>
      </c>
      <c r="E35" s="96">
        <v>6</v>
      </c>
      <c r="F35" s="141">
        <f>+E35/C$45*100</f>
        <v>1.8461538461538463</v>
      </c>
      <c r="G35" s="96">
        <v>23</v>
      </c>
      <c r="H35" s="139">
        <f>+G35/G$45*100</f>
        <v>10.407239819004525</v>
      </c>
      <c r="I35" s="96">
        <v>6</v>
      </c>
      <c r="J35" s="141">
        <f>+I35/G$45*100</f>
        <v>2.7149321266968327</v>
      </c>
      <c r="K35" s="96">
        <v>24</v>
      </c>
      <c r="L35" s="139">
        <f>+K35/K$45*100</f>
        <v>13.043478260869565</v>
      </c>
      <c r="M35" s="96">
        <v>1</v>
      </c>
      <c r="N35" s="141">
        <f>+M35/K$45*100</f>
        <v>0.54347826086956519</v>
      </c>
    </row>
    <row r="36" spans="1:14" x14ac:dyDescent="0.2">
      <c r="A36" s="308"/>
      <c r="B36" s="140" t="s">
        <v>698</v>
      </c>
      <c r="C36" s="116">
        <v>136</v>
      </c>
      <c r="D36" s="139">
        <f t="shared" ref="D36:D43" si="18">+C36/C$45*100</f>
        <v>41.846153846153847</v>
      </c>
      <c r="E36" s="96">
        <v>14</v>
      </c>
      <c r="F36" s="141">
        <f t="shared" ref="F36:F43" si="19">+E36/C$45*100</f>
        <v>4.3076923076923075</v>
      </c>
      <c r="G36" s="96">
        <v>25</v>
      </c>
      <c r="H36" s="139">
        <f t="shared" ref="H36:H43" si="20">+G36/G$45*100</f>
        <v>11.312217194570136</v>
      </c>
      <c r="I36" s="96">
        <v>14</v>
      </c>
      <c r="J36" s="141">
        <f t="shared" ref="J36:J43" si="21">+I36/G$45*100</f>
        <v>6.3348416289592757</v>
      </c>
      <c r="K36" s="96">
        <v>84</v>
      </c>
      <c r="L36" s="139">
        <f t="shared" ref="L36:L43" si="22">+K36/K$45*100</f>
        <v>45.652173913043477</v>
      </c>
      <c r="M36" s="96">
        <v>10</v>
      </c>
      <c r="N36" s="141">
        <f t="shared" ref="N36:N43" si="23">+M36/K$45*100</f>
        <v>5.4347826086956523</v>
      </c>
    </row>
    <row r="37" spans="1:14" x14ac:dyDescent="0.2">
      <c r="A37" s="308"/>
      <c r="B37" s="99" t="s">
        <v>724</v>
      </c>
      <c r="C37" s="116">
        <v>21</v>
      </c>
      <c r="D37" s="139">
        <f t="shared" si="18"/>
        <v>6.4615384615384617</v>
      </c>
      <c r="E37" s="96">
        <v>0</v>
      </c>
      <c r="F37" s="141">
        <f t="shared" si="19"/>
        <v>0</v>
      </c>
      <c r="G37" s="96">
        <v>0</v>
      </c>
      <c r="H37" s="139">
        <f t="shared" si="20"/>
        <v>0</v>
      </c>
      <c r="I37" s="96">
        <v>0</v>
      </c>
      <c r="J37" s="141">
        <f t="shared" si="21"/>
        <v>0</v>
      </c>
      <c r="K37" s="96">
        <v>2</v>
      </c>
      <c r="L37" s="139">
        <f t="shared" si="22"/>
        <v>1.0869565217391304</v>
      </c>
      <c r="M37" s="96">
        <v>0</v>
      </c>
      <c r="N37" s="141">
        <f t="shared" si="23"/>
        <v>0</v>
      </c>
    </row>
    <row r="38" spans="1:14" x14ac:dyDescent="0.2">
      <c r="A38" s="308"/>
      <c r="B38" s="99" t="s">
        <v>730</v>
      </c>
      <c r="C38" s="116">
        <v>28</v>
      </c>
      <c r="D38" s="139">
        <f t="shared" si="18"/>
        <v>8.615384615384615</v>
      </c>
      <c r="E38" s="96">
        <v>4</v>
      </c>
      <c r="F38" s="141">
        <f t="shared" si="19"/>
        <v>1.2307692307692308</v>
      </c>
      <c r="G38" s="96">
        <v>1</v>
      </c>
      <c r="H38" s="139">
        <f t="shared" si="20"/>
        <v>0.45248868778280549</v>
      </c>
      <c r="I38" s="96">
        <v>4</v>
      </c>
      <c r="J38" s="141">
        <f t="shared" si="21"/>
        <v>1.809954751131222</v>
      </c>
      <c r="K38" s="96">
        <v>29</v>
      </c>
      <c r="L38" s="139">
        <f t="shared" si="22"/>
        <v>15.760869565217392</v>
      </c>
      <c r="M38" s="96">
        <v>7</v>
      </c>
      <c r="N38" s="141">
        <f t="shared" si="23"/>
        <v>3.804347826086957</v>
      </c>
    </row>
    <row r="39" spans="1:14" ht="22.5" x14ac:dyDescent="0.2">
      <c r="A39" s="308"/>
      <c r="B39" s="99" t="s">
        <v>725</v>
      </c>
      <c r="C39" s="116">
        <v>53</v>
      </c>
      <c r="D39" s="139">
        <f t="shared" si="18"/>
        <v>16.307692307692307</v>
      </c>
      <c r="E39" s="96">
        <v>8</v>
      </c>
      <c r="F39" s="141">
        <f t="shared" si="19"/>
        <v>2.4615384615384617</v>
      </c>
      <c r="G39" s="96">
        <v>21</v>
      </c>
      <c r="H39" s="139">
        <f t="shared" si="20"/>
        <v>9.502262443438914</v>
      </c>
      <c r="I39" s="96">
        <v>8</v>
      </c>
      <c r="J39" s="141">
        <f t="shared" si="21"/>
        <v>3.6199095022624439</v>
      </c>
      <c r="K39" s="96">
        <v>20</v>
      </c>
      <c r="L39" s="139">
        <f t="shared" si="22"/>
        <v>10.869565217391305</v>
      </c>
      <c r="M39" s="96">
        <v>0</v>
      </c>
      <c r="N39" s="141">
        <f t="shared" si="23"/>
        <v>0</v>
      </c>
    </row>
    <row r="40" spans="1:14" x14ac:dyDescent="0.2">
      <c r="A40" s="308"/>
      <c r="B40" s="99" t="s">
        <v>726</v>
      </c>
      <c r="C40" s="116">
        <v>28</v>
      </c>
      <c r="D40" s="139">
        <f t="shared" si="18"/>
        <v>8.615384615384615</v>
      </c>
      <c r="E40" s="96">
        <v>1</v>
      </c>
      <c r="F40" s="141">
        <f t="shared" si="19"/>
        <v>0.30769230769230771</v>
      </c>
      <c r="G40" s="96">
        <v>1</v>
      </c>
      <c r="H40" s="139">
        <f t="shared" si="20"/>
        <v>0.45248868778280549</v>
      </c>
      <c r="I40" s="96">
        <v>1</v>
      </c>
      <c r="J40" s="141">
        <f t="shared" si="21"/>
        <v>0.45248868778280549</v>
      </c>
      <c r="K40" s="96">
        <v>15</v>
      </c>
      <c r="L40" s="139">
        <f t="shared" si="22"/>
        <v>8.1521739130434785</v>
      </c>
      <c r="M40" s="96">
        <v>3</v>
      </c>
      <c r="N40" s="141">
        <f t="shared" si="23"/>
        <v>1.6304347826086956</v>
      </c>
    </row>
    <row r="41" spans="1:14" x14ac:dyDescent="0.2">
      <c r="A41" s="308"/>
      <c r="B41" s="99" t="s">
        <v>727</v>
      </c>
      <c r="C41" s="116">
        <v>6</v>
      </c>
      <c r="D41" s="139">
        <f t="shared" si="18"/>
        <v>1.8461538461538463</v>
      </c>
      <c r="E41" s="96">
        <v>1</v>
      </c>
      <c r="F41" s="141">
        <f t="shared" si="19"/>
        <v>0.30769230769230771</v>
      </c>
      <c r="G41" s="96">
        <v>2</v>
      </c>
      <c r="H41" s="139">
        <f t="shared" si="20"/>
        <v>0.90497737556561098</v>
      </c>
      <c r="I41" s="96">
        <v>1</v>
      </c>
      <c r="J41" s="141">
        <f t="shared" si="21"/>
        <v>0.45248868778280549</v>
      </c>
      <c r="K41" s="96">
        <v>18</v>
      </c>
      <c r="L41" s="139">
        <f t="shared" si="22"/>
        <v>9.7826086956521738</v>
      </c>
      <c r="M41" s="96">
        <v>0</v>
      </c>
      <c r="N41" s="141">
        <f t="shared" si="23"/>
        <v>0</v>
      </c>
    </row>
    <row r="42" spans="1:14" x14ac:dyDescent="0.2">
      <c r="A42" s="308"/>
      <c r="B42" s="99" t="s">
        <v>699</v>
      </c>
      <c r="C42" s="116">
        <v>62</v>
      </c>
      <c r="D42" s="139">
        <f t="shared" si="18"/>
        <v>19.076923076923077</v>
      </c>
      <c r="E42" s="96">
        <v>42</v>
      </c>
      <c r="F42" s="141">
        <f t="shared" si="19"/>
        <v>12.923076923076923</v>
      </c>
      <c r="G42" s="96">
        <v>49</v>
      </c>
      <c r="H42" s="139">
        <f t="shared" si="20"/>
        <v>22.171945701357465</v>
      </c>
      <c r="I42" s="96">
        <v>42</v>
      </c>
      <c r="J42" s="141">
        <f t="shared" si="21"/>
        <v>19.004524886877828</v>
      </c>
      <c r="K42" s="96">
        <v>35</v>
      </c>
      <c r="L42" s="139">
        <f t="shared" si="22"/>
        <v>19.021739130434785</v>
      </c>
      <c r="M42" s="96">
        <v>2</v>
      </c>
      <c r="N42" s="141">
        <f t="shared" si="23"/>
        <v>1.0869565217391304</v>
      </c>
    </row>
    <row r="43" spans="1:14" x14ac:dyDescent="0.2">
      <c r="A43" s="308"/>
      <c r="B43" s="99" t="s">
        <v>700</v>
      </c>
      <c r="C43" s="116">
        <v>30</v>
      </c>
      <c r="D43" s="139">
        <f t="shared" si="18"/>
        <v>9.2307692307692317</v>
      </c>
      <c r="E43" s="96">
        <v>10</v>
      </c>
      <c r="F43" s="141">
        <f t="shared" si="19"/>
        <v>3.0769230769230771</v>
      </c>
      <c r="G43" s="96">
        <v>52</v>
      </c>
      <c r="H43" s="139">
        <f t="shared" si="20"/>
        <v>23.52941176470588</v>
      </c>
      <c r="I43" s="96">
        <v>10</v>
      </c>
      <c r="J43" s="141">
        <f t="shared" si="21"/>
        <v>4.5248868778280542</v>
      </c>
      <c r="K43" s="96">
        <v>25</v>
      </c>
      <c r="L43" s="139">
        <f t="shared" si="22"/>
        <v>13.586956521739129</v>
      </c>
      <c r="M43" s="96">
        <v>3</v>
      </c>
      <c r="N43" s="141">
        <f t="shared" si="23"/>
        <v>1.6304347826086956</v>
      </c>
    </row>
    <row r="44" spans="1:14" x14ac:dyDescent="0.2">
      <c r="A44" s="116" t="s">
        <v>760</v>
      </c>
      <c r="B44" s="99"/>
      <c r="C44" s="116">
        <f>SUM(C35+C36+C42+C43)</f>
        <v>253</v>
      </c>
      <c r="E44" s="96">
        <f>SUM(E35+E36+E42+E43)</f>
        <v>72</v>
      </c>
      <c r="F44" s="141"/>
      <c r="G44" s="96">
        <f>SUM(G35+G36+G42+G43)</f>
        <v>149</v>
      </c>
      <c r="I44" s="96">
        <f>SUM(I35+I36+I42+I43)</f>
        <v>72</v>
      </c>
      <c r="J44" s="141"/>
      <c r="K44" s="116">
        <f>SUM(K35+K36+K42+K43)</f>
        <v>168</v>
      </c>
      <c r="M44" s="96">
        <f>SUM(M35+M36+M42+M43)</f>
        <v>16</v>
      </c>
      <c r="N44" s="141"/>
    </row>
    <row r="45" spans="1:14" ht="12" thickBot="1" x14ac:dyDescent="0.25">
      <c r="A45" s="157" t="s">
        <v>757</v>
      </c>
      <c r="B45" s="100"/>
      <c r="C45" s="162">
        <f>SUM(C44+E44)</f>
        <v>325</v>
      </c>
      <c r="D45" s="100"/>
      <c r="E45" s="100"/>
      <c r="F45" s="143"/>
      <c r="G45" s="158">
        <f>SUM(G44+I44)</f>
        <v>221</v>
      </c>
      <c r="H45" s="100"/>
      <c r="I45" s="100"/>
      <c r="J45" s="143"/>
      <c r="K45" s="162">
        <f>SUM(K44+M44)</f>
        <v>184</v>
      </c>
      <c r="L45" s="100"/>
      <c r="M45" s="100"/>
      <c r="N45" s="143"/>
    </row>
  </sheetData>
  <mergeCells count="5">
    <mergeCell ref="A35:A43"/>
    <mergeCell ref="A31:A32"/>
    <mergeCell ref="A2:A8"/>
    <mergeCell ref="A11:A13"/>
    <mergeCell ref="A16:A2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9E36E-176C-4BF7-B2B0-15FDB2BAFF81}">
  <dimension ref="A1:R35"/>
  <sheetViews>
    <sheetView tabSelected="1" topLeftCell="F24" zoomScale="78" zoomScaleNormal="78" workbookViewId="0">
      <selection activeCell="F6" sqref="F6"/>
    </sheetView>
  </sheetViews>
  <sheetFormatPr baseColWidth="10" defaultColWidth="18.28515625" defaultRowHeight="15" x14ac:dyDescent="0.25"/>
  <cols>
    <col min="1" max="1" width="26.5703125" style="62" customWidth="1"/>
    <col min="7" max="7" width="21.7109375" customWidth="1"/>
  </cols>
  <sheetData>
    <row r="1" spans="1:18" x14ac:dyDescent="0.25">
      <c r="A1" s="169"/>
      <c r="B1" s="327" t="s">
        <v>701</v>
      </c>
      <c r="C1" s="327"/>
      <c r="D1" s="327" t="s">
        <v>731</v>
      </c>
      <c r="E1" s="327"/>
      <c r="F1" s="327" t="s">
        <v>752</v>
      </c>
      <c r="G1" s="328"/>
    </row>
    <row r="2" spans="1:18" ht="15.75" thickBot="1" x14ac:dyDescent="0.3">
      <c r="A2" s="170" t="s">
        <v>686</v>
      </c>
      <c r="B2" s="137" t="s">
        <v>749</v>
      </c>
      <c r="C2" s="137" t="s">
        <v>751</v>
      </c>
      <c r="D2" s="137" t="s">
        <v>748</v>
      </c>
      <c r="E2" s="137" t="s">
        <v>750</v>
      </c>
      <c r="F2" s="137" t="s">
        <v>804</v>
      </c>
      <c r="G2" s="138" t="s">
        <v>805</v>
      </c>
    </row>
    <row r="3" spans="1:18" x14ac:dyDescent="0.25">
      <c r="A3" s="171" t="s">
        <v>705</v>
      </c>
      <c r="B3" s="136">
        <v>5.2631578947368416</v>
      </c>
      <c r="C3" s="136">
        <v>5.2631578947368416</v>
      </c>
      <c r="D3" s="136">
        <v>0</v>
      </c>
      <c r="E3" s="136">
        <v>0</v>
      </c>
      <c r="F3" s="136">
        <v>6</v>
      </c>
      <c r="G3" s="136">
        <v>6</v>
      </c>
    </row>
    <row r="4" spans="1:18" x14ac:dyDescent="0.25">
      <c r="A4" s="168" t="s">
        <v>706</v>
      </c>
      <c r="B4" s="134">
        <v>26.315789473684209</v>
      </c>
      <c r="C4" s="134">
        <v>5.2631578947368416</v>
      </c>
      <c r="D4" s="134">
        <v>25</v>
      </c>
      <c r="E4" s="134">
        <v>0</v>
      </c>
      <c r="F4" s="134">
        <v>7</v>
      </c>
      <c r="G4" s="134">
        <v>0</v>
      </c>
    </row>
    <row r="5" spans="1:18" x14ac:dyDescent="0.25">
      <c r="A5" s="168" t="s">
        <v>707</v>
      </c>
      <c r="B5" s="134">
        <v>19.298245614035086</v>
      </c>
      <c r="C5" s="134">
        <v>0</v>
      </c>
      <c r="D5" s="134">
        <v>0</v>
      </c>
      <c r="E5" s="134">
        <v>0</v>
      </c>
      <c r="F5" s="134">
        <v>5.5555555555555554</v>
      </c>
      <c r="G5" s="134">
        <v>0</v>
      </c>
    </row>
    <row r="6" spans="1:18" x14ac:dyDescent="0.25">
      <c r="A6" s="168" t="s">
        <v>708</v>
      </c>
      <c r="B6" s="134">
        <v>7.0175438596491224</v>
      </c>
      <c r="C6" s="134">
        <v>0</v>
      </c>
      <c r="D6" s="134">
        <v>0</v>
      </c>
      <c r="E6" s="134">
        <v>0</v>
      </c>
      <c r="F6" s="134">
        <v>5</v>
      </c>
      <c r="G6" s="134">
        <v>5</v>
      </c>
    </row>
    <row r="7" spans="1:18" ht="30.75" thickBot="1" x14ac:dyDescent="0.3">
      <c r="A7" s="168" t="s">
        <v>709</v>
      </c>
      <c r="B7" s="134">
        <v>12.280701754385964</v>
      </c>
      <c r="C7" s="134">
        <v>5.2631578947368416</v>
      </c>
      <c r="D7" s="134">
        <v>75</v>
      </c>
      <c r="E7" s="134">
        <v>0</v>
      </c>
      <c r="F7" s="134">
        <v>50</v>
      </c>
      <c r="G7" s="134">
        <v>27.777777777777779</v>
      </c>
      <c r="Q7">
        <f>1/32*100</f>
        <v>3.125</v>
      </c>
    </row>
    <row r="8" spans="1:18" ht="45.75" thickBot="1" x14ac:dyDescent="0.3">
      <c r="A8" s="168" t="s">
        <v>710</v>
      </c>
      <c r="B8" s="134">
        <v>5.2631578947368416</v>
      </c>
      <c r="C8" s="134">
        <v>1.7543859649122806</v>
      </c>
      <c r="D8" s="134">
        <v>0</v>
      </c>
      <c r="E8" s="134">
        <v>0</v>
      </c>
      <c r="F8" s="134">
        <v>11.111111111111111</v>
      </c>
      <c r="G8" s="134">
        <v>0</v>
      </c>
      <c r="Q8" s="236">
        <v>3</v>
      </c>
    </row>
    <row r="9" spans="1:18" ht="15.75" thickBot="1" x14ac:dyDescent="0.3">
      <c r="A9" s="168" t="s">
        <v>711</v>
      </c>
      <c r="B9" s="134">
        <v>0</v>
      </c>
      <c r="C9" s="134">
        <v>7.0175438596491224</v>
      </c>
      <c r="D9" s="134">
        <v>0</v>
      </c>
      <c r="E9" s="134">
        <v>0</v>
      </c>
      <c r="F9" s="134">
        <v>0</v>
      </c>
      <c r="G9" s="134">
        <v>5.6</v>
      </c>
      <c r="Q9" s="237">
        <v>0</v>
      </c>
    </row>
    <row r="10" spans="1:18" ht="30.75" thickBot="1" x14ac:dyDescent="0.3">
      <c r="A10" s="168" t="s">
        <v>689</v>
      </c>
      <c r="B10" s="134">
        <v>24.175824175824175</v>
      </c>
      <c r="C10" s="134">
        <v>27.472527472527474</v>
      </c>
      <c r="D10" s="134">
        <v>8.8235294117647065</v>
      </c>
      <c r="E10" s="134">
        <v>47.058823529411761</v>
      </c>
      <c r="F10" s="134">
        <v>18.518518518518519</v>
      </c>
      <c r="G10" s="134">
        <v>6.481481481481481</v>
      </c>
      <c r="Q10" s="237">
        <v>9.3000000000000007</v>
      </c>
      <c r="R10">
        <f>100-31</f>
        <v>69</v>
      </c>
    </row>
    <row r="11" spans="1:18" ht="30.75" thickBot="1" x14ac:dyDescent="0.3">
      <c r="A11" s="168" t="s">
        <v>690</v>
      </c>
      <c r="B11" s="134">
        <v>28.571428571428569</v>
      </c>
      <c r="C11" s="134">
        <v>5.4945054945054945</v>
      </c>
      <c r="D11" s="134">
        <v>35.294117647058826</v>
      </c>
      <c r="E11" s="134">
        <v>5.8823529411764701</v>
      </c>
      <c r="F11" s="134"/>
      <c r="G11" s="134">
        <v>0</v>
      </c>
      <c r="Q11" s="237"/>
    </row>
    <row r="12" spans="1:18" ht="15.75" thickBot="1" x14ac:dyDescent="0.3">
      <c r="A12" s="168" t="s">
        <v>712</v>
      </c>
      <c r="B12" s="134">
        <v>12.087912087912088</v>
      </c>
      <c r="C12" s="134">
        <v>2.197802197802198</v>
      </c>
      <c r="D12" s="134">
        <v>0</v>
      </c>
      <c r="E12" s="134">
        <v>2.9411764705882351</v>
      </c>
      <c r="F12" s="134">
        <v>0</v>
      </c>
      <c r="G12" s="134">
        <v>0</v>
      </c>
      <c r="Q12" s="237">
        <v>18.7</v>
      </c>
    </row>
    <row r="13" spans="1:18" ht="15.75" thickBot="1" x14ac:dyDescent="0.3">
      <c r="A13" s="168" t="s">
        <v>743</v>
      </c>
      <c r="B13" s="172">
        <v>0.76923076923076927</v>
      </c>
      <c r="C13" s="172">
        <v>0.76923076923076927</v>
      </c>
      <c r="D13" s="172">
        <v>0.78125</v>
      </c>
      <c r="E13" s="172">
        <v>0.78125</v>
      </c>
      <c r="F13" s="172">
        <v>0</v>
      </c>
      <c r="G13" s="172">
        <v>0</v>
      </c>
      <c r="Q13" s="237">
        <v>0</v>
      </c>
    </row>
    <row r="14" spans="1:18" x14ac:dyDescent="0.25">
      <c r="A14" s="168" t="s">
        <v>744</v>
      </c>
      <c r="B14" s="172">
        <v>13.076923076923078</v>
      </c>
      <c r="C14" s="172">
        <v>0</v>
      </c>
      <c r="D14" s="172">
        <v>0.78125</v>
      </c>
      <c r="E14" s="172">
        <v>0</v>
      </c>
      <c r="F14" s="172">
        <v>0</v>
      </c>
      <c r="G14" s="172">
        <v>0</v>
      </c>
    </row>
    <row r="15" spans="1:18" ht="30" x14ac:dyDescent="0.25">
      <c r="A15" s="168" t="s">
        <v>745</v>
      </c>
      <c r="B15" s="172">
        <v>23.076923076923077</v>
      </c>
      <c r="C15" s="172">
        <v>0</v>
      </c>
      <c r="D15" s="172">
        <v>6.25</v>
      </c>
      <c r="E15" s="172">
        <v>0</v>
      </c>
      <c r="F15" s="172">
        <v>0</v>
      </c>
      <c r="G15" s="172">
        <v>0</v>
      </c>
    </row>
    <row r="16" spans="1:18" ht="30" x14ac:dyDescent="0.25">
      <c r="A16" s="168" t="s">
        <v>746</v>
      </c>
      <c r="B16" s="172">
        <v>10.76923076923077</v>
      </c>
      <c r="C16" s="172">
        <v>10.76923076923077</v>
      </c>
      <c r="D16" s="172">
        <v>43.75</v>
      </c>
      <c r="E16" s="172">
        <v>10.9375</v>
      </c>
      <c r="F16" s="172">
        <v>0</v>
      </c>
      <c r="G16" s="172">
        <v>0</v>
      </c>
    </row>
    <row r="17" spans="1:7" x14ac:dyDescent="0.25">
      <c r="A17" s="168" t="s">
        <v>747</v>
      </c>
      <c r="B17" s="172">
        <v>8.4615384615384617</v>
      </c>
      <c r="C17" s="172">
        <v>0</v>
      </c>
      <c r="D17" s="172">
        <v>3.90625</v>
      </c>
      <c r="E17" s="172">
        <v>0</v>
      </c>
      <c r="F17" s="172">
        <v>0</v>
      </c>
      <c r="G17" s="172">
        <v>0</v>
      </c>
    </row>
    <row r="18" spans="1:7" x14ac:dyDescent="0.25">
      <c r="A18" s="168" t="s">
        <v>713</v>
      </c>
      <c r="B18" s="172">
        <v>2.3076923076923079</v>
      </c>
      <c r="C18" s="172">
        <v>0.76923076923076927</v>
      </c>
      <c r="D18" s="172">
        <v>0</v>
      </c>
      <c r="E18" s="172">
        <v>0.78125</v>
      </c>
      <c r="F18" s="172">
        <v>0</v>
      </c>
      <c r="G18" s="172">
        <v>0</v>
      </c>
    </row>
    <row r="19" spans="1:7" x14ac:dyDescent="0.25">
      <c r="A19" s="168" t="s">
        <v>692</v>
      </c>
      <c r="B19" s="172">
        <v>10.76923076923077</v>
      </c>
      <c r="C19" s="172">
        <v>0</v>
      </c>
      <c r="D19" s="172">
        <v>0</v>
      </c>
      <c r="E19" s="172">
        <v>0</v>
      </c>
      <c r="F19" s="172">
        <v>0</v>
      </c>
      <c r="G19" s="172">
        <v>0</v>
      </c>
    </row>
    <row r="20" spans="1:7" ht="30" x14ac:dyDescent="0.25">
      <c r="A20" s="168" t="s">
        <v>735</v>
      </c>
      <c r="B20" s="134">
        <v>2.3076923076923079</v>
      </c>
      <c r="C20" s="134">
        <v>0</v>
      </c>
      <c r="D20" s="134">
        <v>0.78125</v>
      </c>
      <c r="E20" s="134">
        <v>0</v>
      </c>
      <c r="F20" s="172">
        <v>0</v>
      </c>
      <c r="G20" s="172">
        <v>0</v>
      </c>
    </row>
    <row r="21" spans="1:7" x14ac:dyDescent="0.25">
      <c r="A21" s="168" t="s">
        <v>736</v>
      </c>
      <c r="B21" s="134">
        <v>3.0769230769230771</v>
      </c>
      <c r="C21" s="134">
        <v>0.76923076923076927</v>
      </c>
      <c r="D21" s="134">
        <v>3.125</v>
      </c>
      <c r="E21" s="134">
        <v>0.78125</v>
      </c>
      <c r="F21" s="172">
        <v>0</v>
      </c>
      <c r="G21" s="172">
        <v>0</v>
      </c>
    </row>
    <row r="22" spans="1:7" x14ac:dyDescent="0.25">
      <c r="A22" s="168" t="s">
        <v>737</v>
      </c>
      <c r="B22" s="134">
        <v>24.615384615384617</v>
      </c>
      <c r="C22" s="134">
        <v>0.76923076923076927</v>
      </c>
      <c r="D22" s="134">
        <v>21.875</v>
      </c>
      <c r="E22" s="134">
        <v>0.78125</v>
      </c>
      <c r="F22" s="172">
        <v>0</v>
      </c>
      <c r="G22" s="172">
        <v>0</v>
      </c>
    </row>
    <row r="23" spans="1:7" x14ac:dyDescent="0.25">
      <c r="A23" s="168" t="s">
        <v>714</v>
      </c>
      <c r="B23" s="134">
        <v>6.1538461538461542</v>
      </c>
      <c r="C23" s="134">
        <v>0.76923076923076927</v>
      </c>
      <c r="D23" s="134">
        <v>3.90625</v>
      </c>
      <c r="E23" s="134">
        <v>0.78125</v>
      </c>
      <c r="F23" s="172">
        <v>0</v>
      </c>
      <c r="G23" s="172">
        <v>0</v>
      </c>
    </row>
    <row r="24" spans="1:7" ht="30" x14ac:dyDescent="0.25">
      <c r="A24" s="168" t="s">
        <v>728</v>
      </c>
      <c r="B24" s="134">
        <v>55.454545454545453</v>
      </c>
      <c r="C24" s="134">
        <v>0</v>
      </c>
      <c r="D24" s="134">
        <v>33.333333333333329</v>
      </c>
      <c r="E24" s="134">
        <v>0</v>
      </c>
      <c r="F24" s="172">
        <v>0</v>
      </c>
      <c r="G24" s="172">
        <v>0</v>
      </c>
    </row>
    <row r="25" spans="1:7" ht="30" x14ac:dyDescent="0.25">
      <c r="A25" s="168" t="s">
        <v>729</v>
      </c>
      <c r="B25" s="134">
        <v>44.545454545454547</v>
      </c>
      <c r="C25" s="134">
        <v>0</v>
      </c>
      <c r="D25" s="134">
        <v>66.666666666666657</v>
      </c>
      <c r="E25" s="134">
        <v>0</v>
      </c>
      <c r="F25" s="172">
        <v>0</v>
      </c>
      <c r="G25" s="172">
        <v>0</v>
      </c>
    </row>
    <row r="26" spans="1:7" x14ac:dyDescent="0.25">
      <c r="A26" s="168" t="s">
        <v>806</v>
      </c>
      <c r="B26" s="134">
        <v>5</v>
      </c>
      <c r="C26" s="134"/>
      <c r="D26" s="134"/>
      <c r="E26" s="134"/>
      <c r="F26" s="172"/>
      <c r="G26" s="172"/>
    </row>
    <row r="27" spans="1:7" x14ac:dyDescent="0.25">
      <c r="A27" s="168" t="s">
        <v>807</v>
      </c>
      <c r="B27" s="134">
        <v>3</v>
      </c>
      <c r="C27" s="134"/>
      <c r="D27" s="134"/>
      <c r="E27" s="134"/>
      <c r="F27" s="172"/>
      <c r="G27" s="172"/>
    </row>
    <row r="28" spans="1:7" x14ac:dyDescent="0.25">
      <c r="A28" s="168" t="s">
        <v>697</v>
      </c>
      <c r="B28" s="134">
        <v>7.6923076923076925</v>
      </c>
      <c r="C28" s="134">
        <v>1.8461538461538463</v>
      </c>
      <c r="D28" s="134">
        <v>10.407239819004525</v>
      </c>
      <c r="E28" s="134">
        <v>2.7149321266968327</v>
      </c>
      <c r="F28" s="172">
        <v>0</v>
      </c>
      <c r="G28" s="172">
        <v>0</v>
      </c>
    </row>
    <row r="29" spans="1:7" x14ac:dyDescent="0.25">
      <c r="A29" s="168" t="s">
        <v>738</v>
      </c>
      <c r="B29" s="134">
        <v>6.4615384615384617</v>
      </c>
      <c r="C29" s="134">
        <v>0</v>
      </c>
      <c r="D29" s="134">
        <v>0</v>
      </c>
      <c r="E29" s="134">
        <v>0</v>
      </c>
      <c r="F29" s="172">
        <v>0</v>
      </c>
      <c r="G29" s="172">
        <v>0</v>
      </c>
    </row>
    <row r="30" spans="1:7" x14ac:dyDescent="0.25">
      <c r="A30" s="168" t="s">
        <v>739</v>
      </c>
      <c r="B30" s="134">
        <v>8.615384615384615</v>
      </c>
      <c r="C30" s="134">
        <v>1.2307692307692308</v>
      </c>
      <c r="D30" s="134">
        <v>0.45248868778280549</v>
      </c>
      <c r="E30" s="134">
        <v>1.809954751131222</v>
      </c>
      <c r="F30" s="172">
        <v>0</v>
      </c>
      <c r="G30" s="172">
        <v>0</v>
      </c>
    </row>
    <row r="31" spans="1:7" ht="30" x14ac:dyDescent="0.25">
      <c r="A31" s="168" t="s">
        <v>740</v>
      </c>
      <c r="B31" s="134">
        <v>16.307692307692307</v>
      </c>
      <c r="C31" s="134">
        <v>2.4615384615384617</v>
      </c>
      <c r="D31" s="134">
        <v>9.502262443438914</v>
      </c>
      <c r="E31" s="134">
        <v>3.6199095022624439</v>
      </c>
      <c r="F31" s="172">
        <v>0</v>
      </c>
      <c r="G31" s="172">
        <v>0</v>
      </c>
    </row>
    <row r="32" spans="1:7" ht="30" x14ac:dyDescent="0.25">
      <c r="A32" s="168" t="s">
        <v>741</v>
      </c>
      <c r="B32" s="134">
        <v>8.615384615384615</v>
      </c>
      <c r="C32" s="134">
        <v>0.30769230769230771</v>
      </c>
      <c r="D32" s="134">
        <v>0.45248868778280549</v>
      </c>
      <c r="E32" s="134">
        <v>0.45248868778280549</v>
      </c>
      <c r="F32" s="172">
        <v>0</v>
      </c>
      <c r="G32" s="172">
        <v>0</v>
      </c>
    </row>
    <row r="33" spans="1:7" x14ac:dyDescent="0.25">
      <c r="A33" s="168" t="s">
        <v>742</v>
      </c>
      <c r="B33" s="134">
        <v>1.8461538461538463</v>
      </c>
      <c r="C33" s="134">
        <v>0.30769230769230771</v>
      </c>
      <c r="D33" s="134">
        <v>0.90497737556561098</v>
      </c>
      <c r="E33" s="134">
        <v>0.45248868778280549</v>
      </c>
      <c r="F33" s="172">
        <v>0</v>
      </c>
      <c r="G33" s="172">
        <v>0</v>
      </c>
    </row>
    <row r="34" spans="1:7" x14ac:dyDescent="0.25">
      <c r="A34" s="168" t="s">
        <v>699</v>
      </c>
      <c r="B34" s="134">
        <v>19.076923076923077</v>
      </c>
      <c r="C34" s="134">
        <v>12.923076923076923</v>
      </c>
      <c r="D34" s="134">
        <v>22.171945701357465</v>
      </c>
      <c r="E34" s="134">
        <v>19.004524886877828</v>
      </c>
      <c r="F34" s="172">
        <v>0</v>
      </c>
      <c r="G34" s="172">
        <v>0</v>
      </c>
    </row>
    <row r="35" spans="1:7" x14ac:dyDescent="0.25">
      <c r="A35" s="168" t="s">
        <v>700</v>
      </c>
      <c r="B35" s="134">
        <v>9.2307692307692317</v>
      </c>
      <c r="C35" s="134">
        <v>3.0769230769230771</v>
      </c>
      <c r="D35" s="134">
        <v>23.52941176470588</v>
      </c>
      <c r="E35" s="134">
        <v>4.5248868778280542</v>
      </c>
      <c r="F35" s="172">
        <v>0</v>
      </c>
      <c r="G35" s="172">
        <v>0</v>
      </c>
    </row>
  </sheetData>
  <mergeCells count="3">
    <mergeCell ref="D1:E1"/>
    <mergeCell ref="F1:G1"/>
    <mergeCell ref="B1:C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legislativo previo</vt:lpstr>
      <vt:lpstr>legislativo gráfico informe</vt:lpstr>
      <vt:lpstr>CFIR LEGISLATIVO</vt:lpstr>
      <vt:lpstr>Operativo</vt:lpstr>
      <vt:lpstr>BFP</vt:lpstr>
      <vt:lpstr>BFP%</vt:lpstr>
      <vt:lpstr>BFPOC_1</vt:lpstr>
      <vt:lpstr>BFPOC_2</vt:lpstr>
      <vt:lpstr>BFPOC%</vt:lpstr>
      <vt:lpstr>GLOBAL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BARRIGA</dc:creator>
  <cp:lastModifiedBy>FER BARRIGA</cp:lastModifiedBy>
  <dcterms:created xsi:type="dcterms:W3CDTF">2020-04-16T03:43:29Z</dcterms:created>
  <dcterms:modified xsi:type="dcterms:W3CDTF">2020-09-19T17:33:58Z</dcterms:modified>
</cp:coreProperties>
</file>