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Desktop\TPM\"/>
    </mc:Choice>
  </mc:AlternateContent>
  <xr:revisionPtr revIDLastSave="0" documentId="13_ncr:1_{D45E55C0-4B34-4BF5-A61F-6E0773E5336A}" xr6:coauthVersionLast="47" xr6:coauthVersionMax="47" xr10:uidLastSave="{00000000-0000-0000-0000-000000000000}"/>
  <bookViews>
    <workbookView xWindow="-120" yWindow="-120" windowWidth="20730" windowHeight="11040" activeTab="2" xr2:uid="{3C9A9085-466A-440D-830C-72EC263DA2E4}"/>
  </bookViews>
  <sheets>
    <sheet name="Moldes Policarbonato" sheetId="1" r:id="rId1"/>
    <sheet name="Moldes polipropileno" sheetId="2" r:id="rId2"/>
    <sheet name="Moldes alto impacto" sheetId="3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  <c r="P20" i="3"/>
  <c r="P21" i="3"/>
  <c r="P22" i="3"/>
  <c r="P23" i="3"/>
  <c r="P24" i="3"/>
  <c r="Q24" i="3" s="1"/>
  <c r="P25" i="3"/>
  <c r="Q25" i="3" s="1"/>
  <c r="P26" i="3"/>
  <c r="Q26" i="3" s="1"/>
  <c r="P19" i="3"/>
  <c r="P5" i="3"/>
  <c r="P6" i="3"/>
  <c r="Q6" i="3" s="1"/>
  <c r="P4" i="3"/>
  <c r="Q20" i="2"/>
  <c r="Q21" i="2"/>
  <c r="Q22" i="2"/>
  <c r="P20" i="2"/>
  <c r="P21" i="2"/>
  <c r="P22" i="2"/>
  <c r="P19" i="2"/>
  <c r="Q19" i="2"/>
  <c r="P5" i="2"/>
  <c r="P6" i="2"/>
  <c r="P7" i="2"/>
  <c r="P8" i="2"/>
  <c r="Q8" i="2" s="1"/>
  <c r="P9" i="2"/>
  <c r="P4" i="2"/>
  <c r="Q19" i="1"/>
  <c r="P20" i="1"/>
  <c r="P21" i="1"/>
  <c r="P22" i="1"/>
  <c r="P19" i="1"/>
  <c r="Q4" i="1"/>
  <c r="Q5" i="1"/>
  <c r="Q6" i="1"/>
  <c r="Q7" i="1"/>
  <c r="Q8" i="1"/>
  <c r="Q9" i="1"/>
  <c r="Q10" i="1"/>
  <c r="Q11" i="1"/>
  <c r="Q12" i="1"/>
  <c r="P5" i="1"/>
  <c r="P6" i="1"/>
  <c r="P7" i="1"/>
  <c r="P8" i="1"/>
  <c r="P9" i="1"/>
  <c r="P10" i="1"/>
  <c r="P11" i="1"/>
  <c r="P12" i="1"/>
  <c r="J13" i="1"/>
  <c r="J5" i="1"/>
  <c r="F4" i="1"/>
  <c r="Q23" i="3"/>
  <c r="Q22" i="3"/>
  <c r="Q21" i="3"/>
  <c r="Q20" i="3"/>
  <c r="Q19" i="3"/>
  <c r="J14" i="3"/>
  <c r="F14" i="3"/>
  <c r="J13" i="3"/>
  <c r="F13" i="3"/>
  <c r="J12" i="3"/>
  <c r="F12" i="3"/>
  <c r="J11" i="3"/>
  <c r="F11" i="3"/>
  <c r="J10" i="3"/>
  <c r="F10" i="3"/>
  <c r="J9" i="3"/>
  <c r="F9" i="3"/>
  <c r="J8" i="3"/>
  <c r="F8" i="3"/>
  <c r="J7" i="3"/>
  <c r="F7" i="3"/>
  <c r="J6" i="3"/>
  <c r="F6" i="3"/>
  <c r="Q5" i="3"/>
  <c r="J5" i="3"/>
  <c r="F5" i="3"/>
  <c r="Q4" i="3"/>
  <c r="J4" i="3"/>
  <c r="F4" i="3"/>
  <c r="J13" i="2"/>
  <c r="F13" i="2"/>
  <c r="J12" i="2"/>
  <c r="F12" i="2"/>
  <c r="J11" i="2"/>
  <c r="F11" i="2"/>
  <c r="J10" i="2"/>
  <c r="F10" i="2"/>
  <c r="Q9" i="2"/>
  <c r="J9" i="2"/>
  <c r="F9" i="2"/>
  <c r="J8" i="2"/>
  <c r="F8" i="2"/>
  <c r="Q7" i="2"/>
  <c r="J7" i="2"/>
  <c r="F7" i="2"/>
  <c r="Q6" i="2"/>
  <c r="J6" i="2"/>
  <c r="F6" i="2"/>
  <c r="Q5" i="2"/>
  <c r="J5" i="2"/>
  <c r="F5" i="2"/>
  <c r="Q4" i="2"/>
  <c r="J4" i="2"/>
  <c r="F4" i="2"/>
  <c r="H4" i="1"/>
  <c r="J4" i="1"/>
  <c r="F5" i="1"/>
  <c r="H5" i="1"/>
  <c r="F6" i="1"/>
  <c r="H6" i="1"/>
  <c r="J6" i="1"/>
  <c r="F7" i="1"/>
  <c r="H7" i="1"/>
  <c r="J7" i="1"/>
  <c r="F8" i="1"/>
  <c r="H8" i="1"/>
  <c r="J8" i="1"/>
  <c r="F9" i="1"/>
  <c r="H9" i="1"/>
  <c r="J9" i="1"/>
  <c r="F10" i="1"/>
  <c r="H10" i="1"/>
  <c r="J10" i="1"/>
  <c r="F11" i="1"/>
  <c r="H11" i="1"/>
  <c r="J11" i="1"/>
  <c r="F12" i="1"/>
  <c r="H12" i="1"/>
  <c r="J12" i="1"/>
  <c r="F13" i="1"/>
  <c r="H13" i="1"/>
  <c r="F14" i="1"/>
  <c r="H14" i="1"/>
  <c r="J14" i="1"/>
  <c r="F15" i="1"/>
  <c r="H15" i="1"/>
  <c r="J15" i="1"/>
  <c r="F16" i="1"/>
  <c r="H16" i="1"/>
  <c r="J16" i="1"/>
  <c r="Q20" i="1"/>
  <c r="Q21" i="1"/>
  <c r="Q22" i="1"/>
</calcChain>
</file>

<file path=xl/sharedStrings.xml><?xml version="1.0" encoding="utf-8"?>
<sst xmlns="http://schemas.openxmlformats.org/spreadsheetml/2006/main" count="186" uniqueCount="68">
  <si>
    <t xml:space="preserve"> MAQUINAS HOY (INY-02) y (INY-05)</t>
  </si>
  <si>
    <t xml:space="preserve">DISPONIBILIDAD DE MAQUINAS (INY-02) E (INY-05) DE 120 TONELADAS </t>
  </si>
  <si>
    <t>CODIGO MOLDE</t>
  </si>
  <si>
    <t># CAVIDADES</t>
  </si>
  <si>
    <t>FUERZA  CIERRE (TON)</t>
  </si>
  <si>
    <t>CUMPLE</t>
  </si>
  <si>
    <t>CALIBRACION EN BAR</t>
  </si>
  <si>
    <t>RSLP</t>
  </si>
  <si>
    <t>SI</t>
  </si>
  <si>
    <t>BS125B</t>
  </si>
  <si>
    <t>NO</t>
  </si>
  <si>
    <t>REN</t>
  </si>
  <si>
    <t>BS125T</t>
  </si>
  <si>
    <t>BS95B</t>
  </si>
  <si>
    <t>BS95M</t>
  </si>
  <si>
    <t>RS</t>
  </si>
  <si>
    <t>RTR</t>
  </si>
  <si>
    <t>RCR</t>
  </si>
  <si>
    <t>BSCENTRO125B</t>
  </si>
  <si>
    <t>BSCENTRO125T</t>
  </si>
  <si>
    <t>BS 225 UNIVERSAL</t>
  </si>
  <si>
    <t>BS CENTRO T</t>
  </si>
  <si>
    <t>FUERZA CIERRE CALCULADA (TON)</t>
  </si>
  <si>
    <t>MOLDES PARA LA INY-03 DE 250 TONELADAS</t>
  </si>
  <si>
    <t>FUERZA DE CIERRE (%)</t>
  </si>
  <si>
    <t>OCUPACION %</t>
  </si>
  <si>
    <t>FUERZA CIERRE CALCULADA</t>
  </si>
  <si>
    <t>CP2X4</t>
  </si>
  <si>
    <t>TPL2X4</t>
  </si>
  <si>
    <t>CP4X4</t>
  </si>
  <si>
    <t>TPL4X4</t>
  </si>
  <si>
    <t xml:space="preserve">CPOCTAGONAL </t>
  </si>
  <si>
    <t>ADAPTER 1/2</t>
  </si>
  <si>
    <t>ADAPTER 3/4</t>
  </si>
  <si>
    <t>TUERCA 1/2</t>
  </si>
  <si>
    <t>TPF4X4</t>
  </si>
  <si>
    <t>TUERCA 3/4</t>
  </si>
  <si>
    <t>ACAMPANA 1/2</t>
  </si>
  <si>
    <t>N/A</t>
  </si>
  <si>
    <t>ACAMPANA 3/4</t>
  </si>
  <si>
    <t>MOLDES PARA LA INY -03 DE 250 TONELADAS</t>
  </si>
  <si>
    <t>AREA DISPONIBLE (cm)2</t>
  </si>
  <si>
    <t>AREA DE MOLDE (cm)2</t>
  </si>
  <si>
    <t xml:space="preserve"> OCUPACION %</t>
  </si>
  <si>
    <t>CIERREB</t>
  </si>
  <si>
    <t>CIERREN</t>
  </si>
  <si>
    <t>TAPA KOR</t>
  </si>
  <si>
    <t>Tapa 12</t>
  </si>
  <si>
    <t xml:space="preserve"> CAVIDADES [#]</t>
  </si>
  <si>
    <t>FUERZA CIERRE CALCULADA [TON]</t>
  </si>
  <si>
    <t>FUERZA  CIERRE [TON]</t>
  </si>
  <si>
    <t>AREA DISPONIBLE [cm^2]</t>
  </si>
  <si>
    <t>AREA DE MOLDE [cm^2]</t>
  </si>
  <si>
    <t xml:space="preserve"> OCUPACION DE AREA [%]</t>
  </si>
  <si>
    <t>COMPARACION DE FUERZAS[%]</t>
  </si>
  <si>
    <t xml:space="preserve"> INYECTORAS (INY-02) y (INY-05)</t>
  </si>
  <si>
    <t xml:space="preserve">DISPONIBILIDAD DE INYECTORAS (INY-02) E (INY-05) DE 120 TONELADAS </t>
  </si>
  <si>
    <t>FUERZA DE CIERRE [%]</t>
  </si>
  <si>
    <t>CALIBRACION EN [BAR]</t>
  </si>
  <si>
    <t>CIERRE BLANCO</t>
  </si>
  <si>
    <t>CIERRE NEGRO</t>
  </si>
  <si>
    <t>TAPA 4</t>
  </si>
  <si>
    <t>TAPA 6</t>
  </si>
  <si>
    <t>TAPA 8</t>
  </si>
  <si>
    <t>PUERTA VISOR NEGRA 4</t>
  </si>
  <si>
    <t>PUERTA VISOR NEGRA 6</t>
  </si>
  <si>
    <t>PUERTA VISOR NEGRA 8</t>
  </si>
  <si>
    <t>PUERTA VISOR NEGRA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</si>
</sst>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Helvetica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 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9" fontId="2" fillId="5" borderId="1" xfId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6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9" fontId="2" fillId="6" borderId="1" xfId="1" applyFont="1" applyFill="1" applyBorder="1" applyAlignment="1">
      <alignment horizontal="center"/>
    </xf>
    <xf numFmtId="9" fontId="0" fillId="5" borderId="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3" borderId="5" xfId="0" applyFont="1" applyFill="1" applyBorder="1"/>
    <xf numFmtId="0" fontId="4" fillId="4" borderId="5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vertical="center" wrapText="1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9" fontId="1" fillId="5" borderId="1" xfId="1" applyFont="1" applyFill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/>
    </xf>
    <xf numFmtId="0" fontId="7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9" fillId="0" borderId="1" xfId="0" applyFont="1" applyBorder="1" applyAlignment="1">
      <alignment vertical="center"/>
    </xf>
    <xf numFmtId="1" fontId="0" fillId="5" borderId="5" xfId="0" applyNumberFormat="1" applyFill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1" fontId="0" fillId="6" borderId="1" xfId="0" applyNumberForma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323850</xdr:colOff>
      <xdr:row>6</xdr:row>
      <xdr:rowOff>23812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3815940-4C3E-00E4-CEB9-22BA12BA34A7}"/>
            </a:ext>
          </a:extLst>
        </xdr:cNvPr>
        <xdr:cNvSpPr txBox="1"/>
      </xdr:nvSpPr>
      <xdr:spPr>
        <a:xfrm>
          <a:off x="5819775" y="1576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C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F7CC9-C4D1-469B-B3A1-9004FE3DE34D}">
  <dimension ref="B2:S22"/>
  <sheetViews>
    <sheetView topLeftCell="C11" zoomScale="87" zoomScaleNormal="87" workbookViewId="0">
      <selection activeCell="T9" sqref="T9"/>
    </sheetView>
  </sheetViews>
  <sheetFormatPr baseColWidth="10" defaultRowHeight="15"/>
  <cols>
    <col min="1" max="1" width="5.140625" customWidth="1"/>
    <col min="2" max="2" width="18.42578125" customWidth="1"/>
    <col min="4" max="4" width="13.5703125" customWidth="1"/>
    <col min="6" max="6" width="15.5703125" customWidth="1"/>
    <col min="10" max="10" width="13.5703125" customWidth="1"/>
    <col min="12" max="12" width="18.5703125" customWidth="1"/>
    <col min="14" max="14" width="12.7109375" customWidth="1"/>
    <col min="16" max="16" width="13.7109375" customWidth="1"/>
  </cols>
  <sheetData>
    <row r="2" spans="2:19">
      <c r="B2" s="38" t="s">
        <v>55</v>
      </c>
      <c r="C2" s="39"/>
      <c r="D2" s="39"/>
      <c r="E2" s="39"/>
      <c r="F2" s="39"/>
      <c r="G2" s="39"/>
      <c r="H2" s="39"/>
      <c r="I2" s="39"/>
      <c r="J2" s="40"/>
      <c r="L2" s="38" t="s">
        <v>56</v>
      </c>
      <c r="M2" s="39"/>
      <c r="N2" s="39"/>
      <c r="O2" s="39"/>
      <c r="P2" s="39"/>
      <c r="Q2" s="40"/>
    </row>
    <row r="3" spans="2:19" ht="60">
      <c r="B3" s="11" t="s">
        <v>2</v>
      </c>
      <c r="C3" s="11" t="s">
        <v>48</v>
      </c>
      <c r="D3" s="11" t="s">
        <v>49</v>
      </c>
      <c r="E3" s="11" t="s">
        <v>50</v>
      </c>
      <c r="F3" s="11" t="s">
        <v>54</v>
      </c>
      <c r="G3" s="11" t="s">
        <v>5</v>
      </c>
      <c r="H3" s="11" t="s">
        <v>51</v>
      </c>
      <c r="I3" s="11" t="s">
        <v>52</v>
      </c>
      <c r="J3" s="11" t="s">
        <v>53</v>
      </c>
      <c r="L3" s="11" t="s">
        <v>2</v>
      </c>
      <c r="M3" s="11" t="s">
        <v>3</v>
      </c>
      <c r="N3" s="11" t="s">
        <v>49</v>
      </c>
      <c r="O3" s="11" t="s">
        <v>50</v>
      </c>
      <c r="P3" s="11" t="s">
        <v>58</v>
      </c>
      <c r="Q3" s="17" t="s">
        <v>57</v>
      </c>
      <c r="R3" s="16"/>
      <c r="S3" s="16"/>
    </row>
    <row r="4" spans="2:19" ht="15.75">
      <c r="B4" s="12" t="s">
        <v>7</v>
      </c>
      <c r="C4" s="1">
        <v>8</v>
      </c>
      <c r="D4" s="2">
        <v>22</v>
      </c>
      <c r="E4" s="2">
        <v>120</v>
      </c>
      <c r="F4" s="3">
        <f>D4/E4</f>
        <v>0.18333333333333332</v>
      </c>
      <c r="G4" s="2" t="s">
        <v>8</v>
      </c>
      <c r="H4" s="4">
        <f>41*41</f>
        <v>1681</v>
      </c>
      <c r="I4" s="4">
        <v>832</v>
      </c>
      <c r="J4" s="5">
        <f>I4/H4</f>
        <v>0.49494348602022603</v>
      </c>
      <c r="L4" s="13" t="s">
        <v>7</v>
      </c>
      <c r="M4" s="14">
        <v>8</v>
      </c>
      <c r="N4" s="15">
        <v>22</v>
      </c>
      <c r="O4" s="15">
        <v>120</v>
      </c>
      <c r="P4" s="31">
        <f>(N4*140/120)</f>
        <v>25.666666666666668</v>
      </c>
      <c r="Q4" s="18">
        <f>(P4*100/140)</f>
        <v>18.333333333333336</v>
      </c>
    </row>
    <row r="5" spans="2:19" ht="15.75">
      <c r="B5" s="12" t="s">
        <v>9</v>
      </c>
      <c r="C5" s="1">
        <v>4</v>
      </c>
      <c r="D5" s="7">
        <v>182</v>
      </c>
      <c r="E5" s="8">
        <v>120</v>
      </c>
      <c r="F5" s="3">
        <f t="shared" ref="F5:F16" si="0">D5/E5</f>
        <v>1.5166666666666666</v>
      </c>
      <c r="G5" s="7" t="s">
        <v>10</v>
      </c>
      <c r="H5" s="4">
        <f t="shared" ref="H5:H16" si="1">41*41</f>
        <v>1681</v>
      </c>
      <c r="I5" s="4">
        <v>1575</v>
      </c>
      <c r="J5" s="9">
        <f>I5/H5</f>
        <v>0.9369422962522308</v>
      </c>
      <c r="L5" s="12" t="s">
        <v>11</v>
      </c>
      <c r="M5" s="1">
        <v>4</v>
      </c>
      <c r="N5" s="2">
        <v>24</v>
      </c>
      <c r="O5" s="2">
        <v>120</v>
      </c>
      <c r="P5" s="31">
        <f t="shared" ref="P5:P12" si="2">(N5*140/120)</f>
        <v>28</v>
      </c>
      <c r="Q5" s="18">
        <f t="shared" ref="Q5:Q12" si="3">(P5*100/140)</f>
        <v>20</v>
      </c>
    </row>
    <row r="6" spans="2:19" ht="15.75">
      <c r="B6" s="12" t="s">
        <v>12</v>
      </c>
      <c r="C6" s="1">
        <v>2</v>
      </c>
      <c r="D6" s="7">
        <v>126</v>
      </c>
      <c r="E6" s="2">
        <v>120</v>
      </c>
      <c r="F6" s="3">
        <f t="shared" si="0"/>
        <v>1.05</v>
      </c>
      <c r="G6" s="7" t="s">
        <v>10</v>
      </c>
      <c r="H6" s="4">
        <f t="shared" si="1"/>
        <v>1681</v>
      </c>
      <c r="I6" s="4">
        <v>1140</v>
      </c>
      <c r="J6" s="5">
        <f t="shared" ref="J6:J16" si="4">I6/H6</f>
        <v>0.67816775728732892</v>
      </c>
      <c r="L6" s="12" t="s">
        <v>13</v>
      </c>
      <c r="M6" s="1">
        <v>2</v>
      </c>
      <c r="N6" s="2">
        <v>80</v>
      </c>
      <c r="O6" s="2">
        <v>120</v>
      </c>
      <c r="P6" s="31">
        <f t="shared" si="2"/>
        <v>93.333333333333329</v>
      </c>
      <c r="Q6" s="18">
        <f t="shared" si="3"/>
        <v>66.666666666666657</v>
      </c>
    </row>
    <row r="7" spans="2:19" ht="15.75">
      <c r="B7" s="12" t="s">
        <v>11</v>
      </c>
      <c r="C7" s="1">
        <v>4</v>
      </c>
      <c r="D7" s="7">
        <v>24</v>
      </c>
      <c r="E7" s="2">
        <v>120</v>
      </c>
      <c r="F7" s="10">
        <f t="shared" si="0"/>
        <v>0.2</v>
      </c>
      <c r="G7" s="2" t="s">
        <v>8</v>
      </c>
      <c r="H7" s="4">
        <f t="shared" si="1"/>
        <v>1681</v>
      </c>
      <c r="I7" s="4">
        <v>915</v>
      </c>
      <c r="J7" s="5">
        <f t="shared" si="4"/>
        <v>0.5443188578227246</v>
      </c>
      <c r="L7" s="12" t="s">
        <v>14</v>
      </c>
      <c r="M7" s="1">
        <v>2</v>
      </c>
      <c r="N7" s="2">
        <v>115</v>
      </c>
      <c r="O7" s="2">
        <v>120</v>
      </c>
      <c r="P7" s="31">
        <f t="shared" si="2"/>
        <v>134.16666666666666</v>
      </c>
      <c r="Q7" s="18">
        <f t="shared" si="3"/>
        <v>95.833333333333329</v>
      </c>
    </row>
    <row r="8" spans="2:19" ht="15.75">
      <c r="B8" s="12" t="s">
        <v>13</v>
      </c>
      <c r="C8" s="1">
        <v>2</v>
      </c>
      <c r="D8" s="2">
        <v>80</v>
      </c>
      <c r="E8" s="2">
        <v>120</v>
      </c>
      <c r="F8" s="10">
        <f t="shared" si="0"/>
        <v>0.66666666666666663</v>
      </c>
      <c r="G8" s="2" t="s">
        <v>8</v>
      </c>
      <c r="H8" s="4">
        <f t="shared" si="1"/>
        <v>1681</v>
      </c>
      <c r="I8" s="4">
        <v>1050</v>
      </c>
      <c r="J8" s="5">
        <f t="shared" si="4"/>
        <v>0.62462819750148724</v>
      </c>
      <c r="L8" s="12" t="s">
        <v>15</v>
      </c>
      <c r="M8" s="1">
        <v>4</v>
      </c>
      <c r="N8" s="28">
        <v>6.91</v>
      </c>
      <c r="O8" s="2">
        <v>120</v>
      </c>
      <c r="P8" s="31">
        <f t="shared" si="2"/>
        <v>8.0616666666666656</v>
      </c>
      <c r="Q8" s="18">
        <f t="shared" si="3"/>
        <v>5.758333333333332</v>
      </c>
    </row>
    <row r="9" spans="2:19" ht="15.75">
      <c r="B9" s="12" t="s">
        <v>14</v>
      </c>
      <c r="C9" s="1">
        <v>2</v>
      </c>
      <c r="D9" s="2">
        <v>115</v>
      </c>
      <c r="E9" s="2">
        <v>120</v>
      </c>
      <c r="F9" s="3">
        <f t="shared" si="0"/>
        <v>0.95833333333333337</v>
      </c>
      <c r="G9" s="2" t="s">
        <v>8</v>
      </c>
      <c r="H9" s="4">
        <f t="shared" si="1"/>
        <v>1681</v>
      </c>
      <c r="I9" s="4">
        <v>1050</v>
      </c>
      <c r="J9" s="5">
        <f t="shared" si="4"/>
        <v>0.62462819750148724</v>
      </c>
      <c r="L9" s="12" t="s">
        <v>16</v>
      </c>
      <c r="M9" s="1">
        <v>1</v>
      </c>
      <c r="N9" s="2">
        <v>46</v>
      </c>
      <c r="O9" s="2">
        <v>120</v>
      </c>
      <c r="P9" s="31">
        <f t="shared" si="2"/>
        <v>53.666666666666664</v>
      </c>
      <c r="Q9" s="18">
        <f t="shared" si="3"/>
        <v>38.333333333333329</v>
      </c>
    </row>
    <row r="10" spans="2:19" ht="15.75">
      <c r="B10" s="12" t="s">
        <v>15</v>
      </c>
      <c r="C10" s="1">
        <v>4</v>
      </c>
      <c r="D10" s="28">
        <v>6.91</v>
      </c>
      <c r="E10" s="2">
        <v>120</v>
      </c>
      <c r="F10" s="3">
        <f t="shared" si="0"/>
        <v>5.7583333333333334E-2</v>
      </c>
      <c r="G10" s="2" t="s">
        <v>8</v>
      </c>
      <c r="H10" s="4">
        <f t="shared" si="1"/>
        <v>1681</v>
      </c>
      <c r="I10" s="4">
        <v>231</v>
      </c>
      <c r="J10" s="9">
        <f t="shared" si="4"/>
        <v>0.13741820345032718</v>
      </c>
      <c r="L10" s="12" t="s">
        <v>17</v>
      </c>
      <c r="M10" s="1">
        <v>2</v>
      </c>
      <c r="N10" s="2">
        <v>70</v>
      </c>
      <c r="O10" s="2">
        <v>120</v>
      </c>
      <c r="P10" s="31">
        <f t="shared" si="2"/>
        <v>81.666666666666671</v>
      </c>
      <c r="Q10" s="18">
        <f t="shared" si="3"/>
        <v>58.333333333333336</v>
      </c>
    </row>
    <row r="11" spans="2:19" ht="15.75">
      <c r="B11" s="12" t="s">
        <v>16</v>
      </c>
      <c r="C11" s="1">
        <v>1</v>
      </c>
      <c r="D11" s="2">
        <v>46</v>
      </c>
      <c r="E11" s="2">
        <v>120</v>
      </c>
      <c r="F11" s="10">
        <f t="shared" si="0"/>
        <v>0.38333333333333336</v>
      </c>
      <c r="G11" s="2" t="s">
        <v>8</v>
      </c>
      <c r="H11" s="4">
        <f t="shared" si="1"/>
        <v>1681</v>
      </c>
      <c r="I11" s="4">
        <v>461.25</v>
      </c>
      <c r="J11" s="5">
        <f t="shared" si="4"/>
        <v>0.27439024390243905</v>
      </c>
      <c r="L11" s="12" t="s">
        <v>18</v>
      </c>
      <c r="M11" s="1">
        <v>8</v>
      </c>
      <c r="N11" s="2">
        <v>88</v>
      </c>
      <c r="O11" s="2">
        <v>120</v>
      </c>
      <c r="P11" s="31">
        <f t="shared" si="2"/>
        <v>102.66666666666667</v>
      </c>
      <c r="Q11" s="18">
        <f t="shared" si="3"/>
        <v>73.333333333333343</v>
      </c>
    </row>
    <row r="12" spans="2:19" ht="15.75">
      <c r="B12" s="12" t="s">
        <v>17</v>
      </c>
      <c r="C12" s="1">
        <v>2</v>
      </c>
      <c r="D12" s="2">
        <v>70</v>
      </c>
      <c r="E12" s="2">
        <v>120</v>
      </c>
      <c r="F12" s="10">
        <f t="shared" si="0"/>
        <v>0.58333333333333337</v>
      </c>
      <c r="G12" s="2" t="s">
        <v>8</v>
      </c>
      <c r="H12" s="4">
        <f t="shared" si="1"/>
        <v>1681</v>
      </c>
      <c r="I12" s="4">
        <v>500</v>
      </c>
      <c r="J12" s="5">
        <f t="shared" si="4"/>
        <v>0.29744199881023198</v>
      </c>
      <c r="L12" s="12" t="s">
        <v>19</v>
      </c>
      <c r="M12" s="1">
        <v>4</v>
      </c>
      <c r="N12" s="2">
        <v>65</v>
      </c>
      <c r="O12" s="2">
        <v>120</v>
      </c>
      <c r="P12" s="31">
        <f t="shared" si="2"/>
        <v>75.833333333333329</v>
      </c>
      <c r="Q12" s="18">
        <f t="shared" si="3"/>
        <v>54.166666666666664</v>
      </c>
    </row>
    <row r="13" spans="2:19" ht="15.75">
      <c r="B13" s="12" t="s">
        <v>20</v>
      </c>
      <c r="C13" s="1">
        <v>2</v>
      </c>
      <c r="D13" s="7">
        <v>126</v>
      </c>
      <c r="E13" s="2">
        <v>120</v>
      </c>
      <c r="F13" s="3">
        <f t="shared" si="0"/>
        <v>1.05</v>
      </c>
      <c r="G13" s="7" t="s">
        <v>10</v>
      </c>
      <c r="H13" s="4">
        <f t="shared" si="1"/>
        <v>1681</v>
      </c>
      <c r="I13" s="4">
        <v>1073</v>
      </c>
      <c r="J13" s="5">
        <f>I13/H13</f>
        <v>0.63831052944675792</v>
      </c>
    </row>
    <row r="14" spans="2:19" ht="15.75">
      <c r="B14" s="12" t="s">
        <v>21</v>
      </c>
      <c r="C14" s="1">
        <v>4</v>
      </c>
      <c r="D14" s="7">
        <v>162</v>
      </c>
      <c r="E14" s="2">
        <v>120</v>
      </c>
      <c r="F14" s="3">
        <f>D14/E14</f>
        <v>1.35</v>
      </c>
      <c r="G14" s="7" t="s">
        <v>10</v>
      </c>
      <c r="H14" s="4">
        <f t="shared" si="1"/>
        <v>1681</v>
      </c>
      <c r="I14" s="4">
        <v>1254</v>
      </c>
      <c r="J14" s="5">
        <f t="shared" si="4"/>
        <v>0.74598453301606182</v>
      </c>
    </row>
    <row r="15" spans="2:19" ht="15.75">
      <c r="B15" s="12" t="s">
        <v>18</v>
      </c>
      <c r="C15" s="1">
        <v>8</v>
      </c>
      <c r="D15" s="2">
        <v>88</v>
      </c>
      <c r="E15" s="2">
        <v>120</v>
      </c>
      <c r="F15" s="10">
        <f t="shared" si="0"/>
        <v>0.73333333333333328</v>
      </c>
      <c r="G15" s="2" t="s">
        <v>8</v>
      </c>
      <c r="H15" s="4">
        <f t="shared" si="1"/>
        <v>1681</v>
      </c>
      <c r="I15" s="4">
        <v>851</v>
      </c>
      <c r="J15" s="5">
        <f t="shared" si="4"/>
        <v>0.50624628197501487</v>
      </c>
    </row>
    <row r="16" spans="2:19" ht="15.75">
      <c r="B16" s="12" t="s">
        <v>19</v>
      </c>
      <c r="C16" s="1">
        <v>4</v>
      </c>
      <c r="D16" s="2">
        <v>65</v>
      </c>
      <c r="E16" s="2">
        <v>120</v>
      </c>
      <c r="F16" s="10">
        <f t="shared" si="0"/>
        <v>0.54166666666666663</v>
      </c>
      <c r="G16" s="2" t="s">
        <v>8</v>
      </c>
      <c r="H16" s="4">
        <f t="shared" si="1"/>
        <v>1681</v>
      </c>
      <c r="I16" s="4">
        <v>900</v>
      </c>
      <c r="J16" s="5">
        <f t="shared" si="4"/>
        <v>0.53539559785841762</v>
      </c>
    </row>
    <row r="17" spans="12:17">
      <c r="L17" s="38" t="s">
        <v>23</v>
      </c>
      <c r="M17" s="39"/>
      <c r="N17" s="39"/>
      <c r="O17" s="39"/>
      <c r="P17" s="39"/>
      <c r="Q17" s="40"/>
    </row>
    <row r="18" spans="12:17" ht="60">
      <c r="L18" s="11" t="s">
        <v>2</v>
      </c>
      <c r="M18" s="11" t="s">
        <v>3</v>
      </c>
      <c r="N18" s="11" t="s">
        <v>49</v>
      </c>
      <c r="O18" s="11" t="s">
        <v>50</v>
      </c>
      <c r="P18" s="11" t="s">
        <v>6</v>
      </c>
      <c r="Q18" s="17" t="s">
        <v>57</v>
      </c>
    </row>
    <row r="19" spans="12:17" ht="15.75">
      <c r="L19" s="12" t="s">
        <v>9</v>
      </c>
      <c r="M19" s="1">
        <v>4</v>
      </c>
      <c r="N19" s="2">
        <v>182</v>
      </c>
      <c r="O19" s="8">
        <v>250</v>
      </c>
      <c r="P19" s="6">
        <f>(N19*140/250)</f>
        <v>101.92</v>
      </c>
      <c r="Q19" s="19">
        <f>(P19*100/140)</f>
        <v>72.8</v>
      </c>
    </row>
    <row r="20" spans="12:17" ht="15.75">
      <c r="L20" s="12" t="s">
        <v>12</v>
      </c>
      <c r="M20" s="1">
        <v>2</v>
      </c>
      <c r="N20" s="2">
        <v>126</v>
      </c>
      <c r="O20" s="2">
        <v>250</v>
      </c>
      <c r="P20" s="6">
        <f t="shared" ref="P20:P22" si="5">(N20*140/250)</f>
        <v>70.56</v>
      </c>
      <c r="Q20" s="19">
        <f t="shared" ref="Q20:Q22" si="6">(P20*100/140)</f>
        <v>50.4</v>
      </c>
    </row>
    <row r="21" spans="12:17" ht="15.75">
      <c r="L21" s="12" t="s">
        <v>20</v>
      </c>
      <c r="M21" s="1">
        <v>2</v>
      </c>
      <c r="N21" s="2">
        <v>126</v>
      </c>
      <c r="O21" s="2">
        <v>250</v>
      </c>
      <c r="P21" s="6">
        <f t="shared" si="5"/>
        <v>70.56</v>
      </c>
      <c r="Q21" s="19">
        <f t="shared" si="6"/>
        <v>50.4</v>
      </c>
    </row>
    <row r="22" spans="12:17" ht="15.75">
      <c r="L22" s="12" t="s">
        <v>21</v>
      </c>
      <c r="M22" s="1">
        <v>4</v>
      </c>
      <c r="N22" s="2">
        <v>162</v>
      </c>
      <c r="O22" s="2">
        <v>250</v>
      </c>
      <c r="P22" s="6">
        <f t="shared" si="5"/>
        <v>90.72</v>
      </c>
      <c r="Q22" s="19">
        <f t="shared" si="6"/>
        <v>64.8</v>
      </c>
    </row>
  </sheetData>
  <mergeCells count="3">
    <mergeCell ref="B2:J2"/>
    <mergeCell ref="L2:Q2"/>
    <mergeCell ref="L17:Q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7C991-D173-48AE-8EA2-6AC85708EFB3}">
  <dimension ref="B2:Q22"/>
  <sheetViews>
    <sheetView topLeftCell="A3" zoomScale="78" zoomScaleNormal="78" workbookViewId="0">
      <selection activeCell="J25" sqref="J25"/>
    </sheetView>
  </sheetViews>
  <sheetFormatPr baseColWidth="10" defaultRowHeight="15"/>
  <cols>
    <col min="1" max="1" width="5.140625" customWidth="1"/>
    <col min="2" max="2" width="18.7109375" customWidth="1"/>
    <col min="4" max="4" width="13.7109375" customWidth="1"/>
    <col min="6" max="6" width="15.140625" customWidth="1"/>
    <col min="10" max="10" width="12.7109375" customWidth="1"/>
    <col min="12" max="12" width="18.85546875" customWidth="1"/>
    <col min="16" max="16" width="14.85546875" customWidth="1"/>
  </cols>
  <sheetData>
    <row r="2" spans="2:17">
      <c r="B2" s="38" t="s">
        <v>55</v>
      </c>
      <c r="C2" s="39"/>
      <c r="D2" s="39"/>
      <c r="E2" s="39"/>
      <c r="F2" s="39"/>
      <c r="G2" s="39"/>
      <c r="H2" s="39"/>
      <c r="I2" s="39"/>
      <c r="J2" s="40"/>
      <c r="L2" s="38" t="s">
        <v>56</v>
      </c>
      <c r="M2" s="39"/>
      <c r="N2" s="39"/>
      <c r="O2" s="39"/>
      <c r="P2" s="39"/>
      <c r="Q2" s="40"/>
    </row>
    <row r="3" spans="2:17" ht="60">
      <c r="B3" s="11" t="s">
        <v>2</v>
      </c>
      <c r="C3" s="11" t="s">
        <v>48</v>
      </c>
      <c r="D3" s="11" t="s">
        <v>49</v>
      </c>
      <c r="E3" s="11" t="s">
        <v>50</v>
      </c>
      <c r="F3" s="11" t="s">
        <v>54</v>
      </c>
      <c r="G3" s="11" t="s">
        <v>5</v>
      </c>
      <c r="H3" s="11" t="s">
        <v>51</v>
      </c>
      <c r="I3" s="11" t="s">
        <v>52</v>
      </c>
      <c r="J3" s="11" t="s">
        <v>53</v>
      </c>
      <c r="L3" s="11" t="s">
        <v>2</v>
      </c>
      <c r="M3" s="11" t="s">
        <v>3</v>
      </c>
      <c r="N3" s="11" t="s">
        <v>49</v>
      </c>
      <c r="O3" s="11" t="s">
        <v>50</v>
      </c>
      <c r="P3" s="11" t="s">
        <v>6</v>
      </c>
      <c r="Q3" s="17" t="s">
        <v>57</v>
      </c>
    </row>
    <row r="4" spans="2:17" ht="15.75">
      <c r="B4" s="32" t="s">
        <v>27</v>
      </c>
      <c r="C4" s="1">
        <v>8</v>
      </c>
      <c r="D4" s="29">
        <v>180.50399999999999</v>
      </c>
      <c r="E4" s="2">
        <v>120</v>
      </c>
      <c r="F4" s="3">
        <f>D4/E4</f>
        <v>1.5042</v>
      </c>
      <c r="G4" s="7" t="s">
        <v>10</v>
      </c>
      <c r="H4" s="4">
        <v>1681</v>
      </c>
      <c r="I4" s="4">
        <v>3281.25</v>
      </c>
      <c r="J4" s="9">
        <f>I4/H4</f>
        <v>1.9519631171921474</v>
      </c>
      <c r="L4" s="32" t="s">
        <v>28</v>
      </c>
      <c r="M4" s="1">
        <v>2</v>
      </c>
      <c r="N4" s="8">
        <v>45.125999999999998</v>
      </c>
      <c r="O4" s="2">
        <v>120</v>
      </c>
      <c r="P4" s="18">
        <f>(N4*140/120)</f>
        <v>52.646999999999998</v>
      </c>
      <c r="Q4" s="18">
        <f>(P4*100/140)</f>
        <v>37.604999999999997</v>
      </c>
    </row>
    <row r="5" spans="2:17" ht="15.75">
      <c r="B5" s="32" t="s">
        <v>29</v>
      </c>
      <c r="C5" s="1">
        <v>8</v>
      </c>
      <c r="D5" s="29">
        <v>283.57</v>
      </c>
      <c r="E5" s="2">
        <v>120</v>
      </c>
      <c r="F5" s="3">
        <f t="shared" ref="F5:F13" si="0">D5/E5</f>
        <v>2.3630833333333334</v>
      </c>
      <c r="G5" s="7" t="s">
        <v>10</v>
      </c>
      <c r="H5" s="4">
        <v>1681</v>
      </c>
      <c r="I5" s="4">
        <v>2756</v>
      </c>
      <c r="J5" s="9">
        <f t="shared" ref="J5:J13" si="1">I5/H5</f>
        <v>1.6395002974419988</v>
      </c>
      <c r="L5" s="32" t="s">
        <v>30</v>
      </c>
      <c r="M5" s="1">
        <v>2</v>
      </c>
      <c r="N5" s="8">
        <v>68.95</v>
      </c>
      <c r="O5" s="2">
        <v>120</v>
      </c>
      <c r="P5" s="18">
        <f t="shared" ref="P5:P9" si="2">(N5*140/120)</f>
        <v>80.441666666666663</v>
      </c>
      <c r="Q5" s="18">
        <f t="shared" ref="Q5:Q9" si="3">(P5*100/140)</f>
        <v>57.458333333333329</v>
      </c>
    </row>
    <row r="6" spans="2:17" ht="15.75">
      <c r="B6" s="32" t="s">
        <v>31</v>
      </c>
      <c r="C6" s="1">
        <v>8</v>
      </c>
      <c r="D6" s="29">
        <v>786.43</v>
      </c>
      <c r="E6" s="2">
        <v>120</v>
      </c>
      <c r="F6" s="3">
        <f t="shared" si="0"/>
        <v>6.5535833333333331</v>
      </c>
      <c r="G6" s="7" t="s">
        <v>10</v>
      </c>
      <c r="H6" s="4">
        <v>1681</v>
      </c>
      <c r="I6" s="4">
        <v>4399</v>
      </c>
      <c r="J6" s="9">
        <f t="shared" si="1"/>
        <v>2.6168947055324212</v>
      </c>
      <c r="L6" s="32" t="s">
        <v>32</v>
      </c>
      <c r="M6" s="1">
        <v>12</v>
      </c>
      <c r="N6" s="8">
        <v>26</v>
      </c>
      <c r="O6" s="2">
        <v>120</v>
      </c>
      <c r="P6" s="18">
        <f t="shared" si="2"/>
        <v>30.333333333333332</v>
      </c>
      <c r="Q6" s="18">
        <f t="shared" si="3"/>
        <v>21.666666666666664</v>
      </c>
    </row>
    <row r="7" spans="2:17" ht="15.75">
      <c r="B7" s="32" t="s">
        <v>28</v>
      </c>
      <c r="C7" s="1">
        <v>2</v>
      </c>
      <c r="D7" s="30">
        <v>45.125999999999998</v>
      </c>
      <c r="E7" s="2">
        <v>120</v>
      </c>
      <c r="F7" s="20">
        <f t="shared" si="0"/>
        <v>0.37605</v>
      </c>
      <c r="G7" s="2" t="s">
        <v>8</v>
      </c>
      <c r="H7" s="4">
        <v>1681</v>
      </c>
      <c r="I7" s="4">
        <v>756</v>
      </c>
      <c r="J7" s="5">
        <f t="shared" si="1"/>
        <v>0.4497323022010708</v>
      </c>
      <c r="L7" s="32" t="s">
        <v>33</v>
      </c>
      <c r="M7" s="1">
        <v>12</v>
      </c>
      <c r="N7" s="8">
        <v>36.72</v>
      </c>
      <c r="O7" s="2">
        <v>120</v>
      </c>
      <c r="P7" s="18">
        <f t="shared" si="2"/>
        <v>42.84</v>
      </c>
      <c r="Q7" s="18">
        <f t="shared" si="3"/>
        <v>30.6</v>
      </c>
    </row>
    <row r="8" spans="2:17" ht="15.75">
      <c r="B8" s="32" t="s">
        <v>30</v>
      </c>
      <c r="C8" s="1">
        <v>2</v>
      </c>
      <c r="D8" s="30">
        <v>68.95</v>
      </c>
      <c r="E8" s="2">
        <v>120</v>
      </c>
      <c r="F8" s="20">
        <f t="shared" si="0"/>
        <v>0.57458333333333333</v>
      </c>
      <c r="G8" s="2" t="s">
        <v>8</v>
      </c>
      <c r="H8" s="4">
        <v>1681</v>
      </c>
      <c r="I8" s="4">
        <v>1517</v>
      </c>
      <c r="J8" s="5">
        <f t="shared" si="1"/>
        <v>0.90243902439024393</v>
      </c>
      <c r="L8" s="32" t="s">
        <v>34</v>
      </c>
      <c r="M8" s="1">
        <v>12</v>
      </c>
      <c r="N8" s="8">
        <v>6.3647999999999998</v>
      </c>
      <c r="O8" s="2">
        <v>120</v>
      </c>
      <c r="P8" s="18">
        <f t="shared" si="2"/>
        <v>7.4256000000000002</v>
      </c>
      <c r="Q8" s="18">
        <f t="shared" si="3"/>
        <v>5.3040000000000003</v>
      </c>
    </row>
    <row r="9" spans="2:17" ht="15.75">
      <c r="B9" s="32" t="s">
        <v>35</v>
      </c>
      <c r="C9" s="1">
        <v>8</v>
      </c>
      <c r="D9" s="29">
        <v>173.66399999999999</v>
      </c>
      <c r="E9" s="2">
        <v>120</v>
      </c>
      <c r="F9" s="3">
        <f t="shared" si="0"/>
        <v>1.4471999999999998</v>
      </c>
      <c r="G9" s="7" t="s">
        <v>10</v>
      </c>
      <c r="H9" s="4">
        <v>1681</v>
      </c>
      <c r="I9" s="4">
        <v>2623</v>
      </c>
      <c r="J9" s="9">
        <f t="shared" si="1"/>
        <v>1.5603807257584772</v>
      </c>
      <c r="L9" s="32" t="s">
        <v>36</v>
      </c>
      <c r="M9" s="1">
        <v>12</v>
      </c>
      <c r="N9" s="8">
        <v>6.5448000000000004</v>
      </c>
      <c r="O9" s="2">
        <v>120</v>
      </c>
      <c r="P9" s="18">
        <f t="shared" si="2"/>
        <v>7.6356000000000002</v>
      </c>
      <c r="Q9" s="18">
        <f t="shared" si="3"/>
        <v>5.4540000000000006</v>
      </c>
    </row>
    <row r="10" spans="2:17" ht="15.75">
      <c r="B10" s="32" t="s">
        <v>32</v>
      </c>
      <c r="C10" s="1">
        <v>12</v>
      </c>
      <c r="D10" s="8">
        <v>26</v>
      </c>
      <c r="E10" s="2">
        <v>120</v>
      </c>
      <c r="F10" s="20">
        <f t="shared" si="0"/>
        <v>0.21666666666666667</v>
      </c>
      <c r="G10" s="2" t="s">
        <v>8</v>
      </c>
      <c r="H10" s="4">
        <v>1681</v>
      </c>
      <c r="I10" s="4">
        <v>2080</v>
      </c>
      <c r="J10" s="9">
        <f t="shared" si="1"/>
        <v>1.2373587150505652</v>
      </c>
      <c r="L10" s="21"/>
      <c r="M10" s="22"/>
      <c r="N10" s="23"/>
      <c r="O10" s="23"/>
      <c r="P10" s="23"/>
    </row>
    <row r="11" spans="2:17" ht="15.75">
      <c r="B11" s="32" t="s">
        <v>33</v>
      </c>
      <c r="C11" s="1">
        <v>12</v>
      </c>
      <c r="D11" s="30">
        <v>36.72</v>
      </c>
      <c r="E11" s="2">
        <v>120</v>
      </c>
      <c r="F11" s="20">
        <f t="shared" si="0"/>
        <v>0.30599999999999999</v>
      </c>
      <c r="G11" s="2" t="s">
        <v>8</v>
      </c>
      <c r="H11" s="4">
        <v>1681</v>
      </c>
      <c r="I11" s="4">
        <v>1850</v>
      </c>
      <c r="J11" s="9">
        <f t="shared" si="1"/>
        <v>1.1005353955978585</v>
      </c>
      <c r="L11" s="21"/>
      <c r="M11" s="22"/>
      <c r="N11" s="23"/>
      <c r="O11" s="23"/>
      <c r="P11" s="23"/>
    </row>
    <row r="12" spans="2:17" ht="15.75">
      <c r="B12" s="32" t="s">
        <v>34</v>
      </c>
      <c r="C12" s="1">
        <v>12</v>
      </c>
      <c r="D12" s="30">
        <v>26.51</v>
      </c>
      <c r="E12" s="2">
        <v>120</v>
      </c>
      <c r="F12" s="20">
        <f t="shared" si="0"/>
        <v>0.22091666666666668</v>
      </c>
      <c r="G12" s="2" t="s">
        <v>8</v>
      </c>
      <c r="H12" s="4">
        <v>1681</v>
      </c>
      <c r="I12" s="4">
        <v>1050</v>
      </c>
      <c r="J12" s="5">
        <f t="shared" si="1"/>
        <v>0.62462819750148724</v>
      </c>
      <c r="L12" s="21"/>
      <c r="M12" s="22"/>
      <c r="N12" s="23"/>
      <c r="O12" s="23"/>
      <c r="P12" s="23"/>
    </row>
    <row r="13" spans="2:17" ht="15.75">
      <c r="B13" s="32" t="s">
        <v>36</v>
      </c>
      <c r="C13" s="1">
        <v>12</v>
      </c>
      <c r="D13" s="30">
        <v>25.7</v>
      </c>
      <c r="E13" s="2">
        <v>120</v>
      </c>
      <c r="F13" s="20">
        <f t="shared" si="0"/>
        <v>0.21416666666666667</v>
      </c>
      <c r="G13" s="2" t="s">
        <v>8</v>
      </c>
      <c r="H13" s="4">
        <v>1681</v>
      </c>
      <c r="I13" s="4">
        <v>1200</v>
      </c>
      <c r="J13" s="5">
        <f t="shared" si="1"/>
        <v>0.71386079714455686</v>
      </c>
    </row>
    <row r="14" spans="2:17" ht="15.75">
      <c r="B14" s="32" t="s">
        <v>37</v>
      </c>
      <c r="C14" s="1" t="s">
        <v>38</v>
      </c>
      <c r="D14" s="8" t="s">
        <v>38</v>
      </c>
      <c r="E14" s="2">
        <v>120</v>
      </c>
      <c r="F14" s="8" t="s">
        <v>38</v>
      </c>
      <c r="G14" s="8" t="s">
        <v>38</v>
      </c>
      <c r="H14" s="4">
        <v>1681</v>
      </c>
      <c r="I14" s="24" t="s">
        <v>38</v>
      </c>
      <c r="J14" s="5">
        <v>0</v>
      </c>
    </row>
    <row r="15" spans="2:17" ht="15.75">
      <c r="B15" s="32" t="s">
        <v>39</v>
      </c>
      <c r="C15" s="1" t="s">
        <v>38</v>
      </c>
      <c r="D15" s="8" t="s">
        <v>38</v>
      </c>
      <c r="E15" s="2">
        <v>120</v>
      </c>
      <c r="F15" s="8" t="s">
        <v>38</v>
      </c>
      <c r="G15" s="8" t="s">
        <v>38</v>
      </c>
      <c r="H15" s="4">
        <v>1681</v>
      </c>
      <c r="I15" s="24" t="s">
        <v>38</v>
      </c>
      <c r="J15" s="5">
        <v>0</v>
      </c>
    </row>
    <row r="16" spans="2:17" ht="15.75">
      <c r="B16" s="21"/>
      <c r="C16" s="22"/>
      <c r="D16" s="23"/>
      <c r="E16" s="23"/>
      <c r="F16" s="25"/>
      <c r="G16" s="23"/>
      <c r="H16" s="23"/>
      <c r="I16" s="23"/>
      <c r="J16" s="25"/>
    </row>
    <row r="17" spans="12:17">
      <c r="L17" s="38" t="s">
        <v>23</v>
      </c>
      <c r="M17" s="39"/>
      <c r="N17" s="39"/>
      <c r="O17" s="39"/>
      <c r="P17" s="39"/>
      <c r="Q17" s="40"/>
    </row>
    <row r="18" spans="12:17" ht="60">
      <c r="L18" s="11" t="s">
        <v>2</v>
      </c>
      <c r="M18" s="11" t="s">
        <v>3</v>
      </c>
      <c r="N18" s="11" t="s">
        <v>49</v>
      </c>
      <c r="O18" s="11" t="s">
        <v>50</v>
      </c>
      <c r="P18" s="11" t="s">
        <v>6</v>
      </c>
      <c r="Q18" s="17" t="s">
        <v>57</v>
      </c>
    </row>
    <row r="19" spans="12:17" ht="15.75">
      <c r="L19" s="32" t="s">
        <v>27</v>
      </c>
      <c r="M19" s="1">
        <v>8</v>
      </c>
      <c r="N19" s="2">
        <v>180.50399999999999</v>
      </c>
      <c r="O19" s="8">
        <v>250</v>
      </c>
      <c r="P19" s="18">
        <f>(N19*140/250)</f>
        <v>101.08223999999998</v>
      </c>
      <c r="Q19" s="18">
        <f>(P19*100/140)</f>
        <v>72.201599999999985</v>
      </c>
    </row>
    <row r="20" spans="12:17" ht="15.75">
      <c r="L20" s="32" t="s">
        <v>29</v>
      </c>
      <c r="M20" s="1">
        <v>8</v>
      </c>
      <c r="N20" s="7">
        <v>283.57</v>
      </c>
      <c r="O20" s="2">
        <v>250</v>
      </c>
      <c r="P20" s="27">
        <f t="shared" ref="P20:P22" si="4">(N20*140/250)</f>
        <v>158.79919999999998</v>
      </c>
      <c r="Q20" s="27">
        <f t="shared" ref="Q20:Q22" si="5">(P20*100/140)</f>
        <v>113.42799999999998</v>
      </c>
    </row>
    <row r="21" spans="12:17" ht="15.75">
      <c r="L21" s="32" t="s">
        <v>31</v>
      </c>
      <c r="M21" s="1">
        <v>8</v>
      </c>
      <c r="N21" s="7">
        <v>786.43</v>
      </c>
      <c r="O21" s="2">
        <v>250</v>
      </c>
      <c r="P21" s="27">
        <f t="shared" si="4"/>
        <v>440.4008</v>
      </c>
      <c r="Q21" s="27">
        <f t="shared" si="5"/>
        <v>314.572</v>
      </c>
    </row>
    <row r="22" spans="12:17" ht="15.75">
      <c r="L22" s="32" t="s">
        <v>35</v>
      </c>
      <c r="M22" s="1">
        <v>8</v>
      </c>
      <c r="N22" s="2">
        <v>173.66399999999999</v>
      </c>
      <c r="O22" s="2">
        <v>250</v>
      </c>
      <c r="P22" s="18">
        <f t="shared" si="4"/>
        <v>97.251840000000001</v>
      </c>
      <c r="Q22" s="18">
        <f t="shared" si="5"/>
        <v>69.465599999999995</v>
      </c>
    </row>
  </sheetData>
  <mergeCells count="3">
    <mergeCell ref="B2:J2"/>
    <mergeCell ref="L2:Q2"/>
    <mergeCell ref="L17:Q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8062C-167F-4E8C-9251-7A32EFE8BEE1}">
  <dimension ref="B2:Q26"/>
  <sheetViews>
    <sheetView tabSelected="1" zoomScale="80" zoomScaleNormal="80" workbookViewId="0">
      <selection activeCell="F7" sqref="F7"/>
    </sheetView>
  </sheetViews>
  <sheetFormatPr baseColWidth="10" defaultRowHeight="15"/>
  <cols>
    <col min="1" max="1" width="5.140625" customWidth="1"/>
    <col min="2" max="2" width="28.85546875" customWidth="1"/>
    <col min="6" max="6" width="13.5703125" customWidth="1"/>
    <col min="8" max="8" width="12.7109375" customWidth="1"/>
    <col min="10" max="10" width="12.140625" customWidth="1"/>
    <col min="12" max="12" width="28" customWidth="1"/>
    <col min="14" max="14" width="13.140625" customWidth="1"/>
    <col min="16" max="16" width="14.28515625" customWidth="1"/>
  </cols>
  <sheetData>
    <row r="2" spans="2:17">
      <c r="B2" s="41" t="s">
        <v>0</v>
      </c>
      <c r="C2" s="41"/>
      <c r="D2" s="41"/>
      <c r="E2" s="41"/>
      <c r="F2" s="41"/>
      <c r="G2" s="41"/>
      <c r="H2" s="41"/>
      <c r="I2" s="41"/>
      <c r="J2" s="41"/>
      <c r="L2" s="41" t="s">
        <v>1</v>
      </c>
      <c r="M2" s="41"/>
      <c r="N2" s="41"/>
      <c r="O2" s="41"/>
      <c r="P2" s="41"/>
      <c r="Q2" s="41"/>
    </row>
    <row r="3" spans="2:17" ht="60">
      <c r="B3" s="11" t="s">
        <v>2</v>
      </c>
      <c r="C3" s="11" t="s">
        <v>3</v>
      </c>
      <c r="D3" s="11" t="s">
        <v>22</v>
      </c>
      <c r="E3" s="11" t="s">
        <v>4</v>
      </c>
      <c r="F3" s="11" t="s">
        <v>25</v>
      </c>
      <c r="G3" s="11" t="s">
        <v>5</v>
      </c>
      <c r="H3" s="11" t="s">
        <v>41</v>
      </c>
      <c r="I3" s="11" t="s">
        <v>42</v>
      </c>
      <c r="J3" s="11" t="s">
        <v>43</v>
      </c>
      <c r="L3" s="11" t="s">
        <v>2</v>
      </c>
      <c r="M3" s="11" t="s">
        <v>3</v>
      </c>
      <c r="N3" s="11" t="s">
        <v>26</v>
      </c>
      <c r="O3" s="11" t="s">
        <v>4</v>
      </c>
      <c r="P3" s="11" t="s">
        <v>6</v>
      </c>
      <c r="Q3" s="17" t="s">
        <v>24</v>
      </c>
    </row>
    <row r="4" spans="2:17" ht="15.75">
      <c r="B4" s="34" t="s">
        <v>59</v>
      </c>
      <c r="C4" s="1">
        <v>2</v>
      </c>
      <c r="D4" s="28">
        <v>7.7670000000000003</v>
      </c>
      <c r="E4" s="2">
        <v>120</v>
      </c>
      <c r="F4" s="20">
        <f>D4/E4</f>
        <v>6.4725000000000005E-2</v>
      </c>
      <c r="G4" s="2" t="s">
        <v>8</v>
      </c>
      <c r="H4" s="4">
        <v>1681</v>
      </c>
      <c r="I4" s="4">
        <v>893.75</v>
      </c>
      <c r="J4" s="5">
        <f>I4/H4</f>
        <v>0.53167757287328976</v>
      </c>
      <c r="L4" s="36" t="s">
        <v>44</v>
      </c>
      <c r="M4" s="14">
        <v>2</v>
      </c>
      <c r="N4" s="33">
        <v>7.7670000000000003</v>
      </c>
      <c r="O4" s="15">
        <v>120</v>
      </c>
      <c r="P4" s="31">
        <f>(N4*140/120)</f>
        <v>9.0615000000000006</v>
      </c>
      <c r="Q4" s="18">
        <f>(P4*100/140)</f>
        <v>6.472500000000001</v>
      </c>
    </row>
    <row r="5" spans="2:17" ht="15.75">
      <c r="B5" s="34" t="s">
        <v>60</v>
      </c>
      <c r="C5" s="1">
        <v>2</v>
      </c>
      <c r="D5" s="28">
        <v>7.7670000000000003</v>
      </c>
      <c r="E5" s="2">
        <v>120</v>
      </c>
      <c r="F5" s="20">
        <f t="shared" ref="F5:F14" si="0">D5/E5</f>
        <v>6.4725000000000005E-2</v>
      </c>
      <c r="G5" s="2" t="s">
        <v>8</v>
      </c>
      <c r="H5" s="4">
        <v>1681</v>
      </c>
      <c r="I5" s="4">
        <v>893.75</v>
      </c>
      <c r="J5" s="5">
        <f t="shared" ref="J5:J14" si="1">I5/H5</f>
        <v>0.53167757287328976</v>
      </c>
      <c r="L5" s="34" t="s">
        <v>45</v>
      </c>
      <c r="M5" s="1">
        <v>2</v>
      </c>
      <c r="N5" s="28">
        <v>7.7670000000000003</v>
      </c>
      <c r="O5" s="2">
        <v>120</v>
      </c>
      <c r="P5" s="31">
        <f t="shared" ref="P5:P6" si="2">(N5*140/120)</f>
        <v>9.0615000000000006</v>
      </c>
      <c r="Q5" s="18">
        <f t="shared" ref="Q5:Q6" si="3">(P5*100/140)</f>
        <v>6.472500000000001</v>
      </c>
    </row>
    <row r="6" spans="2:17" ht="15.75">
      <c r="B6" s="34" t="s">
        <v>46</v>
      </c>
      <c r="C6" s="1">
        <v>4</v>
      </c>
      <c r="D6" s="28">
        <v>17.71</v>
      </c>
      <c r="E6" s="2">
        <v>120</v>
      </c>
      <c r="F6" s="20">
        <f t="shared" si="0"/>
        <v>0.14758333333333334</v>
      </c>
      <c r="G6" s="2" t="s">
        <v>8</v>
      </c>
      <c r="H6" s="4">
        <v>1681</v>
      </c>
      <c r="I6" s="4">
        <v>900</v>
      </c>
      <c r="J6" s="5">
        <f t="shared" si="1"/>
        <v>0.53539559785841762</v>
      </c>
      <c r="L6" s="34" t="s">
        <v>46</v>
      </c>
      <c r="M6" s="1">
        <v>4</v>
      </c>
      <c r="N6" s="28">
        <v>17.71</v>
      </c>
      <c r="O6" s="2">
        <v>120</v>
      </c>
      <c r="P6" s="31">
        <f t="shared" si="2"/>
        <v>20.661666666666669</v>
      </c>
      <c r="Q6" s="18">
        <f t="shared" si="3"/>
        <v>14.758333333333335</v>
      </c>
    </row>
    <row r="7" spans="2:17" ht="15.75">
      <c r="B7" s="34" t="s">
        <v>61</v>
      </c>
      <c r="C7" s="1">
        <v>1</v>
      </c>
      <c r="D7" s="29">
        <v>158.62</v>
      </c>
      <c r="E7" s="2">
        <v>120</v>
      </c>
      <c r="F7" s="3">
        <f t="shared" si="0"/>
        <v>1.3218333333333334</v>
      </c>
      <c r="G7" s="7" t="s">
        <v>10</v>
      </c>
      <c r="H7" s="4">
        <v>1681</v>
      </c>
      <c r="I7" s="4">
        <v>1575</v>
      </c>
      <c r="J7" s="5">
        <f t="shared" si="1"/>
        <v>0.9369422962522308</v>
      </c>
      <c r="L7" s="21"/>
      <c r="M7" s="22"/>
      <c r="N7" s="23"/>
      <c r="O7" s="23"/>
      <c r="P7" s="23"/>
    </row>
    <row r="8" spans="2:17" ht="15.75">
      <c r="B8" s="34" t="s">
        <v>62</v>
      </c>
      <c r="C8" s="1">
        <v>1</v>
      </c>
      <c r="D8" s="29">
        <v>192.375</v>
      </c>
      <c r="E8" s="2">
        <v>120</v>
      </c>
      <c r="F8" s="3">
        <f t="shared" si="0"/>
        <v>1.6031249999999999</v>
      </c>
      <c r="G8" s="7" t="s">
        <v>10</v>
      </c>
      <c r="H8" s="4">
        <v>1681</v>
      </c>
      <c r="I8" s="4">
        <v>1225</v>
      </c>
      <c r="J8" s="5">
        <f t="shared" si="1"/>
        <v>0.72873289708506839</v>
      </c>
      <c r="L8" s="21"/>
      <c r="M8" s="22"/>
      <c r="N8" s="23"/>
      <c r="O8" s="23"/>
      <c r="P8" s="23"/>
    </row>
    <row r="9" spans="2:17" ht="15.75">
      <c r="B9" s="34" t="s">
        <v>63</v>
      </c>
      <c r="C9" s="1">
        <v>1</v>
      </c>
      <c r="D9" s="29">
        <v>231.74</v>
      </c>
      <c r="E9" s="2">
        <v>120</v>
      </c>
      <c r="F9" s="3">
        <f t="shared" si="0"/>
        <v>1.9311666666666667</v>
      </c>
      <c r="G9" s="7" t="s">
        <v>10</v>
      </c>
      <c r="H9" s="4">
        <v>1681</v>
      </c>
      <c r="I9" s="4">
        <v>1890</v>
      </c>
      <c r="J9" s="9">
        <f t="shared" si="1"/>
        <v>1.1243307555026769</v>
      </c>
      <c r="L9" s="21"/>
      <c r="M9" s="22"/>
      <c r="N9" s="23"/>
      <c r="O9" s="23"/>
      <c r="P9" s="23"/>
    </row>
    <row r="10" spans="2:17" ht="15.75">
      <c r="B10" s="34" t="s">
        <v>47</v>
      </c>
      <c r="C10" s="1">
        <v>1</v>
      </c>
      <c r="D10" s="29">
        <v>280.5</v>
      </c>
      <c r="E10" s="2">
        <v>120</v>
      </c>
      <c r="F10" s="3">
        <f t="shared" si="0"/>
        <v>2.3374999999999999</v>
      </c>
      <c r="G10" s="7" t="s">
        <v>10</v>
      </c>
      <c r="H10" s="4">
        <v>1681</v>
      </c>
      <c r="I10" s="4">
        <v>2209</v>
      </c>
      <c r="J10" s="9">
        <f t="shared" si="1"/>
        <v>1.314098750743605</v>
      </c>
      <c r="L10" s="21"/>
      <c r="M10" s="22"/>
      <c r="N10" s="23"/>
      <c r="O10" s="23"/>
      <c r="P10" s="23"/>
    </row>
    <row r="11" spans="2:17" ht="15.75">
      <c r="B11" s="35" t="s">
        <v>64</v>
      </c>
      <c r="C11" s="1">
        <v>2</v>
      </c>
      <c r="D11" s="29">
        <v>176.25</v>
      </c>
      <c r="E11" s="2">
        <v>120</v>
      </c>
      <c r="F11" s="3">
        <f t="shared" si="0"/>
        <v>1.46875</v>
      </c>
      <c r="G11" s="7" t="s">
        <v>10</v>
      </c>
      <c r="H11" s="4">
        <v>1681</v>
      </c>
      <c r="I11" s="4">
        <v>2350</v>
      </c>
      <c r="J11" s="9">
        <f t="shared" si="1"/>
        <v>1.3979773944080904</v>
      </c>
      <c r="L11" s="21"/>
      <c r="M11" s="22"/>
      <c r="N11" s="23"/>
      <c r="O11" s="23"/>
      <c r="P11" s="23"/>
    </row>
    <row r="12" spans="2:17" ht="15.75">
      <c r="B12" s="35" t="s">
        <v>65</v>
      </c>
      <c r="C12" s="1">
        <v>2</v>
      </c>
      <c r="D12" s="29">
        <v>213</v>
      </c>
      <c r="E12" s="2">
        <v>120</v>
      </c>
      <c r="F12" s="3">
        <f t="shared" si="0"/>
        <v>1.7749999999999999</v>
      </c>
      <c r="G12" s="7" t="s">
        <v>10</v>
      </c>
      <c r="H12" s="4">
        <v>1681</v>
      </c>
      <c r="I12" s="4">
        <v>2350</v>
      </c>
      <c r="J12" s="9">
        <f t="shared" si="1"/>
        <v>1.3979773944080904</v>
      </c>
      <c r="L12" s="21"/>
      <c r="M12" s="22"/>
      <c r="N12" s="23"/>
      <c r="O12" s="23"/>
      <c r="P12" s="23"/>
    </row>
    <row r="13" spans="2:17" ht="15.75">
      <c r="B13" s="35" t="s">
        <v>66</v>
      </c>
      <c r="C13" s="1">
        <v>2</v>
      </c>
      <c r="D13" s="29">
        <v>276.19</v>
      </c>
      <c r="E13" s="2">
        <v>120</v>
      </c>
      <c r="F13" s="3">
        <f t="shared" si="0"/>
        <v>2.3015833333333333</v>
      </c>
      <c r="G13" s="7" t="s">
        <v>10</v>
      </c>
      <c r="H13" s="4">
        <v>1681</v>
      </c>
      <c r="I13" s="37">
        <v>2141.62</v>
      </c>
      <c r="J13" s="9">
        <f t="shared" si="1"/>
        <v>1.2740154669839381</v>
      </c>
    </row>
    <row r="14" spans="2:17" ht="15.75">
      <c r="B14" s="35" t="s">
        <v>67</v>
      </c>
      <c r="C14" s="1">
        <v>2</v>
      </c>
      <c r="D14" s="29">
        <v>320</v>
      </c>
      <c r="E14" s="2">
        <v>120</v>
      </c>
      <c r="F14" s="3">
        <f t="shared" si="0"/>
        <v>2.6666666666666665</v>
      </c>
      <c r="G14" s="7" t="s">
        <v>10</v>
      </c>
      <c r="H14" s="4">
        <v>1681</v>
      </c>
      <c r="I14" s="37">
        <v>2141.62</v>
      </c>
      <c r="J14" s="9">
        <f t="shared" si="1"/>
        <v>1.2740154669839381</v>
      </c>
    </row>
    <row r="15" spans="2:17" ht="15.75">
      <c r="B15" s="26"/>
      <c r="C15" s="22"/>
      <c r="D15" s="23"/>
      <c r="E15" s="23"/>
      <c r="F15" s="25"/>
      <c r="G15" s="23"/>
      <c r="H15" s="23"/>
      <c r="I15" s="23"/>
      <c r="J15" s="25"/>
    </row>
    <row r="16" spans="2:17" ht="15.75">
      <c r="B16" s="21"/>
      <c r="C16" s="22"/>
      <c r="D16" s="23"/>
      <c r="E16" s="23"/>
      <c r="F16" s="25"/>
      <c r="G16" s="23"/>
      <c r="H16" s="23"/>
      <c r="I16" s="23"/>
      <c r="J16" s="25"/>
    </row>
    <row r="17" spans="12:17">
      <c r="L17" s="41" t="s">
        <v>40</v>
      </c>
      <c r="M17" s="41"/>
      <c r="N17" s="41"/>
      <c r="O17" s="41"/>
      <c r="P17" s="41"/>
      <c r="Q17" s="41"/>
    </row>
    <row r="18" spans="12:17" ht="45">
      <c r="L18" s="11" t="s">
        <v>2</v>
      </c>
      <c r="M18" s="11" t="s">
        <v>3</v>
      </c>
      <c r="N18" s="11" t="s">
        <v>26</v>
      </c>
      <c r="O18" s="11" t="s">
        <v>4</v>
      </c>
      <c r="P18" s="11" t="s">
        <v>6</v>
      </c>
      <c r="Q18" s="17" t="s">
        <v>24</v>
      </c>
    </row>
    <row r="19" spans="12:17" ht="15.75">
      <c r="L19" s="34" t="s">
        <v>61</v>
      </c>
      <c r="M19" s="1">
        <v>1</v>
      </c>
      <c r="N19" s="28">
        <v>158.62</v>
      </c>
      <c r="O19" s="8">
        <v>250</v>
      </c>
      <c r="P19" s="18">
        <f>(N19*140/250)</f>
        <v>88.827199999999991</v>
      </c>
      <c r="Q19" s="18">
        <f>(P19*100/140)</f>
        <v>63.447999999999993</v>
      </c>
    </row>
    <row r="20" spans="12:17" ht="15.75">
      <c r="L20" s="34" t="s">
        <v>62</v>
      </c>
      <c r="M20" s="1">
        <v>1</v>
      </c>
      <c r="N20" s="28">
        <v>192.375</v>
      </c>
      <c r="O20" s="2">
        <v>250</v>
      </c>
      <c r="P20" s="18">
        <f t="shared" ref="P20:P26" si="4">(N20*140/250)</f>
        <v>107.73</v>
      </c>
      <c r="Q20" s="18">
        <f t="shared" ref="Q20:Q26" si="5">(P20*100/140)</f>
        <v>76.95</v>
      </c>
    </row>
    <row r="21" spans="12:17" ht="15.75">
      <c r="L21" s="34" t="s">
        <v>63</v>
      </c>
      <c r="M21" s="1">
        <v>1</v>
      </c>
      <c r="N21" s="28">
        <v>231.74</v>
      </c>
      <c r="O21" s="2">
        <v>250</v>
      </c>
      <c r="P21" s="18">
        <f t="shared" si="4"/>
        <v>129.77440000000001</v>
      </c>
      <c r="Q21" s="18">
        <f t="shared" si="5"/>
        <v>92.696000000000012</v>
      </c>
    </row>
    <row r="22" spans="12:17" ht="15.75">
      <c r="L22" s="34" t="s">
        <v>47</v>
      </c>
      <c r="M22" s="1">
        <v>1</v>
      </c>
      <c r="N22" s="29">
        <v>280.5</v>
      </c>
      <c r="O22" s="2">
        <v>250</v>
      </c>
      <c r="P22" s="27">
        <f t="shared" si="4"/>
        <v>157.08000000000001</v>
      </c>
      <c r="Q22" s="27">
        <f t="shared" si="5"/>
        <v>112.20000000000002</v>
      </c>
    </row>
    <row r="23" spans="12:17" ht="15.75">
      <c r="L23" s="35" t="s">
        <v>64</v>
      </c>
      <c r="M23" s="1">
        <v>2</v>
      </c>
      <c r="N23" s="28">
        <v>176.25</v>
      </c>
      <c r="O23" s="8">
        <v>250</v>
      </c>
      <c r="P23" s="18">
        <f t="shared" si="4"/>
        <v>98.7</v>
      </c>
      <c r="Q23" s="18">
        <f t="shared" si="5"/>
        <v>70.5</v>
      </c>
    </row>
    <row r="24" spans="12:17" ht="15.75">
      <c r="L24" s="35" t="s">
        <v>65</v>
      </c>
      <c r="M24" s="1">
        <v>2</v>
      </c>
      <c r="N24" s="28">
        <v>213</v>
      </c>
      <c r="O24" s="2">
        <v>250</v>
      </c>
      <c r="P24" s="18">
        <f t="shared" si="4"/>
        <v>119.28</v>
      </c>
      <c r="Q24" s="18">
        <f t="shared" si="5"/>
        <v>85.2</v>
      </c>
    </row>
    <row r="25" spans="12:17" ht="15.75">
      <c r="L25" s="35" t="s">
        <v>66</v>
      </c>
      <c r="M25" s="1">
        <v>2</v>
      </c>
      <c r="N25" s="29">
        <v>276.19</v>
      </c>
      <c r="O25" s="2">
        <v>250</v>
      </c>
      <c r="P25" s="27">
        <f t="shared" si="4"/>
        <v>154.66639999999998</v>
      </c>
      <c r="Q25" s="27">
        <f t="shared" si="5"/>
        <v>110.47599999999998</v>
      </c>
    </row>
    <row r="26" spans="12:17" ht="19.5" customHeight="1">
      <c r="L26" s="35" t="s">
        <v>67</v>
      </c>
      <c r="M26" s="1">
        <v>2</v>
      </c>
      <c r="N26" s="29">
        <v>320</v>
      </c>
      <c r="O26" s="2">
        <v>250</v>
      </c>
      <c r="P26" s="27">
        <f t="shared" si="4"/>
        <v>179.2</v>
      </c>
      <c r="Q26" s="27">
        <f t="shared" si="5"/>
        <v>128</v>
      </c>
    </row>
  </sheetData>
  <mergeCells count="3">
    <mergeCell ref="B2:J2"/>
    <mergeCell ref="L2:Q2"/>
    <mergeCell ref="L17:Q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Moldes Policarbonato</vt:lpstr>
      <vt:lpstr>Moldes polipropileno</vt:lpstr>
      <vt:lpstr>Moldes alto impacto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Díaz</dc:creator>
  <cp:lastModifiedBy>SAMUEL ALEJANDRO GALLO MUNOZ</cp:lastModifiedBy>
  <dcterms:created xsi:type="dcterms:W3CDTF">2023-10-17T21:44:25Z</dcterms:created>
  <dcterms:modified xsi:type="dcterms:W3CDTF">2024-07-23T02:31:10Z</dcterms:modified>
</cp:coreProperties>
</file>