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OneDrive\Desktop\TPM\"/>
    </mc:Choice>
  </mc:AlternateContent>
  <xr:revisionPtr revIDLastSave="0" documentId="13_ncr:1_{D2658522-EF06-43E0-AFF9-48753EFA2185}" xr6:coauthVersionLast="47" xr6:coauthVersionMax="47" xr10:uidLastSave="{00000000-0000-0000-0000-000000000000}"/>
  <bookViews>
    <workbookView xWindow="-120" yWindow="-120" windowWidth="20730" windowHeight="11040" activeTab="4" xr2:uid="{00000000-000D-0000-FFFF-FFFF00000000}"/>
  </bookViews>
  <sheets>
    <sheet name="tabla " sheetId="8" r:id="rId1"/>
    <sheet name="medidas piezas" sheetId="4" r:id="rId2"/>
    <sheet name="piezas polipropileno" sheetId="6" r:id="rId3"/>
    <sheet name="piezas alto impacto " sheetId="7" r:id="rId4"/>
    <sheet name="datos moldes" sheetId="5" r:id="rId5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3" i="6" l="1"/>
  <c r="M6" i="7"/>
  <c r="M9" i="7"/>
  <c r="M12" i="7"/>
  <c r="M15" i="7"/>
  <c r="M18" i="7"/>
  <c r="M21" i="7"/>
  <c r="M24" i="7"/>
  <c r="M27" i="7"/>
  <c r="M30" i="7"/>
  <c r="M33" i="7"/>
  <c r="M3" i="7"/>
  <c r="M6" i="6"/>
  <c r="M9" i="6"/>
  <c r="M12" i="6"/>
  <c r="M15" i="6"/>
  <c r="M18" i="6"/>
  <c r="M21" i="6"/>
  <c r="M24" i="6"/>
  <c r="M27" i="6"/>
  <c r="M30" i="6"/>
  <c r="A31" i="8"/>
  <c r="A32" i="8" s="1"/>
  <c r="A33" i="8" s="1"/>
  <c r="A34" i="8" s="1"/>
  <c r="A35" i="8" s="1"/>
  <c r="A36" i="8" s="1"/>
  <c r="A37" i="8" s="1"/>
  <c r="A38" i="8" s="1"/>
  <c r="A39" i="8" s="1"/>
  <c r="A40" i="8" s="1"/>
  <c r="A19" i="8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13" i="8"/>
  <c r="A14" i="8" s="1"/>
  <c r="A15" i="8" s="1"/>
  <c r="A16" i="8" s="1"/>
  <c r="A17" i="8" s="1"/>
  <c r="A7" i="8"/>
  <c r="A8" i="8" s="1"/>
  <c r="A9" i="8" s="1"/>
  <c r="A10" i="8" s="1"/>
  <c r="A11" i="8" s="1"/>
  <c r="A33" i="4"/>
  <c r="A34" i="4" s="1"/>
  <c r="A35" i="4" s="1"/>
  <c r="A38" i="4"/>
  <c r="A39" i="4" s="1"/>
  <c r="A40" i="4" s="1"/>
  <c r="A41" i="4" s="1"/>
  <c r="A42" i="4" s="1"/>
  <c r="A43" i="4" s="1"/>
  <c r="A44" i="4" s="1"/>
  <c r="A45" i="4" s="1"/>
  <c r="A46" i="4" s="1"/>
  <c r="A47" i="4" s="1"/>
  <c r="A22" i="4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15" i="4"/>
  <c r="A16" i="4" s="1"/>
  <c r="A17" i="4" s="1"/>
  <c r="A18" i="4" s="1"/>
  <c r="A19" i="4" s="1"/>
  <c r="A8" i="4"/>
  <c r="A9" i="4" s="1"/>
  <c r="A10" i="4" s="1"/>
  <c r="A11" i="4" s="1"/>
  <c r="A12" i="4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</futureMetadata>
  <valueMetadata count="1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</valueMetadata>
</metadata>
</file>

<file path=xl/sharedStrings.xml><?xml version="1.0" encoding="utf-8"?>
<sst xmlns="http://schemas.openxmlformats.org/spreadsheetml/2006/main" count="739" uniqueCount="255">
  <si>
    <t>MATERIAL</t>
  </si>
  <si>
    <t>POLIPROPILENO VERDE</t>
  </si>
  <si>
    <t xml:space="preserve">REFERENCIA </t>
  </si>
  <si>
    <t>ADAPTER 1/2</t>
  </si>
  <si>
    <t>ADAPTER 3/4</t>
  </si>
  <si>
    <t>Adaptador de campana 1/2</t>
  </si>
  <si>
    <t>Adaptador de campana 3/4</t>
  </si>
  <si>
    <t>Adaptador de 1/2</t>
  </si>
  <si>
    <t>Adaptador 3/4</t>
  </si>
  <si>
    <t>TUERCA 1/2</t>
  </si>
  <si>
    <t>TUERCA 3/4</t>
  </si>
  <si>
    <t>Tuerca 1/2</t>
  </si>
  <si>
    <t>Tuerca 3/4</t>
  </si>
  <si>
    <t>CP2X4</t>
  </si>
  <si>
    <t>CP4X4</t>
  </si>
  <si>
    <t xml:space="preserve">CPOCTAGONAL </t>
  </si>
  <si>
    <t>TPL2X4</t>
  </si>
  <si>
    <t>TPL4X4</t>
  </si>
  <si>
    <t xml:space="preserve">Caja Plastica Octagonal </t>
  </si>
  <si>
    <t>Caja Plastica 4X4</t>
  </si>
  <si>
    <t>Caja Plastica 2X4</t>
  </si>
  <si>
    <t>Tapa Lisa 2X4</t>
  </si>
  <si>
    <t>Tapa Lisa 4X4</t>
  </si>
  <si>
    <t>TPF4X4</t>
  </si>
  <si>
    <t>Tapa Plastica Flush</t>
  </si>
  <si>
    <t>RSLP</t>
  </si>
  <si>
    <t>RCR</t>
  </si>
  <si>
    <t>RTR</t>
  </si>
  <si>
    <t>RS</t>
  </si>
  <si>
    <t>Regleta Central Reforzada</t>
  </si>
  <si>
    <t>Regleta Terminal Reforzada</t>
  </si>
  <si>
    <t>CIERREB</t>
  </si>
  <si>
    <t>CIERREN</t>
  </si>
  <si>
    <t>Cierre Blanco</t>
  </si>
  <si>
    <t>Cierre Negro</t>
  </si>
  <si>
    <t>Tapa KOR</t>
  </si>
  <si>
    <t>ALTOIMPACTO</t>
  </si>
  <si>
    <t>Tapa 4</t>
  </si>
  <si>
    <t>Tapa 6</t>
  </si>
  <si>
    <t>Tapa 8</t>
  </si>
  <si>
    <t>Tapa 12</t>
  </si>
  <si>
    <t>Puerta Visor Negra  6</t>
  </si>
  <si>
    <t>Puerta Visor Negra 8</t>
  </si>
  <si>
    <t>Puerta Visor Negra 12</t>
  </si>
  <si>
    <t xml:space="preserve">Puerta Visor Negra de 4 Circuitos </t>
  </si>
  <si>
    <t xml:space="preserve">Puerta Visor Negra de 6 Circuitos </t>
  </si>
  <si>
    <t xml:space="preserve">Puerta Visor Negra de 8 Circuitos </t>
  </si>
  <si>
    <t xml:space="preserve">Puerta Visor Negra de 12 Circuitos </t>
  </si>
  <si>
    <t xml:space="preserve">FECHA DE ACTUALIZACIÓN </t>
  </si>
  <si>
    <t>DESCRIPCIÓN</t>
  </si>
  <si>
    <t>TAPA KOR</t>
  </si>
  <si>
    <t xml:space="preserve">POLICARBONATO ORIGINAL </t>
  </si>
  <si>
    <t xml:space="preserve">Tapa Plastica de 4 Circuitos </t>
  </si>
  <si>
    <t xml:space="preserve">Tapa Plastica de 6 Circuitos </t>
  </si>
  <si>
    <t xml:space="preserve">Tapa Plastica de 8 Circuitos </t>
  </si>
  <si>
    <t xml:space="preserve">Tapa Plastica de 12 Circuitos </t>
  </si>
  <si>
    <t>BS95M</t>
  </si>
  <si>
    <t xml:space="preserve">POLIPROPILENO BLANCO, GRIS O NEGRO </t>
  </si>
  <si>
    <t>PIEZA</t>
  </si>
  <si>
    <t>SI</t>
  </si>
  <si>
    <t>108,7mmx108,7mm=</t>
  </si>
  <si>
    <t>20mmx25mm+11,5mmx20.3mm=</t>
  </si>
  <si>
    <t>21mmx31mm+24,6mmx15mm=</t>
  </si>
  <si>
    <t xml:space="preserve">CALCULO DE AREAS </t>
  </si>
  <si>
    <t>NO</t>
  </si>
  <si>
    <t>274mmx168mm=</t>
  </si>
  <si>
    <t>LUNES 6 DE MAYO 2024</t>
  </si>
  <si>
    <t>46032 mm2</t>
  </si>
  <si>
    <t>733,45 mm2</t>
  </si>
  <si>
    <t>1020 mm2</t>
  </si>
  <si>
    <t>11815,69 mm2</t>
  </si>
  <si>
    <t>103,3mmx103,3mm-((41mmx41mm)/2)x4=</t>
  </si>
  <si>
    <t>9830,39 mm2</t>
  </si>
  <si>
    <t>24,2mmx61mm=</t>
  </si>
  <si>
    <t>125mmx235mm=</t>
  </si>
  <si>
    <t>125mmx284mm=</t>
  </si>
  <si>
    <t>220mmx247mm=</t>
  </si>
  <si>
    <t>1476,2 mm2</t>
  </si>
  <si>
    <t>52875 mm2</t>
  </si>
  <si>
    <t>64125 mm2</t>
  </si>
  <si>
    <t>93500 mm2</t>
  </si>
  <si>
    <t>29375 mm2</t>
  </si>
  <si>
    <t>35500 mm2</t>
  </si>
  <si>
    <t>53340 mm2</t>
  </si>
  <si>
    <t>#</t>
  </si>
  <si>
    <t>REFERENCIA</t>
  </si>
  <si>
    <t>PESO (kg)</t>
  </si>
  <si>
    <t>AÑO DE FABRICACIÓN</t>
  </si>
  <si>
    <t>NOMBRE DEL PRODUCTO</t>
  </si>
  <si>
    <t>MTTO</t>
  </si>
  <si>
    <t xml:space="preserve">CP 2X4 </t>
  </si>
  <si>
    <t>Caja Plastica 2x4</t>
  </si>
  <si>
    <t>OK</t>
  </si>
  <si>
    <t>CP 4X4</t>
  </si>
  <si>
    <t>Caja Plastica 4x4</t>
  </si>
  <si>
    <t>CP OCTOGONAL</t>
  </si>
  <si>
    <t>Caja Plastica Octogonal</t>
  </si>
  <si>
    <t>CIERRE PLASTICO</t>
  </si>
  <si>
    <t>Cierre Plastico</t>
  </si>
  <si>
    <t>CONECTOR 3/4</t>
  </si>
  <si>
    <t>Conector de 3/4"</t>
  </si>
  <si>
    <t>Tuerca de 3/4"</t>
  </si>
  <si>
    <t>CONECTOR 1/2</t>
  </si>
  <si>
    <t>Conector de 1/2"</t>
  </si>
  <si>
    <t>Tuerca de 1/2"</t>
  </si>
  <si>
    <t>TPF 4X4</t>
  </si>
  <si>
    <t>Tapa Plastica Flush 4x5</t>
  </si>
  <si>
    <t>TPL 4X4</t>
  </si>
  <si>
    <t>Tapa Plastica Lisa 4x4</t>
  </si>
  <si>
    <t>TPL 2X4</t>
  </si>
  <si>
    <t>Tapa Plastica Lisa 2x4</t>
  </si>
  <si>
    <t>A CAMPANA 1/2</t>
  </si>
  <si>
    <t>Adpter Campana 1/2</t>
  </si>
  <si>
    <t>A CAMPANA 3/4</t>
  </si>
  <si>
    <t>Adpter Campana 3/4</t>
  </si>
  <si>
    <t>TAPA 4</t>
  </si>
  <si>
    <t>TAPA 6</t>
  </si>
  <si>
    <t>TAPA 8</t>
  </si>
  <si>
    <t>TAPA 12</t>
  </si>
  <si>
    <t>Puerta para Tapa 4 y 6</t>
  </si>
  <si>
    <t>Puerta para Tapa 8 y 12</t>
  </si>
  <si>
    <t>Tapa para Breaker</t>
  </si>
  <si>
    <t>Regleta Soporte Laton Plastica</t>
  </si>
  <si>
    <t>POLI</t>
  </si>
  <si>
    <t>BS125B</t>
  </si>
  <si>
    <t>Base 125 Bifasica</t>
  </si>
  <si>
    <t>BS125T</t>
  </si>
  <si>
    <t>REN</t>
  </si>
  <si>
    <t>Regleta Nueva</t>
  </si>
  <si>
    <t>BS95B</t>
  </si>
  <si>
    <t>Base 95 Bifasica</t>
  </si>
  <si>
    <t>BSCENTRO125B</t>
  </si>
  <si>
    <t>Base Centro 125 Bifasica</t>
  </si>
  <si>
    <t>BSCENTRO125T</t>
  </si>
  <si>
    <t>Base Centro 125 Trifasica</t>
  </si>
  <si>
    <t>Tapa Plastica Flush 4x4</t>
  </si>
  <si>
    <t>CIERRE</t>
  </si>
  <si>
    <t>Caja Plastica 2x2</t>
  </si>
  <si>
    <t xml:space="preserve">Regleta Soporte   </t>
  </si>
  <si>
    <t>RE V</t>
  </si>
  <si>
    <t>RTE</t>
  </si>
  <si>
    <t>RCE</t>
  </si>
  <si>
    <t>MOLDES DE LA PLANTA DE PLASTICOS</t>
  </si>
  <si>
    <t>INYECTORAS</t>
  </si>
  <si>
    <t>ALTO(cm)</t>
  </si>
  <si>
    <t>ANCHO (cm)</t>
  </si>
  <si>
    <t>FONDO (cm)</t>
  </si>
  <si>
    <t>INY-01</t>
  </si>
  <si>
    <t>INY-02</t>
  </si>
  <si>
    <t>INY-03</t>
  </si>
  <si>
    <t>INY-04</t>
  </si>
  <si>
    <t>INY-05</t>
  </si>
  <si>
    <t>INY-06</t>
  </si>
  <si>
    <t>INY-07</t>
  </si>
  <si>
    <t xml:space="preserve">Activos </t>
  </si>
  <si>
    <t>Inactivos</t>
  </si>
  <si>
    <t xml:space="preserve">CP OCTOGONAL </t>
  </si>
  <si>
    <t xml:space="preserve">Caja Octogonal </t>
  </si>
  <si>
    <t xml:space="preserve">Obsoletos </t>
  </si>
  <si>
    <t>Para Botar</t>
  </si>
  <si>
    <t>Tapa 4 Perforaciones para  Breaker</t>
  </si>
  <si>
    <t>Tapa 6 Perforaciones para  Breaker</t>
  </si>
  <si>
    <t>Tapa 8 Perforaciones para  Breaker</t>
  </si>
  <si>
    <t>Tapa 12 Perforaciones para  Breaker</t>
  </si>
  <si>
    <t>PUERTA 4-6</t>
  </si>
  <si>
    <t>PUERTA 8-12</t>
  </si>
  <si>
    <t>Base 125 Trifasica</t>
  </si>
  <si>
    <t>?</t>
  </si>
  <si>
    <t>Base 95 Monofasica</t>
  </si>
  <si>
    <t>BS 225 UNIVERSAL</t>
  </si>
  <si>
    <t>Base 225 Trifasica</t>
  </si>
  <si>
    <t>BS CENTRO T</t>
  </si>
  <si>
    <t>Base centro 225 Trifasica</t>
  </si>
  <si>
    <t>N/A</t>
  </si>
  <si>
    <t>POLICARBONATO</t>
  </si>
  <si>
    <t>POLIPROPILENO</t>
  </si>
  <si>
    <t>Obsoletos</t>
  </si>
  <si>
    <t>42mmx28mm+23,7 mmx5mm=</t>
  </si>
  <si>
    <t>1294,5 mm2</t>
  </si>
  <si>
    <t>285mmx225mm=</t>
  </si>
  <si>
    <t>235mmx225mm=</t>
  </si>
  <si>
    <t>280,9mmX275mm</t>
  </si>
  <si>
    <t>340mmx275mm=</t>
  </si>
  <si>
    <t>77247,5 mm2</t>
  </si>
  <si>
    <t>26,8mmx6,6mm=</t>
  </si>
  <si>
    <t>31,9mmx5,7mm=</t>
  </si>
  <si>
    <t>176,8 mm2</t>
  </si>
  <si>
    <t>181,8 mm2</t>
  </si>
  <si>
    <t>109mmX69mm=</t>
  </si>
  <si>
    <t>7521 mm2</t>
  </si>
  <si>
    <t>7844,58 mm2</t>
  </si>
  <si>
    <t>ACAMPANA 1/2</t>
  </si>
  <si>
    <t>ACAMPANA 3/4</t>
  </si>
  <si>
    <t xml:space="preserve">Puerta Visor Negra 4 </t>
  </si>
  <si>
    <t xml:space="preserve">IMAGEN </t>
  </si>
  <si>
    <t>ADAPTADOR 3/4</t>
  </si>
  <si>
    <t>CAJA PLASTICA 2X4</t>
  </si>
  <si>
    <t>CAJA PLASTICA 4X4</t>
  </si>
  <si>
    <t>TAPA LISA 2X4</t>
  </si>
  <si>
    <t>TAPA LISA 4X4</t>
  </si>
  <si>
    <t>CAJA PLASTICA OCTOGONAL</t>
  </si>
  <si>
    <t>CIERRE BLANCO</t>
  </si>
  <si>
    <t>CIERRE NEGRO</t>
  </si>
  <si>
    <t>50,7mmx152,9mm+22,9mm+69,65mm</t>
  </si>
  <si>
    <t>528.75</t>
  </si>
  <si>
    <t>PUERTA VISOR NEGRO 4</t>
  </si>
  <si>
    <t>PUERTA VISOR NEGRO 6</t>
  </si>
  <si>
    <t>PUERTA VISOR NEGRO 8</t>
  </si>
  <si>
    <t>PUERTA VISOR NEGRO  12</t>
  </si>
  <si>
    <t>107,2mmx107,2mm=</t>
  </si>
  <si>
    <t>11491,84 mm2</t>
  </si>
  <si>
    <t>ADAPTADORB3:B23 1/2</t>
  </si>
  <si>
    <t xml:space="preserve"> FALTA  PIEZA</t>
  </si>
  <si>
    <t>mm^2</t>
  </si>
  <si>
    <t>cm^2</t>
  </si>
  <si>
    <t>DATOS PARA CALCULO DE PRESION DE CIERRE</t>
  </si>
  <si>
    <t>AREA APROXIMADA DE LAS PIEZAS PARA CALCULO DE PRESION DE CIERRE</t>
  </si>
  <si>
    <t>PUERTA VISOR NEGRA 4</t>
  </si>
  <si>
    <t>PUERTA VISOR NEGRA 6</t>
  </si>
  <si>
    <t>PUERTA VISOR NEGRA 8</t>
  </si>
  <si>
    <t>PUERTA VISOR NEGRA 12</t>
  </si>
  <si>
    <t>TAPA FLUSH</t>
  </si>
  <si>
    <t>AREA APROXIMADA  cm^2</t>
  </si>
  <si>
    <t>F.E.M=3 KN/cm2</t>
  </si>
  <si>
    <t>FUERZA DE CIERRE [ KN ]</t>
  </si>
  <si>
    <t>225.63</t>
  </si>
  <si>
    <t>FUERZA DE CIERRE [ TON ]</t>
  </si>
  <si>
    <t>(21,99x12)/10= 26 ton</t>
  </si>
  <si>
    <t>(30,6x12)/10= 36,72 ton</t>
  </si>
  <si>
    <t>(354,4707x8)/10=  283,57ton</t>
  </si>
  <si>
    <t>(225.63x8)/10= 180.504  ton</t>
  </si>
  <si>
    <t>(217,08x8)/10= 173,664  ton</t>
  </si>
  <si>
    <t>(225,63x2)/10= 45.126 ton</t>
  </si>
  <si>
    <t>(344,7552x2)/10= 68,95 ton</t>
  </si>
  <si>
    <t>(983,039x8)/10= 786.43  ton</t>
  </si>
  <si>
    <t>F.E.M=3 KN/cm^2</t>
  </si>
  <si>
    <t>AREA APROXIMADA cm^2</t>
  </si>
  <si>
    <t>(38,835x2)/10= 7,767 ton</t>
  </si>
  <si>
    <t>(38,835x2)/10=  7,767 ton</t>
  </si>
  <si>
    <t>(44,286x4)/10= 17,71 ton</t>
  </si>
  <si>
    <t>(1586,25x1)/10=  158,625 ton</t>
  </si>
  <si>
    <t>(1923,75x1)/10= 192,375 ton</t>
  </si>
  <si>
    <t>(2317,425x1)/10=  231,74 ton</t>
  </si>
  <si>
    <t>(2805x1)/10= 280,5  ton</t>
  </si>
  <si>
    <t>(881,25x2)/10=  176,25 ton</t>
  </si>
  <si>
    <t>(1065x2)/10=  213 ton</t>
  </si>
  <si>
    <t>(1380,96x2)/10=   276,19 ton</t>
  </si>
  <si>
    <t>(1600,2x2)/10=  320 ton</t>
  </si>
  <si>
    <t>FUERZA DE CIERRE [ BAR ]</t>
  </si>
  <si>
    <t>FUERZA DE CIERRE [ % ]</t>
  </si>
  <si>
    <t>(18,994x12)/10= 22,788 ton</t>
  </si>
  <si>
    <t>(18,364x12)/10= 22,032 ton</t>
  </si>
  <si>
    <t xml:space="preserve"> CAVIDADES #</t>
  </si>
  <si>
    <t xml:space="preserve">ITEM </t>
  </si>
  <si>
    <t>AREA APROXIMADA  [cm^2]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</si>
</sst>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0.0"/>
  </numFmts>
  <fonts count="23">
    <font>
      <sz val="11"/>
      <color theme="1"/>
      <name val="Calibri"/>
      <family val="2"/>
      <scheme val="minor"/>
    </font>
    <font>
      <b/>
      <sz val="16"/>
      <color theme="1"/>
      <name val="Helvetica"/>
    </font>
    <font>
      <b/>
      <sz val="12"/>
      <color theme="1"/>
      <name val="Helvetica"/>
    </font>
    <font>
      <sz val="12"/>
      <color theme="1"/>
      <name val="Helvetica"/>
    </font>
    <font>
      <sz val="11"/>
      <color theme="1"/>
      <name val="Helvetica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Helvetica 12"/>
    </font>
    <font>
      <sz val="12"/>
      <color theme="1"/>
      <name val="Calibri "/>
    </font>
    <font>
      <b/>
      <sz val="14"/>
      <color theme="1"/>
      <name val="Calibri "/>
    </font>
    <font>
      <b/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-0.249977111117893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0">
    <xf numFmtId="0" fontId="0" fillId="0" borderId="0" xfId="0"/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/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left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0" borderId="1" xfId="0" applyFont="1" applyBorder="1" applyAlignment="1">
      <alignment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11" xfId="0" applyFont="1" applyBorder="1" applyAlignment="1">
      <alignment horizontal="center"/>
    </xf>
    <xf numFmtId="0" fontId="7" fillId="4" borderId="1" xfId="0" applyFont="1" applyFill="1" applyBorder="1" applyAlignment="1">
      <alignment horizontal="center" vertical="center" wrapText="1"/>
    </xf>
    <xf numFmtId="0" fontId="9" fillId="5" borderId="15" xfId="0" applyFont="1" applyFill="1" applyBorder="1"/>
    <xf numFmtId="0" fontId="9" fillId="7" borderId="15" xfId="0" applyFont="1" applyFill="1" applyBorder="1"/>
    <xf numFmtId="0" fontId="9" fillId="8" borderId="15" xfId="0" applyFont="1" applyFill="1" applyBorder="1"/>
    <xf numFmtId="0" fontId="9" fillId="9" borderId="16" xfId="0" applyFont="1" applyFill="1" applyBorder="1"/>
    <xf numFmtId="0" fontId="8" fillId="7" borderId="1" xfId="0" applyFont="1" applyFill="1" applyBorder="1"/>
    <xf numFmtId="0" fontId="9" fillId="0" borderId="0" xfId="0" applyFont="1"/>
    <xf numFmtId="0" fontId="0" fillId="0" borderId="0" xfId="0" applyAlignment="1">
      <alignment horizontal="center"/>
    </xf>
    <xf numFmtId="0" fontId="10" fillId="0" borderId="0" xfId="0" applyFont="1"/>
    <xf numFmtId="0" fontId="6" fillId="4" borderId="20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21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8" fillId="6" borderId="20" xfId="0" applyFont="1" applyFill="1" applyBorder="1" applyAlignment="1">
      <alignment horizontal="center"/>
    </xf>
    <xf numFmtId="0" fontId="8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0" fillId="0" borderId="1" xfId="0" applyBorder="1"/>
    <xf numFmtId="0" fontId="9" fillId="0" borderId="0" xfId="0" applyFont="1" applyAlignment="1">
      <alignment horizontal="center"/>
    </xf>
    <xf numFmtId="165" fontId="8" fillId="6" borderId="1" xfId="0" applyNumberFormat="1" applyFont="1" applyFill="1" applyBorder="1" applyAlignment="1">
      <alignment horizontal="center"/>
    </xf>
    <xf numFmtId="165" fontId="8" fillId="6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3" fillId="9" borderId="1" xfId="0" applyFont="1" applyFill="1" applyBorder="1"/>
    <xf numFmtId="0" fontId="8" fillId="9" borderId="21" xfId="0" applyFont="1" applyFill="1" applyBorder="1"/>
    <xf numFmtId="0" fontId="8" fillId="7" borderId="21" xfId="0" applyFont="1" applyFill="1" applyBorder="1" applyAlignment="1">
      <alignment horizontal="left" vertical="center"/>
    </xf>
    <xf numFmtId="0" fontId="14" fillId="7" borderId="1" xfId="0" applyFont="1" applyFill="1" applyBorder="1"/>
    <xf numFmtId="0" fontId="8" fillId="6" borderId="22" xfId="0" applyFont="1" applyFill="1" applyBorder="1" applyAlignment="1">
      <alignment horizontal="center"/>
    </xf>
    <xf numFmtId="0" fontId="8" fillId="7" borderId="23" xfId="0" applyFont="1" applyFill="1" applyBorder="1"/>
    <xf numFmtId="0" fontId="8" fillId="6" borderId="23" xfId="0" applyFont="1" applyFill="1" applyBorder="1" applyAlignment="1">
      <alignment horizontal="center" vertical="center"/>
    </xf>
    <xf numFmtId="0" fontId="8" fillId="6" borderId="23" xfId="0" applyFont="1" applyFill="1" applyBorder="1" applyAlignment="1">
      <alignment horizontal="center"/>
    </xf>
    <xf numFmtId="0" fontId="8" fillId="7" borderId="24" xfId="0" applyFont="1" applyFill="1" applyBorder="1" applyAlignment="1">
      <alignment horizontal="left" vertical="center"/>
    </xf>
    <xf numFmtId="0" fontId="2" fillId="10" borderId="1" xfId="0" applyFont="1" applyFill="1" applyBorder="1" applyAlignment="1">
      <alignment vertical="center"/>
    </xf>
    <xf numFmtId="0" fontId="2" fillId="10" borderId="1" xfId="0" applyFont="1" applyFill="1" applyBorder="1" applyAlignment="1">
      <alignment vertical="center" wrapText="1"/>
    </xf>
    <xf numFmtId="0" fontId="2" fillId="5" borderId="1" xfId="0" applyFont="1" applyFill="1" applyBorder="1"/>
    <xf numFmtId="0" fontId="16" fillId="0" borderId="21" xfId="0" applyFont="1" applyBorder="1" applyAlignment="1">
      <alignment horizontal="left" vertical="center"/>
    </xf>
    <xf numFmtId="3" fontId="2" fillId="0" borderId="1" xfId="0" applyNumberFormat="1" applyFont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/>
    </xf>
    <xf numFmtId="0" fontId="3" fillId="2" borderId="0" xfId="0" applyFont="1" applyFill="1"/>
    <xf numFmtId="0" fontId="3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3" fontId="18" fillId="0" borderId="1" xfId="0" applyNumberFormat="1" applyFont="1" applyBorder="1" applyAlignment="1">
      <alignment horizontal="center" vertical="center" wrapText="1"/>
    </xf>
    <xf numFmtId="0" fontId="18" fillId="0" borderId="21" xfId="0" applyFont="1" applyBorder="1" applyAlignment="1">
      <alignment horizontal="left" vertical="center"/>
    </xf>
    <xf numFmtId="0" fontId="18" fillId="0" borderId="1" xfId="0" applyFont="1" applyBorder="1" applyAlignment="1">
      <alignment vertical="center" wrapText="1"/>
    </xf>
    <xf numFmtId="0" fontId="18" fillId="11" borderId="1" xfId="0" applyFont="1" applyFill="1" applyBorder="1" applyAlignment="1">
      <alignment vertical="center"/>
    </xf>
    <xf numFmtId="0" fontId="18" fillId="12" borderId="1" xfId="0" applyFont="1" applyFill="1" applyBorder="1" applyAlignment="1">
      <alignment vertical="center"/>
    </xf>
    <xf numFmtId="0" fontId="18" fillId="11" borderId="1" xfId="0" applyFont="1" applyFill="1" applyBorder="1" applyAlignment="1">
      <alignment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0" fillId="0" borderId="18" xfId="0" applyBorder="1"/>
    <xf numFmtId="0" fontId="0" fillId="0" borderId="23" xfId="0" applyBorder="1"/>
    <xf numFmtId="0" fontId="11" fillId="0" borderId="26" xfId="0" applyFont="1" applyBorder="1" applyAlignment="1">
      <alignment horizontal="center"/>
    </xf>
    <xf numFmtId="0" fontId="11" fillId="0" borderId="1" xfId="0" applyFont="1" applyBorder="1"/>
    <xf numFmtId="0" fontId="11" fillId="0" borderId="1" xfId="0" applyFont="1" applyBorder="1" applyAlignment="1">
      <alignment horizontal="center"/>
    </xf>
    <xf numFmtId="0" fontId="11" fillId="13" borderId="1" xfId="0" applyFont="1" applyFill="1" applyBorder="1"/>
    <xf numFmtId="0" fontId="8" fillId="0" borderId="1" xfId="0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/>
    </xf>
    <xf numFmtId="165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14" fillId="13" borderId="1" xfId="0" applyFont="1" applyFill="1" applyBorder="1"/>
    <xf numFmtId="0" fontId="0" fillId="11" borderId="17" xfId="0" applyFill="1" applyBorder="1"/>
    <xf numFmtId="0" fontId="0" fillId="11" borderId="20" xfId="0" applyFill="1" applyBorder="1"/>
    <xf numFmtId="0" fontId="0" fillId="11" borderId="21" xfId="0" applyFill="1" applyBorder="1"/>
    <xf numFmtId="0" fontId="0" fillId="11" borderId="22" xfId="0" applyFill="1" applyBorder="1"/>
    <xf numFmtId="0" fontId="0" fillId="11" borderId="24" xfId="0" applyFill="1" applyBorder="1"/>
    <xf numFmtId="0" fontId="0" fillId="11" borderId="19" xfId="0" applyFill="1" applyBorder="1"/>
    <xf numFmtId="0" fontId="0" fillId="0" borderId="0" xfId="0" applyAlignment="1">
      <alignment vertical="center"/>
    </xf>
    <xf numFmtId="0" fontId="11" fillId="0" borderId="25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4" fillId="13" borderId="21" xfId="0" applyFont="1" applyFill="1" applyBorder="1" applyAlignment="1">
      <alignment horizontal="left" vertical="center"/>
    </xf>
    <xf numFmtId="0" fontId="8" fillId="13" borderId="20" xfId="0" applyFont="1" applyFill="1" applyBorder="1" applyAlignment="1">
      <alignment horizontal="center"/>
    </xf>
    <xf numFmtId="0" fontId="11" fillId="13" borderId="20" xfId="0" applyFont="1" applyFill="1" applyBorder="1"/>
    <xf numFmtId="0" fontId="11" fillId="13" borderId="21" xfId="0" applyFont="1" applyFill="1" applyBorder="1"/>
    <xf numFmtId="0" fontId="0" fillId="13" borderId="28" xfId="0" applyFill="1" applyBorder="1"/>
    <xf numFmtId="0" fontId="0" fillId="13" borderId="29" xfId="0" applyFill="1" applyBorder="1"/>
    <xf numFmtId="0" fontId="0" fillId="13" borderId="30" xfId="0" applyFill="1" applyBorder="1"/>
    <xf numFmtId="0" fontId="19" fillId="5" borderId="1" xfId="0" applyFont="1" applyFill="1" applyBorder="1"/>
    <xf numFmtId="0" fontId="20" fillId="5" borderId="1" xfId="0" applyFont="1" applyFill="1" applyBorder="1"/>
    <xf numFmtId="0" fontId="7" fillId="5" borderId="1" xfId="0" applyFont="1" applyFill="1" applyBorder="1"/>
    <xf numFmtId="0" fontId="19" fillId="5" borderId="21" xfId="0" applyFont="1" applyFill="1" applyBorder="1" applyAlignment="1">
      <alignment horizontal="left" vertical="center"/>
    </xf>
    <xf numFmtId="0" fontId="7" fillId="5" borderId="21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18" fillId="0" borderId="4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1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/>
    </xf>
    <xf numFmtId="0" fontId="18" fillId="10" borderId="13" xfId="0" applyFont="1" applyFill="1" applyBorder="1" applyAlignment="1">
      <alignment horizontal="center" vertical="center"/>
    </xf>
    <xf numFmtId="0" fontId="18" fillId="10" borderId="14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2" fillId="4" borderId="17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center"/>
    </xf>
    <xf numFmtId="0" fontId="12" fillId="4" borderId="19" xfId="0" applyFont="1" applyFill="1" applyBorder="1" applyAlignment="1">
      <alignment horizontal="center"/>
    </xf>
    <xf numFmtId="0" fontId="21" fillId="4" borderId="37" xfId="0" applyFont="1" applyFill="1" applyBorder="1" applyAlignment="1">
      <alignment horizontal="center" vertical="center"/>
    </xf>
    <xf numFmtId="0" fontId="21" fillId="4" borderId="38" xfId="0" applyFont="1" applyFill="1" applyBorder="1" applyAlignment="1">
      <alignment horizontal="center" vertical="center"/>
    </xf>
    <xf numFmtId="0" fontId="21" fillId="4" borderId="39" xfId="0" applyFont="1" applyFill="1" applyBorder="1" applyAlignment="1">
      <alignment horizontal="center" vertical="center"/>
    </xf>
    <xf numFmtId="0" fontId="22" fillId="4" borderId="2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0" fontId="22" fillId="4" borderId="21" xfId="0" applyFont="1" applyFill="1" applyBorder="1" applyAlignment="1">
      <alignment horizontal="center" vertical="center"/>
    </xf>
    <xf numFmtId="0" fontId="0" fillId="0" borderId="36" xfId="0" applyFont="1" applyBorder="1" applyAlignment="1">
      <alignment horizontal="center"/>
    </xf>
    <xf numFmtId="0" fontId="8" fillId="0" borderId="8" xfId="0" applyFont="1" applyBorder="1"/>
    <xf numFmtId="0" fontId="0" fillId="14" borderId="1" xfId="0" applyFont="1" applyFill="1" applyBorder="1" applyAlignment="1">
      <alignment horizontal="center"/>
    </xf>
    <xf numFmtId="0" fontId="0" fillId="14" borderId="21" xfId="0" applyFont="1" applyFill="1" applyBorder="1" applyAlignment="1">
      <alignment horizontal="center" vertical="center"/>
    </xf>
    <xf numFmtId="0" fontId="0" fillId="15" borderId="20" xfId="0" applyFont="1" applyFill="1" applyBorder="1" applyAlignment="1">
      <alignment horizontal="center"/>
    </xf>
    <xf numFmtId="0" fontId="8" fillId="15" borderId="2" xfId="0" applyFont="1" applyFill="1" applyBorder="1"/>
    <xf numFmtId="0" fontId="0" fillId="15" borderId="1" xfId="0" applyFont="1" applyFill="1" applyBorder="1" applyAlignment="1">
      <alignment horizontal="center"/>
    </xf>
    <xf numFmtId="0" fontId="0" fillId="15" borderId="21" xfId="0" applyFont="1" applyFill="1" applyBorder="1" applyAlignment="1">
      <alignment horizontal="center" vertical="center"/>
    </xf>
    <xf numFmtId="0" fontId="0" fillId="0" borderId="20" xfId="0" applyFont="1" applyBorder="1" applyAlignment="1">
      <alignment horizontal="center"/>
    </xf>
    <xf numFmtId="0" fontId="13" fillId="0" borderId="2" xfId="0" applyFont="1" applyBorder="1"/>
    <xf numFmtId="0" fontId="0" fillId="14" borderId="21" xfId="0" applyFont="1" applyFill="1" applyBorder="1" applyAlignment="1">
      <alignment horizontal="center"/>
    </xf>
    <xf numFmtId="0" fontId="8" fillId="0" borderId="2" xfId="0" applyFont="1" applyBorder="1"/>
    <xf numFmtId="0" fontId="0" fillId="15" borderId="2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14" fillId="0" borderId="2" xfId="0" applyFont="1" applyBorder="1"/>
    <xf numFmtId="0" fontId="14" fillId="15" borderId="2" xfId="0" applyFont="1" applyFill="1" applyBorder="1"/>
    <xf numFmtId="0" fontId="0" fillId="0" borderId="22" xfId="0" applyFont="1" applyBorder="1" applyAlignment="1">
      <alignment horizontal="center"/>
    </xf>
    <xf numFmtId="0" fontId="14" fillId="0" borderId="40" xfId="0" applyFont="1" applyBorder="1"/>
    <xf numFmtId="0" fontId="0" fillId="14" borderId="23" xfId="0" applyFont="1" applyFill="1" applyBorder="1" applyAlignment="1">
      <alignment horizontal="center"/>
    </xf>
    <xf numFmtId="0" fontId="0" fillId="14" borderId="2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389163</xdr:colOff>
      <xdr:row>0</xdr:row>
      <xdr:rowOff>50431</xdr:rowOff>
    </xdr:from>
    <xdr:to>
      <xdr:col>1</xdr:col>
      <xdr:colOff>1476374</xdr:colOff>
      <xdr:row>2</xdr:row>
      <xdr:rowOff>134229</xdr:rowOff>
    </xdr:to>
    <xdr:pic>
      <xdr:nvPicPr>
        <xdr:cNvPr id="2" name="Imagen 1" descr="Resultado de imagen para LOGO DE TERCOL">
          <a:extLst>
            <a:ext uri="{FF2B5EF4-FFF2-40B4-BE49-F238E27FC236}">
              <a16:creationId xmlns:a16="http://schemas.microsoft.com/office/drawing/2014/main" id="{B86C078A-D890-40B6-AD61-A95C78868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4" t="29091" r="6471" b="32727"/>
        <a:stretch/>
      </xdr:blipFill>
      <xdr:spPr bwMode="auto">
        <a:xfrm>
          <a:off x="389163" y="50431"/>
          <a:ext cx="1590675" cy="46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0</xdr:row>
      <xdr:rowOff>38100</xdr:rowOff>
    </xdr:from>
    <xdr:to>
      <xdr:col>2</xdr:col>
      <xdr:colOff>420459</xdr:colOff>
      <xdr:row>3</xdr:row>
      <xdr:rowOff>0</xdr:rowOff>
    </xdr:to>
    <xdr:pic>
      <xdr:nvPicPr>
        <xdr:cNvPr id="2" name="Imagen 1" descr="Resultado de imagen para LOGO DE TERCOL">
          <a:extLst>
            <a:ext uri="{FF2B5EF4-FFF2-40B4-BE49-F238E27FC236}">
              <a16:creationId xmlns:a16="http://schemas.microsoft.com/office/drawing/2014/main" id="{285B57CA-259D-4FD3-94CC-93A22769F0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4" t="29091" r="6471" b="32727"/>
        <a:stretch/>
      </xdr:blipFill>
      <xdr:spPr bwMode="auto">
        <a:xfrm>
          <a:off x="314325" y="38100"/>
          <a:ext cx="1846034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20</xdr:row>
      <xdr:rowOff>57150</xdr:rowOff>
    </xdr:from>
    <xdr:to>
      <xdr:col>2</xdr:col>
      <xdr:colOff>885825</xdr:colOff>
      <xdr:row>22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0BFEC8-C4F3-24E0-31A2-E0E34FFF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1275" y="5610225"/>
          <a:ext cx="447675" cy="44767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57D1F-4621-4DB9-8488-F8B1CD698639}">
  <dimension ref="A1:I42"/>
  <sheetViews>
    <sheetView topLeftCell="A21" zoomScale="57" zoomScaleNormal="57" workbookViewId="0">
      <selection activeCell="H11" sqref="H11"/>
    </sheetView>
  </sheetViews>
  <sheetFormatPr baseColWidth="10" defaultColWidth="11.42578125" defaultRowHeight="15"/>
  <cols>
    <col min="1" max="1" width="7.5703125" style="3" customWidth="1"/>
    <col min="2" max="2" width="26" style="3" customWidth="1"/>
    <col min="3" max="3" width="28" style="3" customWidth="1"/>
    <col min="4" max="4" width="44.28515625" style="3" customWidth="1"/>
    <col min="5" max="5" width="36.28515625" style="101" customWidth="1"/>
    <col min="6" max="16384" width="11.42578125" style="3"/>
  </cols>
  <sheetData>
    <row r="1" spans="1:7" ht="15" customHeight="1">
      <c r="A1" s="103"/>
      <c r="B1" s="104"/>
      <c r="C1" s="105" t="s">
        <v>216</v>
      </c>
      <c r="D1" s="106"/>
      <c r="E1" s="107"/>
    </row>
    <row r="2" spans="1:7" ht="15" customHeight="1">
      <c r="A2" s="103"/>
      <c r="B2" s="104"/>
      <c r="C2" s="108"/>
      <c r="D2" s="109"/>
      <c r="E2" s="110"/>
    </row>
    <row r="3" spans="1:7" ht="15" customHeight="1">
      <c r="A3" s="103"/>
      <c r="B3" s="104"/>
      <c r="C3" s="108"/>
      <c r="D3" s="109"/>
      <c r="E3" s="110"/>
    </row>
    <row r="4" spans="1:7" ht="12.75" customHeight="1">
      <c r="A4" s="57"/>
      <c r="B4" s="117"/>
      <c r="C4" s="117"/>
      <c r="D4" s="117"/>
      <c r="E4" s="117"/>
    </row>
    <row r="5" spans="1:7" ht="42.75" customHeight="1">
      <c r="A5" s="58" t="s">
        <v>84</v>
      </c>
      <c r="B5" s="56" t="s">
        <v>0</v>
      </c>
      <c r="C5" s="56" t="s">
        <v>2</v>
      </c>
      <c r="D5" s="56" t="s">
        <v>49</v>
      </c>
      <c r="E5" s="68" t="s">
        <v>254</v>
      </c>
    </row>
    <row r="6" spans="1:7" ht="21.75" customHeight="1">
      <c r="A6" s="18">
        <v>1</v>
      </c>
      <c r="B6" s="111" t="s">
        <v>1</v>
      </c>
      <c r="C6" s="65" t="s">
        <v>191</v>
      </c>
      <c r="D6" s="59" t="s">
        <v>5</v>
      </c>
      <c r="E6" s="60" t="s">
        <v>173</v>
      </c>
    </row>
    <row r="7" spans="1:7" ht="21.75" customHeight="1">
      <c r="A7" s="18">
        <f>1+A6</f>
        <v>2</v>
      </c>
      <c r="B7" s="111"/>
      <c r="C7" s="65" t="s">
        <v>192</v>
      </c>
      <c r="D7" s="59" t="s">
        <v>6</v>
      </c>
      <c r="E7" s="60" t="s">
        <v>173</v>
      </c>
      <c r="G7" s="6"/>
    </row>
    <row r="8" spans="1:7" ht="21.75" customHeight="1">
      <c r="A8" s="18">
        <f t="shared" ref="A8:A11" si="0">1+A7</f>
        <v>3</v>
      </c>
      <c r="B8" s="111"/>
      <c r="C8" s="65" t="s">
        <v>3</v>
      </c>
      <c r="D8" s="59" t="s">
        <v>7</v>
      </c>
      <c r="E8" s="61">
        <v>7.33</v>
      </c>
    </row>
    <row r="9" spans="1:7" ht="21.75" customHeight="1">
      <c r="A9" s="18">
        <f t="shared" si="0"/>
        <v>4</v>
      </c>
      <c r="B9" s="111"/>
      <c r="C9" s="65" t="s">
        <v>4</v>
      </c>
      <c r="D9" s="59" t="s">
        <v>8</v>
      </c>
      <c r="E9" s="61">
        <v>10.199999999999999</v>
      </c>
    </row>
    <row r="10" spans="1:7" ht="21.75" customHeight="1">
      <c r="A10" s="18">
        <f t="shared" si="0"/>
        <v>5</v>
      </c>
      <c r="B10" s="111"/>
      <c r="C10" s="65" t="s">
        <v>9</v>
      </c>
      <c r="D10" s="59" t="s">
        <v>11</v>
      </c>
      <c r="E10" s="61">
        <v>6.33</v>
      </c>
    </row>
    <row r="11" spans="1:7" ht="21.75" customHeight="1">
      <c r="A11" s="18">
        <f t="shared" si="0"/>
        <v>6</v>
      </c>
      <c r="B11" s="111"/>
      <c r="C11" s="65" t="s">
        <v>10</v>
      </c>
      <c r="D11" s="59" t="s">
        <v>12</v>
      </c>
      <c r="E11" s="61">
        <v>6.12</v>
      </c>
    </row>
    <row r="12" spans="1:7" ht="21.75" customHeight="1">
      <c r="A12" s="18">
        <v>7</v>
      </c>
      <c r="B12" s="111" t="s">
        <v>57</v>
      </c>
      <c r="C12" s="65" t="s">
        <v>13</v>
      </c>
      <c r="D12" s="59" t="s">
        <v>20</v>
      </c>
      <c r="E12" s="61">
        <v>75.209999999999994</v>
      </c>
    </row>
    <row r="13" spans="1:7" ht="21.75" customHeight="1">
      <c r="A13" s="18">
        <f>A12+1</f>
        <v>8</v>
      </c>
      <c r="B13" s="111"/>
      <c r="C13" s="65" t="s">
        <v>14</v>
      </c>
      <c r="D13" s="59" t="s">
        <v>19</v>
      </c>
      <c r="E13" s="61">
        <v>118.15689999999999</v>
      </c>
    </row>
    <row r="14" spans="1:7" ht="21.75" customHeight="1">
      <c r="A14" s="18">
        <f t="shared" ref="A14:A17" si="1">A13+1</f>
        <v>9</v>
      </c>
      <c r="B14" s="111"/>
      <c r="C14" s="65" t="s">
        <v>15</v>
      </c>
      <c r="D14" s="59" t="s">
        <v>18</v>
      </c>
      <c r="E14" s="62">
        <v>983039</v>
      </c>
    </row>
    <row r="15" spans="1:7" ht="21.75" customHeight="1">
      <c r="A15" s="18">
        <f t="shared" si="1"/>
        <v>10</v>
      </c>
      <c r="B15" s="111"/>
      <c r="C15" s="65" t="s">
        <v>16</v>
      </c>
      <c r="D15" s="59" t="s">
        <v>21</v>
      </c>
      <c r="E15" s="61">
        <v>75.209999999999994</v>
      </c>
    </row>
    <row r="16" spans="1:7" ht="21.75" customHeight="1">
      <c r="A16" s="18">
        <f t="shared" si="1"/>
        <v>11</v>
      </c>
      <c r="B16" s="111"/>
      <c r="C16" s="65" t="s">
        <v>17</v>
      </c>
      <c r="D16" s="59" t="s">
        <v>22</v>
      </c>
      <c r="E16" s="61">
        <v>114.91840000000001</v>
      </c>
    </row>
    <row r="17" spans="1:5" ht="21.75" customHeight="1">
      <c r="A17" s="18">
        <f t="shared" si="1"/>
        <v>12</v>
      </c>
      <c r="B17" s="111"/>
      <c r="C17" s="65" t="s">
        <v>23</v>
      </c>
      <c r="D17" s="59" t="s">
        <v>24</v>
      </c>
      <c r="E17" s="60">
        <v>72.36</v>
      </c>
    </row>
    <row r="18" spans="1:5" ht="30.6" customHeight="1">
      <c r="A18" s="18">
        <v>13</v>
      </c>
      <c r="B18" s="112" t="s">
        <v>51</v>
      </c>
      <c r="C18" s="66" t="s">
        <v>25</v>
      </c>
      <c r="D18" s="63" t="s">
        <v>122</v>
      </c>
      <c r="E18" s="61">
        <v>6.15</v>
      </c>
    </row>
    <row r="19" spans="1:5" ht="22.5" customHeight="1">
      <c r="A19" s="18">
        <f>A18+1</f>
        <v>14</v>
      </c>
      <c r="B19" s="113"/>
      <c r="C19" s="66" t="s">
        <v>124</v>
      </c>
      <c r="D19" s="63" t="s">
        <v>125</v>
      </c>
      <c r="E19" s="61">
        <v>31.2</v>
      </c>
    </row>
    <row r="20" spans="1:5" ht="30.95" customHeight="1">
      <c r="A20" s="18">
        <f t="shared" ref="A20:A29" si="2">A19+1</f>
        <v>15</v>
      </c>
      <c r="B20" s="113"/>
      <c r="C20" s="66" t="s">
        <v>126</v>
      </c>
      <c r="D20" s="63" t="s">
        <v>166</v>
      </c>
      <c r="E20" s="61">
        <v>46.2</v>
      </c>
    </row>
    <row r="21" spans="1:5" ht="29.25" customHeight="1">
      <c r="A21" s="18">
        <f t="shared" si="2"/>
        <v>16</v>
      </c>
      <c r="B21" s="113"/>
      <c r="C21" s="66" t="s">
        <v>129</v>
      </c>
      <c r="D21" s="63" t="s">
        <v>130</v>
      </c>
      <c r="E21" s="61">
        <v>88.14</v>
      </c>
    </row>
    <row r="22" spans="1:5" ht="29.25" customHeight="1">
      <c r="A22" s="18">
        <f t="shared" si="2"/>
        <v>17</v>
      </c>
      <c r="B22" s="113"/>
      <c r="C22" s="66" t="s">
        <v>56</v>
      </c>
      <c r="D22" s="63" t="s">
        <v>168</v>
      </c>
      <c r="E22" s="61">
        <v>82.3</v>
      </c>
    </row>
    <row r="23" spans="1:5" ht="22.5" customHeight="1">
      <c r="A23" s="18">
        <f t="shared" si="2"/>
        <v>18</v>
      </c>
      <c r="B23" s="113"/>
      <c r="C23" s="66" t="s">
        <v>131</v>
      </c>
      <c r="D23" s="63" t="s">
        <v>132</v>
      </c>
      <c r="E23" s="61">
        <v>78.445800000000006</v>
      </c>
    </row>
    <row r="24" spans="1:5" ht="22.5" customHeight="1">
      <c r="A24" s="18">
        <f t="shared" si="2"/>
        <v>19</v>
      </c>
      <c r="B24" s="113"/>
      <c r="C24" s="66" t="s">
        <v>133</v>
      </c>
      <c r="D24" s="63" t="s">
        <v>134</v>
      </c>
      <c r="E24" s="61">
        <v>77.25</v>
      </c>
    </row>
    <row r="25" spans="1:5" ht="24" customHeight="1">
      <c r="A25" s="18">
        <f t="shared" si="2"/>
        <v>20</v>
      </c>
      <c r="B25" s="113"/>
      <c r="C25" s="66" t="s">
        <v>169</v>
      </c>
      <c r="D25" s="63" t="s">
        <v>170</v>
      </c>
      <c r="E25" s="61">
        <v>139.86000000000001</v>
      </c>
    </row>
    <row r="26" spans="1:5" ht="24" customHeight="1">
      <c r="A26" s="18">
        <f t="shared" si="2"/>
        <v>21</v>
      </c>
      <c r="B26" s="113"/>
      <c r="C26" s="66" t="s">
        <v>171</v>
      </c>
      <c r="D26" s="63" t="s">
        <v>172</v>
      </c>
      <c r="E26" s="61">
        <v>77.25</v>
      </c>
    </row>
    <row r="27" spans="1:5" ht="24" customHeight="1">
      <c r="A27" s="18">
        <f t="shared" si="2"/>
        <v>22</v>
      </c>
      <c r="B27" s="113"/>
      <c r="C27" s="66" t="s">
        <v>28</v>
      </c>
      <c r="D27" s="63" t="s">
        <v>138</v>
      </c>
      <c r="E27" s="61">
        <v>3.44</v>
      </c>
    </row>
    <row r="28" spans="1:5" ht="24" customHeight="1">
      <c r="A28" s="18">
        <f t="shared" si="2"/>
        <v>23</v>
      </c>
      <c r="B28" s="113"/>
      <c r="C28" s="66" t="s">
        <v>27</v>
      </c>
      <c r="D28" s="63" t="s">
        <v>30</v>
      </c>
      <c r="E28" s="61">
        <v>101.5</v>
      </c>
    </row>
    <row r="29" spans="1:5" ht="24" customHeight="1">
      <c r="A29" s="18">
        <f t="shared" si="2"/>
        <v>24</v>
      </c>
      <c r="B29" s="113"/>
      <c r="C29" s="66" t="s">
        <v>26</v>
      </c>
      <c r="D29" s="63" t="s">
        <v>29</v>
      </c>
      <c r="E29" s="61">
        <v>78.209999999999994</v>
      </c>
    </row>
    <row r="30" spans="1:5" ht="35.25" customHeight="1">
      <c r="A30" s="18">
        <v>25</v>
      </c>
      <c r="B30" s="114" t="s">
        <v>36</v>
      </c>
      <c r="C30" s="65" t="s">
        <v>31</v>
      </c>
      <c r="D30" s="59" t="s">
        <v>33</v>
      </c>
      <c r="E30" s="60">
        <v>12.945</v>
      </c>
    </row>
    <row r="31" spans="1:5" ht="24" customHeight="1">
      <c r="A31" s="18">
        <f>A30+1</f>
        <v>26</v>
      </c>
      <c r="B31" s="115"/>
      <c r="C31" s="65" t="s">
        <v>32</v>
      </c>
      <c r="D31" s="59" t="s">
        <v>34</v>
      </c>
      <c r="E31" s="60">
        <v>12.945</v>
      </c>
    </row>
    <row r="32" spans="1:5" ht="33.75" customHeight="1">
      <c r="A32" s="18">
        <f t="shared" ref="A32:A40" si="3">A31+1</f>
        <v>27</v>
      </c>
      <c r="B32" s="115"/>
      <c r="C32" s="65" t="s">
        <v>50</v>
      </c>
      <c r="D32" s="59" t="s">
        <v>35</v>
      </c>
      <c r="E32" s="60">
        <v>14.762</v>
      </c>
    </row>
    <row r="33" spans="1:9" ht="24" customHeight="1">
      <c r="A33" s="18">
        <f t="shared" si="3"/>
        <v>28</v>
      </c>
      <c r="B33" s="115"/>
      <c r="C33" s="65" t="s">
        <v>115</v>
      </c>
      <c r="D33" s="59" t="s">
        <v>52</v>
      </c>
      <c r="E33" s="60" t="s">
        <v>204</v>
      </c>
    </row>
    <row r="34" spans="1:9" ht="24" customHeight="1">
      <c r="A34" s="18">
        <f t="shared" si="3"/>
        <v>29</v>
      </c>
      <c r="B34" s="115"/>
      <c r="C34" s="65" t="s">
        <v>116</v>
      </c>
      <c r="D34" s="59" t="s">
        <v>53</v>
      </c>
      <c r="E34" s="60">
        <v>641.25</v>
      </c>
    </row>
    <row r="35" spans="1:9" ht="36.6" customHeight="1">
      <c r="A35" s="18">
        <f t="shared" si="3"/>
        <v>30</v>
      </c>
      <c r="B35" s="115"/>
      <c r="C35" s="65" t="s">
        <v>117</v>
      </c>
      <c r="D35" s="59" t="s">
        <v>54</v>
      </c>
      <c r="E35" s="60">
        <v>772.47500000000002</v>
      </c>
    </row>
    <row r="36" spans="1:9" ht="36.6" customHeight="1">
      <c r="A36" s="18">
        <f t="shared" si="3"/>
        <v>31</v>
      </c>
      <c r="B36" s="115"/>
      <c r="C36" s="65" t="s">
        <v>118</v>
      </c>
      <c r="D36" s="59" t="s">
        <v>55</v>
      </c>
      <c r="E36" s="60">
        <v>935</v>
      </c>
    </row>
    <row r="37" spans="1:9" ht="36.6" customHeight="1">
      <c r="A37" s="18">
        <f t="shared" si="3"/>
        <v>32</v>
      </c>
      <c r="B37" s="115"/>
      <c r="C37" s="67" t="s">
        <v>217</v>
      </c>
      <c r="D37" s="64" t="s">
        <v>44</v>
      </c>
      <c r="E37" s="60">
        <v>293.75</v>
      </c>
    </row>
    <row r="38" spans="1:9" ht="36.6" customHeight="1">
      <c r="A38" s="18">
        <f t="shared" si="3"/>
        <v>33</v>
      </c>
      <c r="B38" s="115"/>
      <c r="C38" s="67" t="s">
        <v>218</v>
      </c>
      <c r="D38" s="64" t="s">
        <v>45</v>
      </c>
      <c r="E38" s="60">
        <v>355</v>
      </c>
    </row>
    <row r="39" spans="1:9" ht="36.6" customHeight="1">
      <c r="A39" s="18">
        <f t="shared" si="3"/>
        <v>34</v>
      </c>
      <c r="B39" s="115"/>
      <c r="C39" s="67" t="s">
        <v>219</v>
      </c>
      <c r="D39" s="64" t="s">
        <v>46</v>
      </c>
      <c r="E39" s="60">
        <v>460.32</v>
      </c>
    </row>
    <row r="40" spans="1:9" ht="36.6" customHeight="1">
      <c r="A40" s="19">
        <f t="shared" si="3"/>
        <v>35</v>
      </c>
      <c r="B40" s="116"/>
      <c r="C40" s="67" t="s">
        <v>220</v>
      </c>
      <c r="D40" s="64" t="s">
        <v>47</v>
      </c>
      <c r="E40" s="60">
        <v>533.4</v>
      </c>
    </row>
    <row r="41" spans="1:9" ht="24.6" customHeight="1">
      <c r="B41" s="16"/>
      <c r="I41" s="7"/>
    </row>
    <row r="42" spans="1:9">
      <c r="C42" s="16"/>
      <c r="D42" s="16"/>
      <c r="E42" s="102"/>
    </row>
  </sheetData>
  <mergeCells count="7">
    <mergeCell ref="A1:B3"/>
    <mergeCell ref="C1:E3"/>
    <mergeCell ref="B12:B17"/>
    <mergeCell ref="B18:B29"/>
    <mergeCell ref="B30:B40"/>
    <mergeCell ref="B4:E4"/>
    <mergeCell ref="B6:B11"/>
  </mergeCells>
  <phoneticPr fontId="5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A85FA-8F03-4915-8FF1-FA94A067DE35}">
  <dimension ref="A1:L50"/>
  <sheetViews>
    <sheetView topLeftCell="A8" zoomScale="32" zoomScaleNormal="32" workbookViewId="0">
      <selection activeCell="D52" sqref="D52"/>
    </sheetView>
  </sheetViews>
  <sheetFormatPr baseColWidth="10" defaultColWidth="11.42578125" defaultRowHeight="15"/>
  <cols>
    <col min="1" max="1" width="11.42578125" style="3"/>
    <col min="2" max="2" width="26" style="3" customWidth="1"/>
    <col min="3" max="3" width="33.5703125" style="3" customWidth="1"/>
    <col min="4" max="4" width="40.140625" style="3" customWidth="1"/>
    <col min="5" max="5" width="13.42578125" style="3" customWidth="1"/>
    <col min="6" max="6" width="54" style="3" customWidth="1"/>
    <col min="7" max="7" width="29.140625" style="3" customWidth="1"/>
    <col min="8" max="8" width="39.5703125" style="3" customWidth="1"/>
    <col min="9" max="16384" width="11.42578125" style="3"/>
  </cols>
  <sheetData>
    <row r="1" spans="1:10" ht="15" customHeight="1">
      <c r="B1" s="118"/>
      <c r="C1" s="118"/>
      <c r="D1" s="119" t="s">
        <v>215</v>
      </c>
      <c r="E1" s="120"/>
      <c r="F1" s="120"/>
      <c r="G1" s="121"/>
      <c r="H1" s="2"/>
    </row>
    <row r="2" spans="1:10" ht="15" customHeight="1">
      <c r="B2" s="118"/>
      <c r="C2" s="118"/>
      <c r="D2" s="122"/>
      <c r="E2" s="123"/>
      <c r="F2" s="123"/>
      <c r="G2" s="124"/>
      <c r="H2" s="2"/>
    </row>
    <row r="3" spans="1:10" ht="15" customHeight="1">
      <c r="B3" s="118"/>
      <c r="C3" s="118"/>
      <c r="D3" s="125"/>
      <c r="E3" s="126"/>
      <c r="F3" s="126"/>
      <c r="G3" s="127"/>
      <c r="H3" s="8"/>
    </row>
    <row r="4" spans="1:10" ht="15.75">
      <c r="B4" s="128" t="s">
        <v>48</v>
      </c>
      <c r="C4" s="128"/>
      <c r="D4" s="129" t="s">
        <v>66</v>
      </c>
      <c r="E4" s="129"/>
      <c r="F4" s="129"/>
      <c r="G4" s="129"/>
      <c r="H4" s="129"/>
    </row>
    <row r="5" spans="1:10" ht="7.5" customHeight="1">
      <c r="B5" s="130"/>
      <c r="C5" s="130"/>
      <c r="D5" s="130"/>
      <c r="E5" s="130"/>
      <c r="F5" s="130"/>
      <c r="G5" s="130"/>
      <c r="H5" s="130"/>
    </row>
    <row r="6" spans="1:10" ht="56.25" customHeight="1">
      <c r="B6" s="4" t="s">
        <v>0</v>
      </c>
      <c r="C6" s="4" t="s">
        <v>2</v>
      </c>
      <c r="D6" s="4" t="s">
        <v>49</v>
      </c>
      <c r="E6" s="5" t="s">
        <v>212</v>
      </c>
      <c r="F6" s="5" t="s">
        <v>63</v>
      </c>
      <c r="G6" s="10" t="s">
        <v>213</v>
      </c>
      <c r="H6" s="4" t="s">
        <v>214</v>
      </c>
    </row>
    <row r="7" spans="1:10" ht="21.75" customHeight="1">
      <c r="A7" s="18">
        <v>1</v>
      </c>
      <c r="B7" s="135" t="s">
        <v>1</v>
      </c>
      <c r="C7" s="51" t="s">
        <v>191</v>
      </c>
      <c r="D7" s="1" t="s">
        <v>5</v>
      </c>
      <c r="E7" s="12" t="s">
        <v>64</v>
      </c>
      <c r="F7" s="2" t="s">
        <v>173</v>
      </c>
      <c r="G7" s="2" t="s">
        <v>173</v>
      </c>
      <c r="H7" s="2" t="s">
        <v>173</v>
      </c>
    </row>
    <row r="8" spans="1:10" ht="21.75" customHeight="1">
      <c r="A8" s="18">
        <f>1+A7</f>
        <v>2</v>
      </c>
      <c r="B8" s="135"/>
      <c r="C8" s="51" t="s">
        <v>192</v>
      </c>
      <c r="D8" s="1" t="s">
        <v>6</v>
      </c>
      <c r="E8" s="12" t="s">
        <v>64</v>
      </c>
      <c r="F8" s="2" t="s">
        <v>173</v>
      </c>
      <c r="G8" s="2" t="s">
        <v>173</v>
      </c>
      <c r="H8" s="2" t="s">
        <v>173</v>
      </c>
      <c r="J8" s="6"/>
    </row>
    <row r="9" spans="1:10" ht="21.75" customHeight="1">
      <c r="A9" s="18">
        <f t="shared" ref="A9:A12" si="0">1+A8</f>
        <v>3</v>
      </c>
      <c r="B9" s="135"/>
      <c r="C9" s="51" t="s">
        <v>3</v>
      </c>
      <c r="D9" s="1" t="s">
        <v>7</v>
      </c>
      <c r="E9" s="12" t="s">
        <v>59</v>
      </c>
      <c r="F9" s="1" t="s">
        <v>61</v>
      </c>
      <c r="G9" s="12" t="s">
        <v>68</v>
      </c>
      <c r="H9" s="12">
        <v>7.33</v>
      </c>
    </row>
    <row r="10" spans="1:10" ht="21.75" customHeight="1">
      <c r="A10" s="18">
        <f t="shared" si="0"/>
        <v>4</v>
      </c>
      <c r="B10" s="135"/>
      <c r="C10" s="51" t="s">
        <v>4</v>
      </c>
      <c r="D10" s="1" t="s">
        <v>8</v>
      </c>
      <c r="E10" s="12" t="s">
        <v>59</v>
      </c>
      <c r="F10" s="1" t="s">
        <v>62</v>
      </c>
      <c r="G10" s="12" t="s">
        <v>69</v>
      </c>
      <c r="H10" s="12">
        <v>10.199999999999999</v>
      </c>
    </row>
    <row r="11" spans="1:10" ht="21.75" customHeight="1">
      <c r="A11" s="18">
        <f t="shared" si="0"/>
        <v>5</v>
      </c>
      <c r="B11" s="135"/>
      <c r="C11" s="51" t="s">
        <v>9</v>
      </c>
      <c r="D11" s="1" t="s">
        <v>11</v>
      </c>
      <c r="E11" s="12" t="s">
        <v>59</v>
      </c>
      <c r="F11" s="1" t="s">
        <v>184</v>
      </c>
      <c r="G11" s="12" t="s">
        <v>186</v>
      </c>
      <c r="H11" s="12">
        <v>1.768</v>
      </c>
    </row>
    <row r="12" spans="1:10" ht="21.75" customHeight="1">
      <c r="A12" s="18">
        <f t="shared" si="0"/>
        <v>6</v>
      </c>
      <c r="B12" s="135"/>
      <c r="C12" s="51" t="s">
        <v>10</v>
      </c>
      <c r="D12" s="1" t="s">
        <v>12</v>
      </c>
      <c r="E12" s="12" t="s">
        <v>59</v>
      </c>
      <c r="F12" s="1" t="s">
        <v>185</v>
      </c>
      <c r="G12" s="12" t="s">
        <v>187</v>
      </c>
      <c r="H12" s="12">
        <v>1.8180000000000001</v>
      </c>
    </row>
    <row r="13" spans="1:10" ht="8.25" customHeight="1">
      <c r="A13" s="18"/>
      <c r="B13" s="134"/>
      <c r="C13" s="134"/>
      <c r="D13" s="134"/>
      <c r="E13" s="134"/>
      <c r="F13" s="134"/>
      <c r="G13" s="134"/>
      <c r="H13" s="134"/>
    </row>
    <row r="14" spans="1:10" ht="21.75" customHeight="1">
      <c r="A14" s="18">
        <v>7</v>
      </c>
      <c r="B14" s="135" t="s">
        <v>57</v>
      </c>
      <c r="C14" s="51" t="s">
        <v>13</v>
      </c>
      <c r="D14" s="1" t="s">
        <v>20</v>
      </c>
      <c r="E14" s="2" t="s">
        <v>59</v>
      </c>
      <c r="F14" s="1" t="s">
        <v>188</v>
      </c>
      <c r="G14" s="12" t="s">
        <v>189</v>
      </c>
      <c r="H14" s="12">
        <v>75.209999999999994</v>
      </c>
    </row>
    <row r="15" spans="1:10" ht="21.75" customHeight="1">
      <c r="A15" s="18">
        <f>A14+1</f>
        <v>8</v>
      </c>
      <c r="B15" s="135"/>
      <c r="C15" s="51" t="s">
        <v>14</v>
      </c>
      <c r="D15" s="1" t="s">
        <v>19</v>
      </c>
      <c r="E15" s="2" t="s">
        <v>59</v>
      </c>
      <c r="F15" s="1" t="s">
        <v>60</v>
      </c>
      <c r="G15" s="12" t="s">
        <v>70</v>
      </c>
      <c r="H15" s="12">
        <v>118.15689999999999</v>
      </c>
    </row>
    <row r="16" spans="1:10" ht="21.75" customHeight="1">
      <c r="A16" s="18">
        <f t="shared" ref="A16:A19" si="1">A15+1</f>
        <v>9</v>
      </c>
      <c r="B16" s="135"/>
      <c r="C16" s="51" t="s">
        <v>15</v>
      </c>
      <c r="D16" s="1" t="s">
        <v>18</v>
      </c>
      <c r="E16" s="2" t="s">
        <v>59</v>
      </c>
      <c r="F16" s="1" t="s">
        <v>71</v>
      </c>
      <c r="G16" s="12" t="s">
        <v>72</v>
      </c>
      <c r="H16" s="55">
        <v>983039</v>
      </c>
    </row>
    <row r="17" spans="1:8" ht="21.75" customHeight="1">
      <c r="A17" s="18">
        <f t="shared" si="1"/>
        <v>10</v>
      </c>
      <c r="B17" s="135"/>
      <c r="C17" s="51" t="s">
        <v>16</v>
      </c>
      <c r="D17" s="1" t="s">
        <v>21</v>
      </c>
      <c r="E17" s="12" t="s">
        <v>59</v>
      </c>
      <c r="F17" s="1" t="s">
        <v>188</v>
      </c>
      <c r="G17" s="12" t="s">
        <v>189</v>
      </c>
      <c r="H17" s="12">
        <v>75.209999999999994</v>
      </c>
    </row>
    <row r="18" spans="1:8" ht="21.75" customHeight="1">
      <c r="A18" s="18">
        <f t="shared" si="1"/>
        <v>11</v>
      </c>
      <c r="B18" s="135"/>
      <c r="C18" s="51" t="s">
        <v>17</v>
      </c>
      <c r="D18" s="1" t="s">
        <v>22</v>
      </c>
      <c r="E18" s="12" t="s">
        <v>59</v>
      </c>
      <c r="F18" s="1" t="s">
        <v>209</v>
      </c>
      <c r="G18" s="12" t="s">
        <v>210</v>
      </c>
      <c r="H18" s="12">
        <v>114.91840000000001</v>
      </c>
    </row>
    <row r="19" spans="1:8" ht="21.75" customHeight="1">
      <c r="A19" s="18">
        <f t="shared" si="1"/>
        <v>12</v>
      </c>
      <c r="B19" s="135"/>
      <c r="C19" s="51" t="s">
        <v>23</v>
      </c>
      <c r="D19" s="1" t="s">
        <v>24</v>
      </c>
      <c r="E19" s="12" t="s">
        <v>64</v>
      </c>
      <c r="F19" s="2" t="s">
        <v>173</v>
      </c>
      <c r="G19" s="2" t="s">
        <v>173</v>
      </c>
      <c r="H19" s="2" t="s">
        <v>173</v>
      </c>
    </row>
    <row r="20" spans="1:8" ht="7.5" customHeight="1">
      <c r="A20" s="18"/>
      <c r="B20" s="134"/>
      <c r="C20" s="134"/>
      <c r="D20" s="134"/>
      <c r="E20" s="134"/>
      <c r="F20" s="134"/>
      <c r="G20" s="134"/>
      <c r="H20" s="134"/>
    </row>
    <row r="21" spans="1:8" ht="30.6" customHeight="1">
      <c r="A21" s="18">
        <v>13</v>
      </c>
      <c r="B21" s="136" t="s">
        <v>51</v>
      </c>
      <c r="C21" s="53" t="s">
        <v>25</v>
      </c>
      <c r="D21" s="54" t="s">
        <v>122</v>
      </c>
      <c r="E21" s="2" t="s">
        <v>64</v>
      </c>
      <c r="F21" s="11"/>
      <c r="G21" s="11"/>
      <c r="H21" s="11">
        <v>6.15</v>
      </c>
    </row>
    <row r="22" spans="1:8" ht="22.5" customHeight="1">
      <c r="A22" s="18">
        <f>A21+1</f>
        <v>14</v>
      </c>
      <c r="B22" s="137"/>
      <c r="C22" s="53" t="s">
        <v>124</v>
      </c>
      <c r="D22" s="54" t="s">
        <v>125</v>
      </c>
      <c r="E22" s="2" t="s">
        <v>64</v>
      </c>
      <c r="F22" s="11"/>
      <c r="G22" s="11"/>
      <c r="H22" s="11">
        <v>31.2</v>
      </c>
    </row>
    <row r="23" spans="1:8" ht="30.95" customHeight="1">
      <c r="A23" s="18">
        <f t="shared" ref="A23:A35" si="2">A22+1</f>
        <v>15</v>
      </c>
      <c r="B23" s="137"/>
      <c r="C23" s="53" t="s">
        <v>126</v>
      </c>
      <c r="D23" s="54" t="s">
        <v>166</v>
      </c>
      <c r="E23" s="2" t="s">
        <v>64</v>
      </c>
      <c r="F23" s="11"/>
      <c r="G23" s="11"/>
      <c r="H23" s="11">
        <v>46.2</v>
      </c>
    </row>
    <row r="24" spans="1:8" ht="33.75" customHeight="1">
      <c r="A24" s="18">
        <f t="shared" si="2"/>
        <v>16</v>
      </c>
      <c r="B24" s="137"/>
      <c r="C24" s="53" t="s">
        <v>127</v>
      </c>
      <c r="D24" s="54" t="s">
        <v>128</v>
      </c>
      <c r="E24" s="2" t="s">
        <v>64</v>
      </c>
      <c r="F24" s="11"/>
      <c r="G24" s="11"/>
      <c r="H24" s="11"/>
    </row>
    <row r="25" spans="1:8" ht="29.25" customHeight="1">
      <c r="A25" s="18">
        <f t="shared" si="2"/>
        <v>17</v>
      </c>
      <c r="B25" s="137"/>
      <c r="C25" s="53" t="s">
        <v>129</v>
      </c>
      <c r="D25" s="54" t="s">
        <v>130</v>
      </c>
      <c r="E25" s="2" t="s">
        <v>64</v>
      </c>
      <c r="F25" s="11"/>
      <c r="G25" s="11"/>
      <c r="H25" s="11">
        <v>88.14</v>
      </c>
    </row>
    <row r="26" spans="1:8" ht="29.25" customHeight="1">
      <c r="A26" s="18">
        <f t="shared" si="2"/>
        <v>18</v>
      </c>
      <c r="B26" s="137"/>
      <c r="C26" s="53" t="s">
        <v>56</v>
      </c>
      <c r="D26" s="54" t="s">
        <v>168</v>
      </c>
      <c r="E26" s="2" t="s">
        <v>64</v>
      </c>
      <c r="F26" s="11"/>
      <c r="G26" s="11"/>
      <c r="H26" s="11">
        <v>82.3</v>
      </c>
    </row>
    <row r="27" spans="1:8" ht="22.5" customHeight="1">
      <c r="A27" s="18">
        <f t="shared" si="2"/>
        <v>19</v>
      </c>
      <c r="B27" s="137"/>
      <c r="C27" s="53" t="s">
        <v>131</v>
      </c>
      <c r="D27" s="54" t="s">
        <v>132</v>
      </c>
      <c r="E27" s="2" t="s">
        <v>59</v>
      </c>
      <c r="F27" s="11" t="s">
        <v>203</v>
      </c>
      <c r="G27" s="12" t="s">
        <v>190</v>
      </c>
      <c r="H27" s="12">
        <v>78.445800000000006</v>
      </c>
    </row>
    <row r="28" spans="1:8" ht="22.5" customHeight="1">
      <c r="A28" s="18">
        <f t="shared" si="2"/>
        <v>20</v>
      </c>
      <c r="B28" s="137"/>
      <c r="C28" s="53" t="s">
        <v>133</v>
      </c>
      <c r="D28" s="54" t="s">
        <v>134</v>
      </c>
      <c r="E28" s="2" t="s">
        <v>64</v>
      </c>
      <c r="F28" s="11"/>
      <c r="G28" s="11"/>
      <c r="H28" s="11">
        <v>77.25</v>
      </c>
    </row>
    <row r="29" spans="1:8" ht="24" customHeight="1">
      <c r="A29" s="18">
        <f t="shared" si="2"/>
        <v>21</v>
      </c>
      <c r="B29" s="137"/>
      <c r="C29" s="53" t="s">
        <v>169</v>
      </c>
      <c r="D29" s="54" t="s">
        <v>170</v>
      </c>
      <c r="E29" s="2" t="s">
        <v>64</v>
      </c>
      <c r="F29" s="11"/>
      <c r="G29" s="11"/>
      <c r="H29" s="11">
        <v>139.86000000000001</v>
      </c>
    </row>
    <row r="30" spans="1:8" ht="24" customHeight="1">
      <c r="A30" s="18">
        <f t="shared" si="2"/>
        <v>22</v>
      </c>
      <c r="B30" s="137"/>
      <c r="C30" s="53" t="s">
        <v>171</v>
      </c>
      <c r="D30" s="54" t="s">
        <v>172</v>
      </c>
      <c r="E30" s="2" t="s">
        <v>64</v>
      </c>
      <c r="F30" s="11"/>
      <c r="G30" s="11"/>
      <c r="H30" s="11">
        <v>77.25</v>
      </c>
    </row>
    <row r="31" spans="1:8" ht="24" customHeight="1">
      <c r="A31" s="18">
        <f t="shared" si="2"/>
        <v>23</v>
      </c>
      <c r="B31" s="137"/>
      <c r="C31" s="53" t="s">
        <v>28</v>
      </c>
      <c r="D31" s="54" t="s">
        <v>138</v>
      </c>
      <c r="E31" s="2" t="s">
        <v>64</v>
      </c>
      <c r="F31" s="11"/>
      <c r="G31" s="11"/>
      <c r="H31" s="11">
        <v>3.44</v>
      </c>
    </row>
    <row r="32" spans="1:8" ht="24" customHeight="1">
      <c r="A32" s="18">
        <f t="shared" si="2"/>
        <v>24</v>
      </c>
      <c r="B32" s="137"/>
      <c r="C32" s="53" t="s">
        <v>27</v>
      </c>
      <c r="D32" s="54" t="s">
        <v>30</v>
      </c>
      <c r="E32" s="2" t="s">
        <v>64</v>
      </c>
      <c r="F32" s="11"/>
      <c r="G32" s="11">
        <v>101.5</v>
      </c>
      <c r="H32" s="11">
        <v>101.5</v>
      </c>
    </row>
    <row r="33" spans="1:12" ht="24" customHeight="1">
      <c r="A33" s="18">
        <f t="shared" si="2"/>
        <v>25</v>
      </c>
      <c r="B33" s="137"/>
      <c r="C33" s="53" t="s">
        <v>26</v>
      </c>
      <c r="D33" s="54" t="s">
        <v>29</v>
      </c>
      <c r="E33" s="2" t="s">
        <v>64</v>
      </c>
      <c r="F33" s="11"/>
      <c r="G33" s="11"/>
      <c r="H33" s="11">
        <v>78.209999999999994</v>
      </c>
    </row>
    <row r="34" spans="1:12" ht="24" customHeight="1">
      <c r="A34" s="18">
        <f t="shared" si="2"/>
        <v>26</v>
      </c>
      <c r="B34" s="137"/>
      <c r="C34" s="53" t="s">
        <v>140</v>
      </c>
      <c r="D34" s="54"/>
      <c r="E34" s="2" t="s">
        <v>64</v>
      </c>
      <c r="F34" s="11"/>
      <c r="G34" s="11"/>
      <c r="H34" s="11"/>
    </row>
    <row r="35" spans="1:12" ht="24" customHeight="1">
      <c r="A35" s="18">
        <f t="shared" si="2"/>
        <v>27</v>
      </c>
      <c r="B35" s="137"/>
      <c r="C35" s="53" t="s">
        <v>141</v>
      </c>
      <c r="D35" s="54"/>
      <c r="E35" s="2" t="s">
        <v>64</v>
      </c>
      <c r="F35" s="11"/>
      <c r="G35" s="11"/>
      <c r="H35" s="11"/>
    </row>
    <row r="36" spans="1:12" ht="7.5" customHeight="1">
      <c r="A36" s="18"/>
      <c r="B36" s="14"/>
      <c r="C36" s="14"/>
      <c r="D36" s="14"/>
      <c r="E36" s="13"/>
      <c r="F36" s="14"/>
      <c r="G36" s="14"/>
      <c r="H36" s="14"/>
    </row>
    <row r="37" spans="1:12" ht="35.25" customHeight="1">
      <c r="A37" s="18">
        <v>28</v>
      </c>
      <c r="B37" s="131" t="s">
        <v>36</v>
      </c>
      <c r="C37" s="51" t="s">
        <v>31</v>
      </c>
      <c r="D37" s="1" t="s">
        <v>33</v>
      </c>
      <c r="E37" s="2" t="s">
        <v>59</v>
      </c>
      <c r="F37" s="15" t="s">
        <v>177</v>
      </c>
      <c r="G37" s="2" t="s">
        <v>178</v>
      </c>
      <c r="H37" s="2">
        <v>12.945</v>
      </c>
    </row>
    <row r="38" spans="1:12" ht="24" customHeight="1">
      <c r="A38" s="18">
        <f>A37+1</f>
        <v>29</v>
      </c>
      <c r="B38" s="132"/>
      <c r="C38" s="51" t="s">
        <v>32</v>
      </c>
      <c r="D38" s="1" t="s">
        <v>34</v>
      </c>
      <c r="E38" s="2" t="s">
        <v>59</v>
      </c>
      <c r="F38" s="15" t="s">
        <v>177</v>
      </c>
      <c r="G38" s="2" t="s">
        <v>178</v>
      </c>
      <c r="H38" s="2">
        <v>12.945</v>
      </c>
    </row>
    <row r="39" spans="1:12" ht="33.75" customHeight="1">
      <c r="A39" s="18">
        <f t="shared" ref="A39:A47" si="3">A38+1</f>
        <v>30</v>
      </c>
      <c r="B39" s="132"/>
      <c r="C39" s="51" t="s">
        <v>50</v>
      </c>
      <c r="D39" s="1" t="s">
        <v>35</v>
      </c>
      <c r="E39" s="2" t="s">
        <v>59</v>
      </c>
      <c r="F39" s="11" t="s">
        <v>73</v>
      </c>
      <c r="G39" s="2" t="s">
        <v>77</v>
      </c>
      <c r="H39" s="2">
        <v>14.762</v>
      </c>
    </row>
    <row r="40" spans="1:12" ht="24" customHeight="1">
      <c r="A40" s="18">
        <f t="shared" si="3"/>
        <v>31</v>
      </c>
      <c r="B40" s="132"/>
      <c r="C40" s="51" t="s">
        <v>37</v>
      </c>
      <c r="D40" s="1" t="s">
        <v>52</v>
      </c>
      <c r="E40" s="2" t="s">
        <v>59</v>
      </c>
      <c r="F40" s="11" t="s">
        <v>180</v>
      </c>
      <c r="G40" s="2" t="s">
        <v>78</v>
      </c>
      <c r="H40" s="2" t="s">
        <v>204</v>
      </c>
    </row>
    <row r="41" spans="1:12" ht="24" customHeight="1">
      <c r="A41" s="18">
        <f t="shared" si="3"/>
        <v>32</v>
      </c>
      <c r="B41" s="132"/>
      <c r="C41" s="51" t="s">
        <v>38</v>
      </c>
      <c r="D41" s="1" t="s">
        <v>53</v>
      </c>
      <c r="E41" s="2" t="s">
        <v>59</v>
      </c>
      <c r="F41" s="11" t="s">
        <v>179</v>
      </c>
      <c r="G41" s="2" t="s">
        <v>79</v>
      </c>
      <c r="H41" s="2">
        <v>641.25</v>
      </c>
    </row>
    <row r="42" spans="1:12" ht="36.6" customHeight="1">
      <c r="A42" s="18">
        <f t="shared" si="3"/>
        <v>33</v>
      </c>
      <c r="B42" s="132"/>
      <c r="C42" s="51" t="s">
        <v>39</v>
      </c>
      <c r="D42" s="1" t="s">
        <v>54</v>
      </c>
      <c r="E42" s="2" t="s">
        <v>59</v>
      </c>
      <c r="F42" s="9" t="s">
        <v>181</v>
      </c>
      <c r="G42" s="2" t="s">
        <v>183</v>
      </c>
      <c r="H42" s="2">
        <v>772.47500000000002</v>
      </c>
    </row>
    <row r="43" spans="1:12" ht="36.6" customHeight="1">
      <c r="A43" s="18">
        <f t="shared" si="3"/>
        <v>34</v>
      </c>
      <c r="B43" s="132"/>
      <c r="C43" s="51" t="s">
        <v>40</v>
      </c>
      <c r="D43" s="1" t="s">
        <v>55</v>
      </c>
      <c r="E43" s="2" t="s">
        <v>59</v>
      </c>
      <c r="F43" s="9" t="s">
        <v>182</v>
      </c>
      <c r="G43" s="2" t="s">
        <v>80</v>
      </c>
      <c r="H43" s="2">
        <v>935</v>
      </c>
    </row>
    <row r="44" spans="1:12" ht="36.6" customHeight="1">
      <c r="A44" s="18">
        <f t="shared" si="3"/>
        <v>35</v>
      </c>
      <c r="B44" s="132"/>
      <c r="C44" s="52" t="s">
        <v>193</v>
      </c>
      <c r="D44" s="11" t="s">
        <v>44</v>
      </c>
      <c r="E44" s="2" t="s">
        <v>59</v>
      </c>
      <c r="F44" s="11" t="s">
        <v>74</v>
      </c>
      <c r="G44" s="2" t="s">
        <v>81</v>
      </c>
      <c r="H44" s="2">
        <v>293.75</v>
      </c>
    </row>
    <row r="45" spans="1:12" ht="36.6" customHeight="1">
      <c r="A45" s="18">
        <f t="shared" si="3"/>
        <v>36</v>
      </c>
      <c r="B45" s="132"/>
      <c r="C45" s="52" t="s">
        <v>41</v>
      </c>
      <c r="D45" s="11" t="s">
        <v>45</v>
      </c>
      <c r="E45" s="2" t="s">
        <v>59</v>
      </c>
      <c r="F45" s="11" t="s">
        <v>75</v>
      </c>
      <c r="G45" s="2" t="s">
        <v>82</v>
      </c>
      <c r="H45" s="2">
        <v>355</v>
      </c>
    </row>
    <row r="46" spans="1:12" ht="36.6" customHeight="1">
      <c r="A46" s="18">
        <f t="shared" si="3"/>
        <v>37</v>
      </c>
      <c r="B46" s="132"/>
      <c r="C46" s="52" t="s">
        <v>42</v>
      </c>
      <c r="D46" s="11" t="s">
        <v>46</v>
      </c>
      <c r="E46" s="2" t="s">
        <v>59</v>
      </c>
      <c r="F46" s="9" t="s">
        <v>65</v>
      </c>
      <c r="G46" s="2" t="s">
        <v>67</v>
      </c>
      <c r="H46" s="2">
        <v>460.32</v>
      </c>
    </row>
    <row r="47" spans="1:12" ht="36.6" customHeight="1">
      <c r="A47" s="19">
        <f t="shared" si="3"/>
        <v>38</v>
      </c>
      <c r="B47" s="133"/>
      <c r="C47" s="52" t="s">
        <v>43</v>
      </c>
      <c r="D47" s="11" t="s">
        <v>47</v>
      </c>
      <c r="E47" s="2" t="s">
        <v>59</v>
      </c>
      <c r="F47" s="9" t="s">
        <v>76</v>
      </c>
      <c r="G47" s="2" t="s">
        <v>83</v>
      </c>
      <c r="H47" s="2">
        <v>533.4</v>
      </c>
    </row>
    <row r="48" spans="1:12" ht="24.6" customHeight="1">
      <c r="B48" s="16"/>
      <c r="L48" s="7"/>
    </row>
    <row r="49" spans="3:8">
      <c r="C49" s="16"/>
      <c r="D49" s="16"/>
      <c r="E49" s="16"/>
      <c r="G49" s="16"/>
      <c r="H49" s="16"/>
    </row>
    <row r="50" spans="3:8" ht="15.75">
      <c r="F50" s="17"/>
    </row>
  </sheetData>
  <mergeCells count="11">
    <mergeCell ref="B37:B47"/>
    <mergeCell ref="B20:H20"/>
    <mergeCell ref="B14:B19"/>
    <mergeCell ref="B7:B12"/>
    <mergeCell ref="B13:H13"/>
    <mergeCell ref="B21:B35"/>
    <mergeCell ref="B1:C3"/>
    <mergeCell ref="D1:G3"/>
    <mergeCell ref="B4:C4"/>
    <mergeCell ref="D4:H4"/>
    <mergeCell ref="B5:H5"/>
  </mergeCells>
  <phoneticPr fontId="5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4FFF-E715-44B9-9176-F2C2F1052290}">
  <dimension ref="B1:R32"/>
  <sheetViews>
    <sheetView zoomScale="62" zoomScaleNormal="62" workbookViewId="0">
      <selection activeCell="D9" sqref="D9:D11"/>
    </sheetView>
  </sheetViews>
  <sheetFormatPr baseColWidth="10" defaultRowHeight="15"/>
  <cols>
    <col min="2" max="2" width="20.7109375" customWidth="1"/>
    <col min="3" max="3" width="20.5703125" customWidth="1"/>
    <col min="4" max="4" width="38.42578125" customWidth="1"/>
    <col min="5" max="10" width="11.42578125" style="86"/>
    <col min="12" max="12" width="22.7109375" customWidth="1"/>
  </cols>
  <sheetData>
    <row r="1" spans="2:18" ht="15.75" thickBot="1"/>
    <row r="2" spans="2:18" ht="15.75" thickBot="1">
      <c r="B2" s="71" t="s">
        <v>58</v>
      </c>
      <c r="C2" s="87" t="s">
        <v>194</v>
      </c>
      <c r="D2" s="88" t="s">
        <v>222</v>
      </c>
      <c r="E2" s="139" t="s">
        <v>224</v>
      </c>
      <c r="F2" s="140"/>
      <c r="G2" s="141"/>
      <c r="H2" s="139" t="s">
        <v>226</v>
      </c>
      <c r="I2" s="140"/>
      <c r="J2" s="140"/>
      <c r="K2" s="146" t="s">
        <v>248</v>
      </c>
      <c r="L2" s="146"/>
      <c r="M2" s="147" t="s">
        <v>249</v>
      </c>
      <c r="N2" s="147"/>
      <c r="O2" s="147"/>
      <c r="Q2" s="144" t="s">
        <v>223</v>
      </c>
      <c r="R2" s="145"/>
    </row>
    <row r="3" spans="2:18">
      <c r="B3" s="138" t="s">
        <v>211</v>
      </c>
      <c r="C3" s="142" t="e" vm="1">
        <v>#VALUE!</v>
      </c>
      <c r="D3" s="138">
        <v>7.33</v>
      </c>
      <c r="E3" s="138">
        <v>21.99</v>
      </c>
      <c r="F3" s="138"/>
      <c r="G3" s="138"/>
      <c r="H3" s="138" t="s">
        <v>227</v>
      </c>
      <c r="I3" s="138"/>
      <c r="J3" s="138"/>
      <c r="K3" s="138">
        <v>30.3</v>
      </c>
      <c r="L3" s="138"/>
      <c r="M3" s="138">
        <f>(K3*100/140)</f>
        <v>21.642857142857142</v>
      </c>
      <c r="N3" s="138"/>
      <c r="O3" s="138"/>
    </row>
    <row r="4" spans="2:18">
      <c r="B4" s="138"/>
      <c r="C4" s="142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</row>
    <row r="5" spans="2:18" ht="27.6" customHeight="1">
      <c r="B5" s="138"/>
      <c r="C5" s="142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2:18">
      <c r="B6" s="138" t="s">
        <v>195</v>
      </c>
      <c r="C6" s="142" t="e" vm="2">
        <v>#VALUE!</v>
      </c>
      <c r="D6" s="138">
        <v>10.199999999999999</v>
      </c>
      <c r="E6" s="138">
        <v>30.6</v>
      </c>
      <c r="F6" s="138"/>
      <c r="G6" s="138"/>
      <c r="H6" s="138" t="s">
        <v>228</v>
      </c>
      <c r="I6" s="138"/>
      <c r="J6" s="138"/>
      <c r="K6" s="138">
        <v>42.8</v>
      </c>
      <c r="L6" s="138"/>
      <c r="M6" s="138">
        <f t="shared" ref="M6" si="0">(K6*100/140)</f>
        <v>30.571428571428573</v>
      </c>
      <c r="N6" s="138"/>
      <c r="O6" s="138"/>
    </row>
    <row r="7" spans="2:18">
      <c r="B7" s="138"/>
      <c r="C7" s="142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</row>
    <row r="8" spans="2:18" ht="48.6" customHeight="1">
      <c r="B8" s="138"/>
      <c r="C8" s="142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</row>
    <row r="9" spans="2:18">
      <c r="B9" s="138" t="s">
        <v>9</v>
      </c>
      <c r="C9" s="142" t="e" vm="3">
        <v>#VALUE!</v>
      </c>
      <c r="D9" s="138">
        <v>6.33</v>
      </c>
      <c r="E9" s="138">
        <v>18.989999999999998</v>
      </c>
      <c r="F9" s="138"/>
      <c r="G9" s="138"/>
      <c r="H9" s="138" t="s">
        <v>250</v>
      </c>
      <c r="I9" s="138"/>
      <c r="J9" s="138"/>
      <c r="K9" s="138">
        <v>26.51</v>
      </c>
      <c r="L9" s="138"/>
      <c r="M9" s="138">
        <f t="shared" ref="M9" si="1">(K9*100/140)</f>
        <v>18.935714285714287</v>
      </c>
      <c r="N9" s="138"/>
      <c r="O9" s="138"/>
    </row>
    <row r="10" spans="2:18">
      <c r="B10" s="138"/>
      <c r="C10" s="142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</row>
    <row r="11" spans="2:18" ht="31.5" customHeight="1">
      <c r="B11" s="138"/>
      <c r="C11" s="142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</row>
    <row r="12" spans="2:18">
      <c r="B12" s="138" t="s">
        <v>10</v>
      </c>
      <c r="C12" s="142" t="e" vm="4">
        <v>#VALUE!</v>
      </c>
      <c r="D12" s="138">
        <v>6.12</v>
      </c>
      <c r="E12" s="138">
        <v>18.36</v>
      </c>
      <c r="F12" s="138"/>
      <c r="G12" s="138"/>
      <c r="H12" s="138" t="s">
        <v>251</v>
      </c>
      <c r="I12" s="138"/>
      <c r="J12" s="138"/>
      <c r="K12" s="138">
        <v>25.7</v>
      </c>
      <c r="L12" s="138"/>
      <c r="M12" s="138">
        <f t="shared" ref="M12" si="2">(K12*100/140)</f>
        <v>18.357142857142858</v>
      </c>
      <c r="N12" s="138"/>
      <c r="O12" s="138"/>
    </row>
    <row r="13" spans="2:18">
      <c r="B13" s="138"/>
      <c r="C13" s="142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</row>
    <row r="14" spans="2:18" ht="45.6" customHeight="1">
      <c r="B14" s="138"/>
      <c r="C14" s="142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</row>
    <row r="15" spans="2:18">
      <c r="B15" s="138" t="s">
        <v>197</v>
      </c>
      <c r="C15" s="142" t="e" vm="5">
        <v>#VALUE!</v>
      </c>
      <c r="D15" s="138">
        <v>118.15689999999999</v>
      </c>
      <c r="E15" s="138">
        <v>354.47070000000002</v>
      </c>
      <c r="F15" s="138"/>
      <c r="G15" s="138"/>
      <c r="H15" s="138" t="s">
        <v>229</v>
      </c>
      <c r="I15" s="138"/>
      <c r="J15" s="138"/>
      <c r="K15" s="138">
        <v>331.2</v>
      </c>
      <c r="L15" s="138"/>
      <c r="M15" s="138">
        <f t="shared" ref="M15" si="3">(K15*100/140)</f>
        <v>236.57142857142858</v>
      </c>
      <c r="N15" s="138"/>
      <c r="O15" s="138"/>
    </row>
    <row r="16" spans="2:18">
      <c r="B16" s="138"/>
      <c r="C16" s="142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</row>
    <row r="17" spans="2:15" ht="36.950000000000003" customHeight="1">
      <c r="B17" s="138"/>
      <c r="C17" s="142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</row>
    <row r="18" spans="2:15">
      <c r="B18" s="138" t="s">
        <v>196</v>
      </c>
      <c r="C18" s="142" t="e" vm="6">
        <v>#VALUE!</v>
      </c>
      <c r="D18" s="138">
        <v>75.209999999999994</v>
      </c>
      <c r="E18" s="138" t="s">
        <v>225</v>
      </c>
      <c r="F18" s="138"/>
      <c r="G18" s="138"/>
      <c r="H18" s="138" t="s">
        <v>230</v>
      </c>
      <c r="I18" s="138"/>
      <c r="J18" s="138"/>
      <c r="K18" s="138">
        <v>210.8</v>
      </c>
      <c r="L18" s="138"/>
      <c r="M18" s="138">
        <f t="shared" ref="M18" si="4">(K18*100/140)</f>
        <v>150.57142857142858</v>
      </c>
      <c r="N18" s="138"/>
      <c r="O18" s="138"/>
    </row>
    <row r="19" spans="2:15">
      <c r="B19" s="138"/>
      <c r="C19" s="142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</row>
    <row r="20" spans="2:15" ht="37.5" customHeight="1">
      <c r="B20" s="138"/>
      <c r="C20" s="142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</row>
    <row r="21" spans="2:15">
      <c r="B21" s="138" t="s">
        <v>221</v>
      </c>
      <c r="C21" s="142"/>
      <c r="D21" s="138">
        <v>72.36</v>
      </c>
      <c r="E21" s="138">
        <v>217.08</v>
      </c>
      <c r="F21" s="138"/>
      <c r="G21" s="138"/>
      <c r="H21" s="138" t="s">
        <v>231</v>
      </c>
      <c r="I21" s="138"/>
      <c r="J21" s="138"/>
      <c r="K21" s="147">
        <v>202.8</v>
      </c>
      <c r="L21" s="147"/>
      <c r="M21" s="138">
        <f t="shared" ref="M21" si="5">(K21*100/140)</f>
        <v>144.85714285714286</v>
      </c>
      <c r="N21" s="138"/>
      <c r="O21" s="138"/>
    </row>
    <row r="22" spans="2:15">
      <c r="B22" s="138"/>
      <c r="C22" s="142"/>
      <c r="D22" s="138"/>
      <c r="E22" s="138"/>
      <c r="F22" s="138"/>
      <c r="G22" s="138"/>
      <c r="H22" s="138"/>
      <c r="I22" s="138"/>
      <c r="J22" s="138"/>
      <c r="K22" s="147"/>
      <c r="L22" s="147"/>
      <c r="M22" s="138"/>
      <c r="N22" s="138"/>
      <c r="O22" s="138"/>
    </row>
    <row r="23" spans="2:15">
      <c r="B23" s="138"/>
      <c r="C23" s="142"/>
      <c r="D23" s="138"/>
      <c r="E23" s="138"/>
      <c r="F23" s="138"/>
      <c r="G23" s="138"/>
      <c r="H23" s="138"/>
      <c r="I23" s="138"/>
      <c r="J23" s="138"/>
      <c r="K23" s="147"/>
      <c r="L23" s="147"/>
      <c r="M23" s="138"/>
      <c r="N23" s="138"/>
      <c r="O23" s="138"/>
    </row>
    <row r="24" spans="2:15">
      <c r="B24" s="138" t="s">
        <v>198</v>
      </c>
      <c r="C24" s="142"/>
      <c r="D24" s="138">
        <v>75.209999999999994</v>
      </c>
      <c r="E24" s="138">
        <v>225.63</v>
      </c>
      <c r="F24" s="138"/>
      <c r="G24" s="138"/>
      <c r="H24" s="138" t="s">
        <v>232</v>
      </c>
      <c r="I24" s="138"/>
      <c r="J24" s="138"/>
      <c r="K24" s="138">
        <v>52.7</v>
      </c>
      <c r="L24" s="138"/>
      <c r="M24" s="138">
        <f t="shared" ref="M24" si="6">(K24*100/140)</f>
        <v>37.642857142857146</v>
      </c>
      <c r="N24" s="138"/>
      <c r="O24" s="138"/>
    </row>
    <row r="25" spans="2:15">
      <c r="B25" s="138"/>
      <c r="C25" s="142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</row>
    <row r="26" spans="2:15">
      <c r="B26" s="138"/>
      <c r="C26" s="142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</row>
    <row r="27" spans="2:15">
      <c r="B27" s="138" t="s">
        <v>199</v>
      </c>
      <c r="C27" s="142" t="e" vm="7">
        <v>#VALUE!</v>
      </c>
      <c r="D27" s="138">
        <v>114.91840000000001</v>
      </c>
      <c r="E27" s="138">
        <v>344.7552</v>
      </c>
      <c r="F27" s="138"/>
      <c r="G27" s="138"/>
      <c r="H27" s="138" t="s">
        <v>233</v>
      </c>
      <c r="I27" s="138"/>
      <c r="J27" s="138"/>
      <c r="K27" s="138">
        <v>80.400000000000006</v>
      </c>
      <c r="L27" s="138"/>
      <c r="M27" s="138">
        <f t="shared" ref="M27" si="7">(K27*100/140)</f>
        <v>57.428571428571438</v>
      </c>
      <c r="N27" s="138"/>
      <c r="O27" s="138"/>
    </row>
    <row r="28" spans="2:15">
      <c r="B28" s="138"/>
      <c r="C28" s="142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</row>
    <row r="29" spans="2:15" ht="38.25" customHeight="1">
      <c r="B29" s="138"/>
      <c r="C29" s="142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</row>
    <row r="30" spans="2:15">
      <c r="B30" s="143" t="s">
        <v>200</v>
      </c>
      <c r="C30" s="142" t="e" vm="8">
        <v>#VALUE!</v>
      </c>
      <c r="D30" s="138">
        <v>983.03899999999999</v>
      </c>
      <c r="E30" s="138">
        <v>2929.1170000000002</v>
      </c>
      <c r="F30" s="138"/>
      <c r="G30" s="138"/>
      <c r="H30" s="138" t="s">
        <v>234</v>
      </c>
      <c r="I30" s="138"/>
      <c r="J30" s="138"/>
      <c r="K30" s="138">
        <v>918.55</v>
      </c>
      <c r="L30" s="138"/>
      <c r="M30" s="138">
        <f t="shared" ref="M30" si="8">(K30*100/140)</f>
        <v>656.10714285714289</v>
      </c>
      <c r="N30" s="138"/>
      <c r="O30" s="138"/>
    </row>
    <row r="31" spans="2:15">
      <c r="B31" s="143"/>
      <c r="C31" s="142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</row>
    <row r="32" spans="2:15" ht="39" customHeight="1">
      <c r="B32" s="143"/>
      <c r="C32" s="142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</row>
  </sheetData>
  <mergeCells count="75">
    <mergeCell ref="K24:L26"/>
    <mergeCell ref="K27:L29"/>
    <mergeCell ref="K30:L32"/>
    <mergeCell ref="K9:L11"/>
    <mergeCell ref="K12:L14"/>
    <mergeCell ref="K15:L17"/>
    <mergeCell ref="K18:L20"/>
    <mergeCell ref="K21:L23"/>
    <mergeCell ref="Q2:R2"/>
    <mergeCell ref="H30:J32"/>
    <mergeCell ref="H15:J17"/>
    <mergeCell ref="H18:J20"/>
    <mergeCell ref="H21:J23"/>
    <mergeCell ref="H24:J26"/>
    <mergeCell ref="H27:J29"/>
    <mergeCell ref="H2:J2"/>
    <mergeCell ref="H3:J5"/>
    <mergeCell ref="H6:J8"/>
    <mergeCell ref="H9:J11"/>
    <mergeCell ref="H12:J14"/>
    <mergeCell ref="K2:L2"/>
    <mergeCell ref="K3:L5"/>
    <mergeCell ref="K6:L8"/>
    <mergeCell ref="M2:O2"/>
    <mergeCell ref="D27:D29"/>
    <mergeCell ref="B30:B32"/>
    <mergeCell ref="C30:C32"/>
    <mergeCell ref="D30:D32"/>
    <mergeCell ref="B27:B29"/>
    <mergeCell ref="C27:C29"/>
    <mergeCell ref="B15:B17"/>
    <mergeCell ref="C15:C17"/>
    <mergeCell ref="D15:D17"/>
    <mergeCell ref="B18:B20"/>
    <mergeCell ref="B24:B26"/>
    <mergeCell ref="C18:C20"/>
    <mergeCell ref="C24:C26"/>
    <mergeCell ref="D18:D20"/>
    <mergeCell ref="D24:D26"/>
    <mergeCell ref="B21:B23"/>
    <mergeCell ref="C21:C23"/>
    <mergeCell ref="D21:D23"/>
    <mergeCell ref="B9:B11"/>
    <mergeCell ref="C9:C11"/>
    <mergeCell ref="D9:D11"/>
    <mergeCell ref="B12:B14"/>
    <mergeCell ref="C12:C14"/>
    <mergeCell ref="D12:D14"/>
    <mergeCell ref="C3:C5"/>
    <mergeCell ref="B3:B5"/>
    <mergeCell ref="D3:D5"/>
    <mergeCell ref="B6:B8"/>
    <mergeCell ref="C6:C8"/>
    <mergeCell ref="D6:D8"/>
    <mergeCell ref="E2:G2"/>
    <mergeCell ref="E3:G5"/>
    <mergeCell ref="E6:G8"/>
    <mergeCell ref="E9:G11"/>
    <mergeCell ref="E12:G14"/>
    <mergeCell ref="E30:G32"/>
    <mergeCell ref="E15:G17"/>
    <mergeCell ref="E18:G20"/>
    <mergeCell ref="E21:G23"/>
    <mergeCell ref="E24:G26"/>
    <mergeCell ref="E27:G29"/>
    <mergeCell ref="M3:O5"/>
    <mergeCell ref="M6:O8"/>
    <mergeCell ref="M9:O11"/>
    <mergeCell ref="M12:O14"/>
    <mergeCell ref="M15:O17"/>
    <mergeCell ref="M18:O20"/>
    <mergeCell ref="M21:O23"/>
    <mergeCell ref="M24:O26"/>
    <mergeCell ref="M27:O29"/>
    <mergeCell ref="M30:O3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FF1C3-E7AA-43A6-9F86-23C72DEA5209}">
  <dimension ref="B2:S35"/>
  <sheetViews>
    <sheetView topLeftCell="B7" zoomScale="71" zoomScaleNormal="71" workbookViewId="0">
      <selection activeCell="Q17" sqref="Q17"/>
    </sheetView>
  </sheetViews>
  <sheetFormatPr baseColWidth="10" defaultRowHeight="15"/>
  <cols>
    <col min="2" max="2" width="25.28515625" customWidth="1"/>
    <col min="3" max="3" width="24.42578125" customWidth="1"/>
    <col min="4" max="4" width="31.28515625" customWidth="1"/>
    <col min="12" max="12" width="17.85546875" customWidth="1"/>
  </cols>
  <sheetData>
    <row r="2" spans="2:19">
      <c r="B2" s="73" t="s">
        <v>58</v>
      </c>
      <c r="C2" s="73" t="s">
        <v>194</v>
      </c>
      <c r="D2" s="73" t="s">
        <v>236</v>
      </c>
      <c r="E2" s="138" t="s">
        <v>224</v>
      </c>
      <c r="F2" s="138"/>
      <c r="G2" s="138"/>
      <c r="H2" s="138" t="s">
        <v>226</v>
      </c>
      <c r="I2" s="138"/>
      <c r="J2" s="138"/>
      <c r="K2" s="147" t="s">
        <v>248</v>
      </c>
      <c r="L2" s="147"/>
      <c r="M2" s="147" t="s">
        <v>249</v>
      </c>
      <c r="N2" s="147"/>
      <c r="O2" s="147"/>
      <c r="R2" s="148" t="s">
        <v>235</v>
      </c>
      <c r="S2" s="149"/>
    </row>
    <row r="3" spans="2:19">
      <c r="B3" s="138" t="s">
        <v>201</v>
      </c>
      <c r="C3" s="142" t="e" vm="9">
        <v>#VALUE!</v>
      </c>
      <c r="D3" s="138">
        <v>12.945</v>
      </c>
      <c r="E3" s="138">
        <v>38.835000000000001</v>
      </c>
      <c r="F3" s="138"/>
      <c r="G3" s="138"/>
      <c r="H3" s="138" t="s">
        <v>237</v>
      </c>
      <c r="I3" s="138"/>
      <c r="J3" s="138"/>
      <c r="K3" s="138">
        <v>9.07</v>
      </c>
      <c r="L3" s="138"/>
      <c r="M3" s="138">
        <f xml:space="preserve"> K3*100/140</f>
        <v>6.4785714285714286</v>
      </c>
      <c r="N3" s="138"/>
      <c r="O3" s="138"/>
    </row>
    <row r="4" spans="2:19">
      <c r="B4" s="138"/>
      <c r="C4" s="142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</row>
    <row r="5" spans="2:19">
      <c r="B5" s="138"/>
      <c r="C5" s="142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2:19">
      <c r="B6" s="138" t="s">
        <v>202</v>
      </c>
      <c r="C6" s="142" t="e" vm="10">
        <v>#VALUE!</v>
      </c>
      <c r="D6" s="138">
        <v>12.945</v>
      </c>
      <c r="E6" s="138">
        <v>39.835000000000001</v>
      </c>
      <c r="F6" s="138"/>
      <c r="G6" s="138"/>
      <c r="H6" s="138" t="s">
        <v>238</v>
      </c>
      <c r="I6" s="138"/>
      <c r="J6" s="138"/>
      <c r="K6" s="138">
        <v>9.07</v>
      </c>
      <c r="L6" s="138"/>
      <c r="M6" s="138">
        <f t="shared" ref="M6" si="0" xml:space="preserve"> K6*100/140</f>
        <v>6.4785714285714286</v>
      </c>
      <c r="N6" s="138"/>
      <c r="O6" s="138"/>
    </row>
    <row r="7" spans="2:19">
      <c r="B7" s="138"/>
      <c r="C7" s="142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</row>
    <row r="8" spans="2:19" ht="28.5" customHeight="1">
      <c r="B8" s="138"/>
      <c r="C8" s="142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</row>
    <row r="9" spans="2:19">
      <c r="B9" s="138" t="s">
        <v>50</v>
      </c>
      <c r="C9" s="142" t="e" vm="11">
        <v>#VALUE!</v>
      </c>
      <c r="D9" s="138">
        <v>14.762</v>
      </c>
      <c r="E9" s="138">
        <v>44.286000000000001</v>
      </c>
      <c r="F9" s="138"/>
      <c r="G9" s="138"/>
      <c r="H9" s="138" t="s">
        <v>239</v>
      </c>
      <c r="I9" s="138"/>
      <c r="J9" s="138"/>
      <c r="K9" s="138">
        <v>20.6</v>
      </c>
      <c r="L9" s="138"/>
      <c r="M9" s="138">
        <f t="shared" ref="M9" si="1" xml:space="preserve"> K9*100/140</f>
        <v>14.714285714285714</v>
      </c>
      <c r="N9" s="138"/>
      <c r="O9" s="138"/>
    </row>
    <row r="10" spans="2:19">
      <c r="B10" s="138"/>
      <c r="C10" s="142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</row>
    <row r="11" spans="2:19" ht="36" customHeight="1">
      <c r="B11" s="138"/>
      <c r="C11" s="142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</row>
    <row r="12" spans="2:19">
      <c r="B12" s="138" t="s">
        <v>115</v>
      </c>
      <c r="C12" s="142" t="e" vm="12">
        <v>#VALUE!</v>
      </c>
      <c r="D12" s="138" t="s">
        <v>204</v>
      </c>
      <c r="E12" s="138">
        <v>1586.25</v>
      </c>
      <c r="F12" s="138"/>
      <c r="G12" s="138"/>
      <c r="H12" s="138" t="s">
        <v>240</v>
      </c>
      <c r="I12" s="138"/>
      <c r="J12" s="138"/>
      <c r="K12" s="138">
        <v>185.24</v>
      </c>
      <c r="L12" s="138"/>
      <c r="M12" s="138">
        <f t="shared" ref="M12" si="2" xml:space="preserve"> K12*100/140</f>
        <v>132.31428571428572</v>
      </c>
      <c r="N12" s="138"/>
      <c r="O12" s="138"/>
    </row>
    <row r="13" spans="2:19">
      <c r="B13" s="138"/>
      <c r="C13" s="142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</row>
    <row r="14" spans="2:19">
      <c r="B14" s="138"/>
      <c r="C14" s="142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</row>
    <row r="15" spans="2:19">
      <c r="B15" s="138" t="s">
        <v>116</v>
      </c>
      <c r="C15" s="142" t="e" vm="12">
        <v>#VALUE!</v>
      </c>
      <c r="D15" s="138">
        <v>641.25</v>
      </c>
      <c r="E15" s="138">
        <v>1923.75</v>
      </c>
      <c r="F15" s="138"/>
      <c r="G15" s="138"/>
      <c r="H15" s="138" t="s">
        <v>241</v>
      </c>
      <c r="I15" s="138"/>
      <c r="J15" s="138"/>
      <c r="K15" s="138">
        <v>224.6</v>
      </c>
      <c r="L15" s="138"/>
      <c r="M15" s="138">
        <f t="shared" ref="M15" si="3" xml:space="preserve"> K15*100/140</f>
        <v>160.42857142857142</v>
      </c>
      <c r="N15" s="138"/>
      <c r="O15" s="138"/>
    </row>
    <row r="16" spans="2:19">
      <c r="B16" s="138"/>
      <c r="C16" s="142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</row>
    <row r="17" spans="2:15">
      <c r="B17" s="138"/>
      <c r="C17" s="142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</row>
    <row r="18" spans="2:15">
      <c r="B18" s="138" t="s">
        <v>117</v>
      </c>
      <c r="C18" s="142" t="e" vm="13">
        <v>#VALUE!</v>
      </c>
      <c r="D18" s="138">
        <v>772.47500000000002</v>
      </c>
      <c r="E18" s="138">
        <v>2317.4250000000002</v>
      </c>
      <c r="F18" s="138"/>
      <c r="G18" s="138"/>
      <c r="H18" s="138" t="s">
        <v>242</v>
      </c>
      <c r="I18" s="138"/>
      <c r="J18" s="138"/>
      <c r="K18" s="138">
        <v>249.64</v>
      </c>
      <c r="L18" s="138"/>
      <c r="M18" s="138">
        <f t="shared" ref="M18" si="4" xml:space="preserve"> K18*100/140</f>
        <v>178.31428571428572</v>
      </c>
      <c r="N18" s="138"/>
      <c r="O18" s="138"/>
    </row>
    <row r="19" spans="2:15">
      <c r="B19" s="138"/>
      <c r="C19" s="142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</row>
    <row r="20" spans="2:15">
      <c r="B20" s="138"/>
      <c r="C20" s="142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</row>
    <row r="21" spans="2:15">
      <c r="B21" s="138" t="s">
        <v>118</v>
      </c>
      <c r="C21" s="142" t="e" vm="14">
        <v>#VALUE!</v>
      </c>
      <c r="D21" s="138">
        <v>935</v>
      </c>
      <c r="E21" s="138">
        <v>2805</v>
      </c>
      <c r="F21" s="138"/>
      <c r="G21" s="138"/>
      <c r="H21" s="138" t="s">
        <v>243</v>
      </c>
      <c r="I21" s="138"/>
      <c r="J21" s="138"/>
      <c r="K21" s="138">
        <v>327.62</v>
      </c>
      <c r="L21" s="138"/>
      <c r="M21" s="138">
        <f t="shared" ref="M21" si="5" xml:space="preserve"> K21*100/140</f>
        <v>234.01428571428571</v>
      </c>
      <c r="N21" s="138"/>
      <c r="O21" s="138"/>
    </row>
    <row r="22" spans="2:15">
      <c r="B22" s="138"/>
      <c r="C22" s="142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</row>
    <row r="23" spans="2:15">
      <c r="B23" s="138"/>
      <c r="C23" s="142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</row>
    <row r="24" spans="2:15">
      <c r="B24" s="138" t="s">
        <v>205</v>
      </c>
      <c r="C24" s="142" t="e" vm="15">
        <v>#VALUE!</v>
      </c>
      <c r="D24" s="138">
        <v>293.75</v>
      </c>
      <c r="E24" s="138">
        <v>881.25</v>
      </c>
      <c r="F24" s="138"/>
      <c r="G24" s="138"/>
      <c r="H24" s="138" t="s">
        <v>244</v>
      </c>
      <c r="I24" s="138"/>
      <c r="J24" s="138"/>
      <c r="K24" s="138">
        <v>205.8</v>
      </c>
      <c r="L24" s="138"/>
      <c r="M24" s="138">
        <f t="shared" ref="M24" si="6" xml:space="preserve"> K24*100/140</f>
        <v>147</v>
      </c>
      <c r="N24" s="138"/>
      <c r="O24" s="138"/>
    </row>
    <row r="25" spans="2:15">
      <c r="B25" s="138"/>
      <c r="C25" s="142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</row>
    <row r="26" spans="2:15">
      <c r="B26" s="138"/>
      <c r="C26" s="142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</row>
    <row r="27" spans="2:15">
      <c r="B27" s="138" t="s">
        <v>206</v>
      </c>
      <c r="C27" s="142" t="e" vm="16">
        <v>#VALUE!</v>
      </c>
      <c r="D27" s="138">
        <v>355</v>
      </c>
      <c r="E27" s="138">
        <v>1065</v>
      </c>
      <c r="F27" s="138"/>
      <c r="G27" s="138"/>
      <c r="H27" s="138" t="s">
        <v>245</v>
      </c>
      <c r="I27" s="138"/>
      <c r="J27" s="138"/>
      <c r="K27" s="138">
        <v>248.78</v>
      </c>
      <c r="L27" s="138"/>
      <c r="M27" s="138">
        <f t="shared" ref="M27" si="7" xml:space="preserve"> K27*100/140</f>
        <v>177.7</v>
      </c>
      <c r="N27" s="138"/>
      <c r="O27" s="138"/>
    </row>
    <row r="28" spans="2:15">
      <c r="B28" s="138"/>
      <c r="C28" s="142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</row>
    <row r="29" spans="2:15">
      <c r="B29" s="138"/>
      <c r="C29" s="142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</row>
    <row r="30" spans="2:15">
      <c r="B30" s="138" t="s">
        <v>207</v>
      </c>
      <c r="C30" s="142" t="e" vm="15">
        <v>#VALUE!</v>
      </c>
      <c r="D30" s="138">
        <v>460.32</v>
      </c>
      <c r="E30" s="138">
        <v>1380.96</v>
      </c>
      <c r="F30" s="138"/>
      <c r="G30" s="138"/>
      <c r="H30" s="138" t="s">
        <v>246</v>
      </c>
      <c r="I30" s="138"/>
      <c r="J30" s="138"/>
      <c r="K30" s="138">
        <v>322.58</v>
      </c>
      <c r="L30" s="138"/>
      <c r="M30" s="138">
        <f t="shared" ref="M30" si="8" xml:space="preserve"> K30*100/140</f>
        <v>230.41428571428571</v>
      </c>
      <c r="N30" s="138"/>
      <c r="O30" s="138"/>
    </row>
    <row r="31" spans="2:15">
      <c r="B31" s="138"/>
      <c r="C31" s="142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</row>
    <row r="32" spans="2:15">
      <c r="B32" s="138"/>
      <c r="C32" s="142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</row>
    <row r="33" spans="2:15">
      <c r="B33" s="138" t="s">
        <v>208</v>
      </c>
      <c r="C33" s="142" t="e" vm="16">
        <v>#VALUE!</v>
      </c>
      <c r="D33" s="138">
        <v>533.4</v>
      </c>
      <c r="E33" s="138">
        <v>1600.2</v>
      </c>
      <c r="F33" s="138"/>
      <c r="G33" s="138"/>
      <c r="H33" s="138" t="s">
        <v>247</v>
      </c>
      <c r="I33" s="138"/>
      <c r="J33" s="138"/>
      <c r="K33" s="138">
        <v>373.7</v>
      </c>
      <c r="L33" s="138"/>
      <c r="M33" s="138">
        <f t="shared" ref="M33" si="9" xml:space="preserve"> K33*100/140</f>
        <v>266.92857142857144</v>
      </c>
      <c r="N33" s="138"/>
      <c r="O33" s="138"/>
    </row>
    <row r="34" spans="2:15">
      <c r="B34" s="138"/>
      <c r="C34" s="142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</row>
    <row r="35" spans="2:15">
      <c r="B35" s="138"/>
      <c r="C35" s="142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</row>
  </sheetData>
  <mergeCells count="82">
    <mergeCell ref="R2:S2"/>
    <mergeCell ref="B27:B29"/>
    <mergeCell ref="C27:C29"/>
    <mergeCell ref="D27:D29"/>
    <mergeCell ref="B21:B23"/>
    <mergeCell ref="C21:C23"/>
    <mergeCell ref="D21:D23"/>
    <mergeCell ref="B24:B26"/>
    <mergeCell ref="C24:C26"/>
    <mergeCell ref="D24:D26"/>
    <mergeCell ref="B15:B17"/>
    <mergeCell ref="C15:C17"/>
    <mergeCell ref="D15:D17"/>
    <mergeCell ref="B18:B20"/>
    <mergeCell ref="C18:C20"/>
    <mergeCell ref="D18:D20"/>
    <mergeCell ref="B9:B11"/>
    <mergeCell ref="C9:C11"/>
    <mergeCell ref="D9:D11"/>
    <mergeCell ref="B12:B14"/>
    <mergeCell ref="C12:C14"/>
    <mergeCell ref="D12:D14"/>
    <mergeCell ref="B3:B5"/>
    <mergeCell ref="C3:C5"/>
    <mergeCell ref="D3:D5"/>
    <mergeCell ref="B6:B8"/>
    <mergeCell ref="C6:C8"/>
    <mergeCell ref="D6:D8"/>
    <mergeCell ref="B30:B32"/>
    <mergeCell ref="C30:C32"/>
    <mergeCell ref="D30:D32"/>
    <mergeCell ref="B33:B35"/>
    <mergeCell ref="C33:C35"/>
    <mergeCell ref="D33:D35"/>
    <mergeCell ref="E2:G2"/>
    <mergeCell ref="H2:J2"/>
    <mergeCell ref="E3:G5"/>
    <mergeCell ref="H3:J5"/>
    <mergeCell ref="E6:G8"/>
    <mergeCell ref="H6:J8"/>
    <mergeCell ref="K21:L23"/>
    <mergeCell ref="M21:O23"/>
    <mergeCell ref="E9:G11"/>
    <mergeCell ref="H9:J11"/>
    <mergeCell ref="E12:G14"/>
    <mergeCell ref="H12:J14"/>
    <mergeCell ref="E15:G17"/>
    <mergeCell ref="H15:J17"/>
    <mergeCell ref="K18:L20"/>
    <mergeCell ref="M18:O20"/>
    <mergeCell ref="K9:L11"/>
    <mergeCell ref="M9:O11"/>
    <mergeCell ref="K12:L14"/>
    <mergeCell ref="M12:O14"/>
    <mergeCell ref="K15:L17"/>
    <mergeCell ref="M15:O17"/>
    <mergeCell ref="E33:G35"/>
    <mergeCell ref="H33:J35"/>
    <mergeCell ref="E18:G20"/>
    <mergeCell ref="H18:J20"/>
    <mergeCell ref="E21:G23"/>
    <mergeCell ref="H21:J23"/>
    <mergeCell ref="E24:G26"/>
    <mergeCell ref="H24:J26"/>
    <mergeCell ref="E27:G29"/>
    <mergeCell ref="H27:J29"/>
    <mergeCell ref="E30:G32"/>
    <mergeCell ref="H30:J32"/>
    <mergeCell ref="K24:L26"/>
    <mergeCell ref="M24:O26"/>
    <mergeCell ref="K27:L29"/>
    <mergeCell ref="M27:O29"/>
    <mergeCell ref="K33:L35"/>
    <mergeCell ref="M33:O35"/>
    <mergeCell ref="M30:O32"/>
    <mergeCell ref="K30:L32"/>
    <mergeCell ref="K2:L2"/>
    <mergeCell ref="M2:O2"/>
    <mergeCell ref="K3:L5"/>
    <mergeCell ref="M3:O5"/>
    <mergeCell ref="K6:L8"/>
    <mergeCell ref="M6:O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68888-9CD0-4BD9-9166-B52A618514B2}">
  <dimension ref="B1:AB67"/>
  <sheetViews>
    <sheetView tabSelected="1" topLeftCell="D1" zoomScale="53" zoomScaleNormal="53" workbookViewId="0">
      <selection activeCell="W13" sqref="W13"/>
    </sheetView>
  </sheetViews>
  <sheetFormatPr baseColWidth="10" defaultColWidth="11.42578125" defaultRowHeight="15"/>
  <cols>
    <col min="1" max="1" width="9.7109375" customWidth="1"/>
    <col min="2" max="2" width="6.140625" customWidth="1"/>
    <col min="3" max="3" width="23.85546875" customWidth="1"/>
    <col min="4" max="4" width="18.85546875" customWidth="1"/>
    <col min="5" max="5" width="9.42578125" customWidth="1"/>
    <col min="6" max="6" width="11.28515625" customWidth="1"/>
    <col min="7" max="7" width="10.85546875" customWidth="1"/>
    <col min="8" max="8" width="9.42578125" customWidth="1"/>
    <col min="9" max="9" width="20" customWidth="1"/>
    <col min="10" max="10" width="57.42578125" customWidth="1"/>
    <col min="11" max="11" width="4.140625" customWidth="1"/>
    <col min="12" max="12" width="10.42578125" bestFit="1" customWidth="1"/>
    <col min="13" max="13" width="11.5703125" customWidth="1"/>
    <col min="14" max="14" width="29.28515625" customWidth="1"/>
    <col min="20" max="20" width="11.7109375" customWidth="1"/>
    <col min="21" max="21" width="12.5703125" customWidth="1"/>
  </cols>
  <sheetData>
    <row r="1" spans="2:27" ht="15.75" thickBot="1"/>
    <row r="2" spans="2:27" ht="23.25">
      <c r="B2" s="150" t="s">
        <v>142</v>
      </c>
      <c r="C2" s="151"/>
      <c r="D2" s="151"/>
      <c r="E2" s="151"/>
      <c r="F2" s="151"/>
      <c r="G2" s="151"/>
      <c r="H2" s="151"/>
      <c r="I2" s="151"/>
      <c r="J2" s="152"/>
      <c r="M2" s="153" t="s">
        <v>143</v>
      </c>
      <c r="N2" s="154"/>
      <c r="O2" s="154"/>
      <c r="P2" s="154"/>
      <c r="Q2" s="154"/>
      <c r="R2" s="154"/>
      <c r="S2" s="154"/>
      <c r="T2" s="154"/>
      <c r="U2" s="155"/>
    </row>
    <row r="3" spans="2:27" ht="31.5">
      <c r="B3" s="29" t="s">
        <v>84</v>
      </c>
      <c r="C3" s="30" t="s">
        <v>85</v>
      </c>
      <c r="D3" s="20" t="s">
        <v>252</v>
      </c>
      <c r="E3" s="20" t="s">
        <v>144</v>
      </c>
      <c r="F3" s="20" t="s">
        <v>145</v>
      </c>
      <c r="G3" s="20" t="s">
        <v>146</v>
      </c>
      <c r="H3" s="20" t="s">
        <v>86</v>
      </c>
      <c r="I3" s="20" t="s">
        <v>87</v>
      </c>
      <c r="J3" s="31" t="s">
        <v>88</v>
      </c>
      <c r="M3" s="156" t="s">
        <v>253</v>
      </c>
      <c r="N3" s="157" t="s">
        <v>85</v>
      </c>
      <c r="O3" s="157" t="s">
        <v>147</v>
      </c>
      <c r="P3" s="157" t="s">
        <v>148</v>
      </c>
      <c r="Q3" s="157" t="s">
        <v>149</v>
      </c>
      <c r="R3" s="157" t="s">
        <v>150</v>
      </c>
      <c r="S3" s="157" t="s">
        <v>151</v>
      </c>
      <c r="T3" s="157" t="s">
        <v>152</v>
      </c>
      <c r="U3" s="158" t="s">
        <v>153</v>
      </c>
      <c r="AA3" s="32" t="s">
        <v>89</v>
      </c>
    </row>
    <row r="4" spans="2:27" ht="15.75">
      <c r="B4" s="33">
        <v>1</v>
      </c>
      <c r="C4" s="96" t="s">
        <v>90</v>
      </c>
      <c r="D4" s="34">
        <v>8</v>
      </c>
      <c r="E4" s="35">
        <v>62.5</v>
      </c>
      <c r="F4" s="34">
        <v>52.5</v>
      </c>
      <c r="G4" s="35">
        <v>46.5</v>
      </c>
      <c r="H4" s="34">
        <v>102</v>
      </c>
      <c r="I4" s="35">
        <v>2020</v>
      </c>
      <c r="J4" s="99" t="s">
        <v>91</v>
      </c>
      <c r="M4" s="159">
        <v>1</v>
      </c>
      <c r="N4" s="160" t="s">
        <v>90</v>
      </c>
      <c r="O4" s="161" t="s">
        <v>59</v>
      </c>
      <c r="P4" s="161" t="s">
        <v>64</v>
      </c>
      <c r="Q4" s="161" t="s">
        <v>59</v>
      </c>
      <c r="R4" s="161" t="s">
        <v>59</v>
      </c>
      <c r="S4" s="161" t="s">
        <v>64</v>
      </c>
      <c r="T4" s="161" t="s">
        <v>59</v>
      </c>
      <c r="U4" s="162" t="s">
        <v>59</v>
      </c>
      <c r="Y4" s="21"/>
      <c r="Z4" t="s">
        <v>154</v>
      </c>
      <c r="AA4" s="37" t="s">
        <v>92</v>
      </c>
    </row>
    <row r="5" spans="2:27" ht="15.75">
      <c r="B5" s="33">
        <v>2</v>
      </c>
      <c r="C5" s="96" t="s">
        <v>93</v>
      </c>
      <c r="D5" s="34">
        <v>8</v>
      </c>
      <c r="E5" s="35">
        <v>78</v>
      </c>
      <c r="F5" s="34">
        <v>53</v>
      </c>
      <c r="G5" s="35">
        <v>52</v>
      </c>
      <c r="H5" s="34">
        <v>122</v>
      </c>
      <c r="I5" s="35"/>
      <c r="J5" s="99" t="s">
        <v>94</v>
      </c>
      <c r="M5" s="163">
        <v>2</v>
      </c>
      <c r="N5" s="164" t="s">
        <v>93</v>
      </c>
      <c r="O5" s="165" t="s">
        <v>64</v>
      </c>
      <c r="P5" s="165" t="s">
        <v>64</v>
      </c>
      <c r="Q5" s="165" t="s">
        <v>64</v>
      </c>
      <c r="R5" s="165" t="s">
        <v>64</v>
      </c>
      <c r="S5" s="165" t="s">
        <v>64</v>
      </c>
      <c r="T5" s="165" t="s">
        <v>64</v>
      </c>
      <c r="U5" s="166" t="s">
        <v>59</v>
      </c>
      <c r="Y5" s="22"/>
      <c r="Z5" t="s">
        <v>155</v>
      </c>
      <c r="AA5" s="37" t="s">
        <v>92</v>
      </c>
    </row>
    <row r="6" spans="2:27" ht="15.75">
      <c r="B6" s="33">
        <v>3</v>
      </c>
      <c r="C6" s="97" t="s">
        <v>156</v>
      </c>
      <c r="D6" s="34">
        <v>8</v>
      </c>
      <c r="E6" s="38">
        <v>83</v>
      </c>
      <c r="F6" s="39">
        <v>53</v>
      </c>
      <c r="G6" s="38">
        <v>51.5</v>
      </c>
      <c r="H6" s="34">
        <v>1214</v>
      </c>
      <c r="I6" s="35">
        <v>2023</v>
      </c>
      <c r="J6" s="99" t="s">
        <v>157</v>
      </c>
      <c r="M6" s="167">
        <v>3</v>
      </c>
      <c r="N6" s="168" t="s">
        <v>156</v>
      </c>
      <c r="O6" s="161" t="s">
        <v>64</v>
      </c>
      <c r="P6" s="161" t="s">
        <v>64</v>
      </c>
      <c r="Q6" s="161" t="s">
        <v>64</v>
      </c>
      <c r="R6" s="161" t="s">
        <v>64</v>
      </c>
      <c r="S6" s="161" t="s">
        <v>64</v>
      </c>
      <c r="T6" s="161" t="s">
        <v>64</v>
      </c>
      <c r="U6" s="169" t="s">
        <v>64</v>
      </c>
      <c r="Y6" s="23"/>
      <c r="Z6" t="s">
        <v>158</v>
      </c>
      <c r="AA6" s="37" t="s">
        <v>92</v>
      </c>
    </row>
    <row r="7" spans="2:27" ht="15.75">
      <c r="B7" s="33">
        <v>4</v>
      </c>
      <c r="C7" s="96" t="s">
        <v>97</v>
      </c>
      <c r="D7" s="34">
        <v>4</v>
      </c>
      <c r="E7" s="35">
        <v>35</v>
      </c>
      <c r="F7" s="34">
        <v>26</v>
      </c>
      <c r="G7" s="35">
        <v>31</v>
      </c>
      <c r="H7" s="34">
        <v>188</v>
      </c>
      <c r="I7" s="35"/>
      <c r="J7" s="99" t="s">
        <v>98</v>
      </c>
      <c r="M7" s="163">
        <v>4</v>
      </c>
      <c r="N7" s="164" t="s">
        <v>97</v>
      </c>
      <c r="O7" s="165" t="s">
        <v>59</v>
      </c>
      <c r="P7" s="165" t="s">
        <v>59</v>
      </c>
      <c r="Q7" s="165" t="s">
        <v>59</v>
      </c>
      <c r="R7" s="165" t="s">
        <v>59</v>
      </c>
      <c r="S7" s="165" t="s">
        <v>59</v>
      </c>
      <c r="T7" s="165" t="s">
        <v>59</v>
      </c>
      <c r="U7" s="166" t="s">
        <v>59</v>
      </c>
      <c r="Y7" s="24"/>
      <c r="Z7" t="s">
        <v>159</v>
      </c>
      <c r="AA7" s="37" t="s">
        <v>92</v>
      </c>
    </row>
    <row r="8" spans="2:27" ht="15.75">
      <c r="B8" s="33">
        <v>5</v>
      </c>
      <c r="C8" s="96" t="s">
        <v>99</v>
      </c>
      <c r="D8" s="34">
        <v>12</v>
      </c>
      <c r="E8" s="35">
        <v>50</v>
      </c>
      <c r="F8" s="34">
        <v>37</v>
      </c>
      <c r="G8" s="35">
        <v>41.5</v>
      </c>
      <c r="H8" s="34">
        <v>512</v>
      </c>
      <c r="I8" s="35">
        <v>2015</v>
      </c>
      <c r="J8" s="99" t="s">
        <v>100</v>
      </c>
      <c r="M8" s="167">
        <v>5</v>
      </c>
      <c r="N8" s="170" t="s">
        <v>99</v>
      </c>
      <c r="O8" s="161" t="s">
        <v>59</v>
      </c>
      <c r="P8" s="161" t="s">
        <v>59</v>
      </c>
      <c r="Q8" s="161" t="s">
        <v>59</v>
      </c>
      <c r="R8" s="161" t="s">
        <v>59</v>
      </c>
      <c r="S8" s="161" t="s">
        <v>59</v>
      </c>
      <c r="T8" s="161" t="s">
        <v>59</v>
      </c>
      <c r="U8" s="162" t="s">
        <v>59</v>
      </c>
      <c r="AA8" s="37" t="s">
        <v>92</v>
      </c>
    </row>
    <row r="9" spans="2:27" ht="15.75">
      <c r="B9" s="33">
        <v>6</v>
      </c>
      <c r="C9" s="96" t="s">
        <v>10</v>
      </c>
      <c r="D9" s="34">
        <v>12</v>
      </c>
      <c r="E9" s="35">
        <v>40</v>
      </c>
      <c r="F9" s="34">
        <v>30</v>
      </c>
      <c r="G9" s="35">
        <v>24.5</v>
      </c>
      <c r="H9" s="34">
        <v>176</v>
      </c>
      <c r="I9" s="35">
        <v>2015</v>
      </c>
      <c r="J9" s="99" t="s">
        <v>101</v>
      </c>
      <c r="M9" s="163">
        <v>6</v>
      </c>
      <c r="N9" s="164" t="s">
        <v>10</v>
      </c>
      <c r="O9" s="165" t="s">
        <v>59</v>
      </c>
      <c r="P9" s="165" t="s">
        <v>59</v>
      </c>
      <c r="Q9" s="165" t="s">
        <v>59</v>
      </c>
      <c r="R9" s="165" t="s">
        <v>59</v>
      </c>
      <c r="S9" s="165" t="s">
        <v>59</v>
      </c>
      <c r="T9" s="165" t="s">
        <v>59</v>
      </c>
      <c r="U9" s="166" t="s">
        <v>59</v>
      </c>
      <c r="AA9" s="37" t="s">
        <v>92</v>
      </c>
    </row>
    <row r="10" spans="2:27" ht="15.75">
      <c r="B10" s="33">
        <v>7</v>
      </c>
      <c r="C10" s="96" t="s">
        <v>102</v>
      </c>
      <c r="D10" s="34">
        <v>12</v>
      </c>
      <c r="E10" s="35">
        <v>50</v>
      </c>
      <c r="F10" s="34">
        <v>41.6</v>
      </c>
      <c r="G10" s="35">
        <v>268</v>
      </c>
      <c r="H10" s="34">
        <v>371</v>
      </c>
      <c r="I10" s="35">
        <v>2015</v>
      </c>
      <c r="J10" s="99" t="s">
        <v>103</v>
      </c>
      <c r="M10" s="167">
        <v>7</v>
      </c>
      <c r="N10" s="170" t="s">
        <v>102</v>
      </c>
      <c r="O10" s="161" t="s">
        <v>59</v>
      </c>
      <c r="P10" s="161" t="s">
        <v>59</v>
      </c>
      <c r="Q10" s="161" t="s">
        <v>59</v>
      </c>
      <c r="R10" s="161" t="s">
        <v>59</v>
      </c>
      <c r="S10" s="161" t="s">
        <v>59</v>
      </c>
      <c r="T10" s="161" t="s">
        <v>59</v>
      </c>
      <c r="U10" s="162" t="s">
        <v>59</v>
      </c>
      <c r="AA10" s="37" t="s">
        <v>92</v>
      </c>
    </row>
    <row r="11" spans="2:27" ht="15.75">
      <c r="B11" s="33">
        <v>8</v>
      </c>
      <c r="C11" s="96" t="s">
        <v>9</v>
      </c>
      <c r="D11" s="34">
        <v>12</v>
      </c>
      <c r="E11" s="35">
        <v>35</v>
      </c>
      <c r="F11" s="34">
        <v>30</v>
      </c>
      <c r="G11" s="35">
        <v>24.4</v>
      </c>
      <c r="H11" s="34">
        <v>17</v>
      </c>
      <c r="I11" s="35">
        <v>2015</v>
      </c>
      <c r="J11" s="99" t="s">
        <v>104</v>
      </c>
      <c r="M11" s="163">
        <v>8</v>
      </c>
      <c r="N11" s="164" t="s">
        <v>9</v>
      </c>
      <c r="O11" s="165" t="s">
        <v>59</v>
      </c>
      <c r="P11" s="165" t="s">
        <v>59</v>
      </c>
      <c r="Q11" s="165" t="s">
        <v>59</v>
      </c>
      <c r="R11" s="165" t="s">
        <v>59</v>
      </c>
      <c r="S11" s="165" t="s">
        <v>59</v>
      </c>
      <c r="T11" s="165" t="s">
        <v>59</v>
      </c>
      <c r="U11" s="166" t="s">
        <v>59</v>
      </c>
      <c r="AA11" s="37" t="s">
        <v>92</v>
      </c>
    </row>
    <row r="12" spans="2:27" ht="15.75">
      <c r="B12" s="33">
        <v>9</v>
      </c>
      <c r="C12" s="96" t="s">
        <v>105</v>
      </c>
      <c r="D12" s="34">
        <v>8</v>
      </c>
      <c r="E12" s="38">
        <v>61</v>
      </c>
      <c r="F12" s="39">
        <v>42.3</v>
      </c>
      <c r="G12" s="38">
        <v>31.3</v>
      </c>
      <c r="H12" s="34">
        <v>53.8</v>
      </c>
      <c r="I12" s="35"/>
      <c r="J12" s="99" t="s">
        <v>106</v>
      </c>
      <c r="M12" s="167">
        <v>9</v>
      </c>
      <c r="N12" s="170" t="s">
        <v>105</v>
      </c>
      <c r="O12" s="161" t="s">
        <v>59</v>
      </c>
      <c r="P12" s="161" t="s">
        <v>64</v>
      </c>
      <c r="Q12" s="161" t="s">
        <v>59</v>
      </c>
      <c r="R12" s="161" t="s">
        <v>59</v>
      </c>
      <c r="S12" s="161" t="s">
        <v>64</v>
      </c>
      <c r="T12" s="161" t="s">
        <v>59</v>
      </c>
      <c r="U12" s="162" t="s">
        <v>59</v>
      </c>
      <c r="AA12" s="37"/>
    </row>
    <row r="13" spans="2:27" ht="15.75">
      <c r="B13" s="33">
        <v>10</v>
      </c>
      <c r="C13" s="96" t="s">
        <v>107</v>
      </c>
      <c r="D13" s="34">
        <v>2</v>
      </c>
      <c r="E13" s="38">
        <v>37</v>
      </c>
      <c r="F13" s="39">
        <v>41</v>
      </c>
      <c r="G13" s="38">
        <v>23.1</v>
      </c>
      <c r="H13" s="34">
        <v>23.3</v>
      </c>
      <c r="I13" s="35">
        <v>2011</v>
      </c>
      <c r="J13" s="99" t="s">
        <v>108</v>
      </c>
      <c r="M13" s="163">
        <v>10</v>
      </c>
      <c r="N13" s="164" t="s">
        <v>107</v>
      </c>
      <c r="O13" s="165" t="s">
        <v>59</v>
      </c>
      <c r="P13" s="165" t="s">
        <v>59</v>
      </c>
      <c r="Q13" s="165" t="s">
        <v>59</v>
      </c>
      <c r="R13" s="165" t="s">
        <v>59</v>
      </c>
      <c r="S13" s="165" t="s">
        <v>59</v>
      </c>
      <c r="T13" s="165" t="s">
        <v>59</v>
      </c>
      <c r="U13" s="166" t="s">
        <v>59</v>
      </c>
      <c r="AA13" s="37"/>
    </row>
    <row r="14" spans="2:27" ht="15.75">
      <c r="B14" s="33">
        <v>11</v>
      </c>
      <c r="C14" s="96" t="s">
        <v>109</v>
      </c>
      <c r="D14" s="34">
        <v>2</v>
      </c>
      <c r="E14" s="38">
        <v>28</v>
      </c>
      <c r="F14" s="39">
        <v>27</v>
      </c>
      <c r="G14" s="38">
        <v>23.2</v>
      </c>
      <c r="H14" s="34">
        <v>117</v>
      </c>
      <c r="I14" s="35">
        <v>2011</v>
      </c>
      <c r="J14" s="99" t="s">
        <v>110</v>
      </c>
      <c r="M14" s="167">
        <v>11</v>
      </c>
      <c r="N14" s="170" t="s">
        <v>109</v>
      </c>
      <c r="O14" s="161" t="s">
        <v>59</v>
      </c>
      <c r="P14" s="161" t="s">
        <v>59</v>
      </c>
      <c r="Q14" s="161" t="s">
        <v>59</v>
      </c>
      <c r="R14" s="161" t="s">
        <v>59</v>
      </c>
      <c r="S14" s="161" t="s">
        <v>59</v>
      </c>
      <c r="T14" s="161" t="s">
        <v>59</v>
      </c>
      <c r="U14" s="162" t="s">
        <v>59</v>
      </c>
      <c r="AA14" s="37"/>
    </row>
    <row r="15" spans="2:27" ht="15.75">
      <c r="B15" s="33">
        <v>12</v>
      </c>
      <c r="C15" s="96" t="s">
        <v>111</v>
      </c>
      <c r="D15" s="34">
        <v>16</v>
      </c>
      <c r="E15" s="38">
        <v>30</v>
      </c>
      <c r="F15" s="39">
        <v>35</v>
      </c>
      <c r="G15" s="38">
        <v>27</v>
      </c>
      <c r="H15" s="34">
        <v>189</v>
      </c>
      <c r="I15" s="35"/>
      <c r="J15" s="99" t="s">
        <v>112</v>
      </c>
      <c r="M15" s="163">
        <v>12</v>
      </c>
      <c r="N15" s="164" t="s">
        <v>111</v>
      </c>
      <c r="O15" s="165" t="s">
        <v>173</v>
      </c>
      <c r="P15" s="165" t="s">
        <v>173</v>
      </c>
      <c r="Q15" s="165" t="s">
        <v>173</v>
      </c>
      <c r="R15" s="165" t="s">
        <v>173</v>
      </c>
      <c r="S15" s="165" t="s">
        <v>173</v>
      </c>
      <c r="T15" s="165" t="s">
        <v>173</v>
      </c>
      <c r="U15" s="171" t="s">
        <v>173</v>
      </c>
      <c r="AA15" s="37"/>
    </row>
    <row r="16" spans="2:27" ht="15.75">
      <c r="B16" s="33">
        <v>13</v>
      </c>
      <c r="C16" s="96" t="s">
        <v>113</v>
      </c>
      <c r="D16" s="34">
        <v>16</v>
      </c>
      <c r="E16" s="38">
        <v>30</v>
      </c>
      <c r="F16" s="39">
        <v>35</v>
      </c>
      <c r="G16" s="38">
        <v>26.7</v>
      </c>
      <c r="H16" s="34">
        <v>187</v>
      </c>
      <c r="I16" s="35"/>
      <c r="J16" s="99" t="s">
        <v>114</v>
      </c>
      <c r="M16" s="167">
        <v>13</v>
      </c>
      <c r="N16" s="170" t="s">
        <v>113</v>
      </c>
      <c r="O16" s="172" t="s">
        <v>173</v>
      </c>
      <c r="P16" s="172" t="s">
        <v>173</v>
      </c>
      <c r="Q16" s="172" t="s">
        <v>173</v>
      </c>
      <c r="R16" s="172" t="s">
        <v>173</v>
      </c>
      <c r="S16" s="172" t="s">
        <v>173</v>
      </c>
      <c r="T16" s="172" t="s">
        <v>173</v>
      </c>
      <c r="U16" s="173" t="s">
        <v>173</v>
      </c>
      <c r="AA16" s="37"/>
    </row>
    <row r="17" spans="2:28" ht="15.75">
      <c r="B17" s="33">
        <v>14</v>
      </c>
      <c r="C17" s="96" t="s">
        <v>115</v>
      </c>
      <c r="D17" s="34">
        <v>1</v>
      </c>
      <c r="E17" s="38">
        <v>35</v>
      </c>
      <c r="F17" s="39">
        <v>45</v>
      </c>
      <c r="G17" s="38">
        <v>29.5</v>
      </c>
      <c r="H17" s="34">
        <v>310</v>
      </c>
      <c r="I17" s="35">
        <v>2015</v>
      </c>
      <c r="J17" s="99" t="s">
        <v>160</v>
      </c>
      <c r="M17" s="163">
        <v>14</v>
      </c>
      <c r="N17" s="164" t="s">
        <v>115</v>
      </c>
      <c r="O17" s="165" t="s">
        <v>59</v>
      </c>
      <c r="P17" s="165" t="s">
        <v>64</v>
      </c>
      <c r="Q17" s="165" t="s">
        <v>59</v>
      </c>
      <c r="R17" s="165" t="s">
        <v>59</v>
      </c>
      <c r="S17" s="165" t="s">
        <v>64</v>
      </c>
      <c r="T17" s="165" t="s">
        <v>59</v>
      </c>
      <c r="U17" s="166" t="s">
        <v>59</v>
      </c>
      <c r="AA17" s="37"/>
    </row>
    <row r="18" spans="2:28" ht="15.75">
      <c r="B18" s="33">
        <v>15</v>
      </c>
      <c r="C18" s="96" t="s">
        <v>116</v>
      </c>
      <c r="D18" s="34">
        <v>1</v>
      </c>
      <c r="E18" s="38">
        <v>35</v>
      </c>
      <c r="F18" s="39">
        <v>35</v>
      </c>
      <c r="G18" s="38">
        <v>29.5</v>
      </c>
      <c r="H18" s="34">
        <v>241</v>
      </c>
      <c r="I18" s="35">
        <v>2015</v>
      </c>
      <c r="J18" s="99" t="s">
        <v>161</v>
      </c>
      <c r="M18" s="167">
        <v>15</v>
      </c>
      <c r="N18" s="170" t="s">
        <v>116</v>
      </c>
      <c r="O18" s="161" t="s">
        <v>59</v>
      </c>
      <c r="P18" s="161" t="s">
        <v>64</v>
      </c>
      <c r="Q18" s="161" t="s">
        <v>59</v>
      </c>
      <c r="R18" s="161" t="s">
        <v>59</v>
      </c>
      <c r="S18" s="161" t="s">
        <v>64</v>
      </c>
      <c r="T18" s="161" t="s">
        <v>59</v>
      </c>
      <c r="U18" s="162" t="s">
        <v>59</v>
      </c>
      <c r="AA18" s="37"/>
    </row>
    <row r="19" spans="2:28" ht="15.75">
      <c r="B19" s="33">
        <v>16</v>
      </c>
      <c r="C19" s="96" t="s">
        <v>117</v>
      </c>
      <c r="D19" s="34">
        <v>1</v>
      </c>
      <c r="E19" s="38">
        <v>42</v>
      </c>
      <c r="F19" s="39">
        <v>45</v>
      </c>
      <c r="G19" s="38">
        <v>29.5</v>
      </c>
      <c r="H19" s="34">
        <v>372</v>
      </c>
      <c r="I19" s="35">
        <v>2013</v>
      </c>
      <c r="J19" s="99" t="s">
        <v>162</v>
      </c>
      <c r="M19" s="163">
        <v>16</v>
      </c>
      <c r="N19" s="164" t="s">
        <v>117</v>
      </c>
      <c r="O19" s="165" t="s">
        <v>64</v>
      </c>
      <c r="P19" s="165" t="s">
        <v>64</v>
      </c>
      <c r="Q19" s="165" t="s">
        <v>59</v>
      </c>
      <c r="R19" s="165" t="s">
        <v>59</v>
      </c>
      <c r="S19" s="165" t="s">
        <v>64</v>
      </c>
      <c r="T19" s="165" t="s">
        <v>59</v>
      </c>
      <c r="U19" s="166" t="s">
        <v>59</v>
      </c>
      <c r="AA19" s="37"/>
    </row>
    <row r="20" spans="2:28" ht="15.75">
      <c r="B20" s="33">
        <v>17</v>
      </c>
      <c r="C20" s="96" t="s">
        <v>118</v>
      </c>
      <c r="D20" s="34">
        <v>1</v>
      </c>
      <c r="E20" s="38">
        <v>47</v>
      </c>
      <c r="F20" s="39">
        <v>45</v>
      </c>
      <c r="G20" s="38">
        <v>29.5</v>
      </c>
      <c r="H20" s="34">
        <v>416</v>
      </c>
      <c r="I20" s="35">
        <v>2013</v>
      </c>
      <c r="J20" s="99" t="s">
        <v>163</v>
      </c>
      <c r="M20" s="167">
        <v>17</v>
      </c>
      <c r="N20" s="170" t="s">
        <v>118</v>
      </c>
      <c r="O20" s="161" t="s">
        <v>64</v>
      </c>
      <c r="P20" s="161" t="s">
        <v>64</v>
      </c>
      <c r="Q20" s="161" t="s">
        <v>64</v>
      </c>
      <c r="R20" s="161" t="s">
        <v>64</v>
      </c>
      <c r="S20" s="161" t="s">
        <v>64</v>
      </c>
      <c r="T20" s="161" t="s">
        <v>59</v>
      </c>
      <c r="U20" s="162" t="s">
        <v>59</v>
      </c>
      <c r="AA20" s="37"/>
    </row>
    <row r="21" spans="2:28" ht="15.75">
      <c r="B21" s="33">
        <v>18</v>
      </c>
      <c r="C21" s="96" t="s">
        <v>164</v>
      </c>
      <c r="D21" s="34">
        <v>2</v>
      </c>
      <c r="E21" s="38">
        <v>47</v>
      </c>
      <c r="F21" s="39">
        <v>50</v>
      </c>
      <c r="G21" s="38">
        <v>32</v>
      </c>
      <c r="H21" s="34">
        <v>501</v>
      </c>
      <c r="I21" s="35">
        <v>2015</v>
      </c>
      <c r="J21" s="99" t="s">
        <v>119</v>
      </c>
      <c r="M21" s="163">
        <v>18</v>
      </c>
      <c r="N21" s="164" t="s">
        <v>164</v>
      </c>
      <c r="O21" s="165" t="s">
        <v>64</v>
      </c>
      <c r="P21" s="165" t="s">
        <v>64</v>
      </c>
      <c r="Q21" s="165" t="s">
        <v>59</v>
      </c>
      <c r="R21" s="165" t="s">
        <v>59</v>
      </c>
      <c r="S21" s="165" t="s">
        <v>64</v>
      </c>
      <c r="T21" s="165" t="s">
        <v>59</v>
      </c>
      <c r="U21" s="166" t="s">
        <v>59</v>
      </c>
      <c r="AA21" s="37"/>
    </row>
    <row r="22" spans="2:28" ht="15.75">
      <c r="B22" s="33">
        <v>19</v>
      </c>
      <c r="C22" s="96" t="s">
        <v>165</v>
      </c>
      <c r="D22" s="34">
        <v>2</v>
      </c>
      <c r="E22" s="38">
        <v>66.099999999999994</v>
      </c>
      <c r="F22" s="39">
        <v>32.4</v>
      </c>
      <c r="G22" s="38">
        <v>50</v>
      </c>
      <c r="H22" s="34">
        <v>714</v>
      </c>
      <c r="I22" s="35">
        <v>2013</v>
      </c>
      <c r="J22" s="99" t="s">
        <v>120</v>
      </c>
      <c r="M22" s="167">
        <v>19</v>
      </c>
      <c r="N22" s="170" t="s">
        <v>165</v>
      </c>
      <c r="O22" s="161" t="s">
        <v>64</v>
      </c>
      <c r="P22" s="161" t="s">
        <v>64</v>
      </c>
      <c r="Q22" s="161" t="s">
        <v>64</v>
      </c>
      <c r="R22" s="161" t="s">
        <v>64</v>
      </c>
      <c r="S22" s="161" t="s">
        <v>64</v>
      </c>
      <c r="T22" s="161" t="s">
        <v>64</v>
      </c>
      <c r="U22" s="162" t="s">
        <v>59</v>
      </c>
      <c r="AA22" s="37"/>
    </row>
    <row r="23" spans="2:28" ht="15.75">
      <c r="B23" s="33">
        <v>20</v>
      </c>
      <c r="C23" s="96" t="s">
        <v>50</v>
      </c>
      <c r="D23" s="34">
        <v>4</v>
      </c>
      <c r="E23" s="38">
        <v>30</v>
      </c>
      <c r="F23" s="39">
        <v>30</v>
      </c>
      <c r="G23" s="38">
        <v>23.3</v>
      </c>
      <c r="H23" s="34">
        <v>139</v>
      </c>
      <c r="I23" s="35">
        <v>2014</v>
      </c>
      <c r="J23" s="99" t="s">
        <v>121</v>
      </c>
      <c r="M23" s="163">
        <v>20</v>
      </c>
      <c r="N23" s="164" t="s">
        <v>50</v>
      </c>
      <c r="O23" s="165" t="s">
        <v>59</v>
      </c>
      <c r="P23" s="165" t="s">
        <v>59</v>
      </c>
      <c r="Q23" s="165" t="s">
        <v>59</v>
      </c>
      <c r="R23" s="165" t="s">
        <v>59</v>
      </c>
      <c r="S23" s="165" t="s">
        <v>59</v>
      </c>
      <c r="T23" s="165" t="s">
        <v>59</v>
      </c>
      <c r="U23" s="166" t="s">
        <v>59</v>
      </c>
      <c r="AA23" s="37"/>
    </row>
    <row r="24" spans="2:28" ht="15.75">
      <c r="B24" s="33">
        <v>21</v>
      </c>
      <c r="C24" s="98" t="s">
        <v>25</v>
      </c>
      <c r="D24" s="34">
        <v>8</v>
      </c>
      <c r="E24" s="38">
        <v>32</v>
      </c>
      <c r="F24" s="39">
        <v>26</v>
      </c>
      <c r="G24" s="38">
        <v>26</v>
      </c>
      <c r="H24" s="34">
        <v>144</v>
      </c>
      <c r="I24" s="35">
        <v>2021</v>
      </c>
      <c r="J24" s="100" t="s">
        <v>122</v>
      </c>
      <c r="M24" s="167">
        <v>21</v>
      </c>
      <c r="N24" s="174" t="s">
        <v>25</v>
      </c>
      <c r="O24" s="161" t="s">
        <v>59</v>
      </c>
      <c r="P24" s="161" t="s">
        <v>59</v>
      </c>
      <c r="Q24" s="161" t="s">
        <v>59</v>
      </c>
      <c r="R24" s="161" t="s">
        <v>59</v>
      </c>
      <c r="S24" s="161" t="s">
        <v>59</v>
      </c>
      <c r="T24" s="161" t="s">
        <v>59</v>
      </c>
      <c r="U24" s="162" t="s">
        <v>59</v>
      </c>
      <c r="AA24" s="40" t="s">
        <v>92</v>
      </c>
      <c r="AB24" s="41" t="s">
        <v>123</v>
      </c>
    </row>
    <row r="25" spans="2:28" ht="15.75">
      <c r="B25" s="33">
        <v>22</v>
      </c>
      <c r="C25" s="98" t="s">
        <v>124</v>
      </c>
      <c r="D25" s="34">
        <v>4</v>
      </c>
      <c r="E25" s="38">
        <v>45</v>
      </c>
      <c r="F25" s="39">
        <v>35</v>
      </c>
      <c r="G25" s="38">
        <v>37.5</v>
      </c>
      <c r="H25" s="34">
        <v>394</v>
      </c>
      <c r="I25" s="35"/>
      <c r="J25" s="100" t="s">
        <v>125</v>
      </c>
      <c r="M25" s="163">
        <v>22</v>
      </c>
      <c r="N25" s="175" t="s">
        <v>124</v>
      </c>
      <c r="O25" s="165" t="s">
        <v>59</v>
      </c>
      <c r="P25" s="165" t="s">
        <v>64</v>
      </c>
      <c r="Q25" s="165" t="s">
        <v>59</v>
      </c>
      <c r="R25" s="165" t="s">
        <v>59</v>
      </c>
      <c r="S25" s="165" t="s">
        <v>64</v>
      </c>
      <c r="T25" s="165" t="s">
        <v>59</v>
      </c>
      <c r="U25" s="166" t="s">
        <v>59</v>
      </c>
      <c r="AA25" s="40" t="s">
        <v>92</v>
      </c>
      <c r="AB25" s="41" t="s">
        <v>123</v>
      </c>
    </row>
    <row r="26" spans="2:28" ht="15.75">
      <c r="B26" s="33">
        <v>23</v>
      </c>
      <c r="C26" s="98" t="s">
        <v>126</v>
      </c>
      <c r="D26" s="34">
        <v>2</v>
      </c>
      <c r="E26" s="38">
        <v>30</v>
      </c>
      <c r="F26" s="39">
        <v>38</v>
      </c>
      <c r="G26" s="38">
        <v>34.5</v>
      </c>
      <c r="H26" s="34">
        <v>262</v>
      </c>
      <c r="I26" s="35"/>
      <c r="J26" s="100" t="s">
        <v>166</v>
      </c>
      <c r="M26" s="167">
        <v>23</v>
      </c>
      <c r="N26" s="174" t="s">
        <v>126</v>
      </c>
      <c r="O26" s="161" t="s">
        <v>59</v>
      </c>
      <c r="P26" s="161" t="s">
        <v>64</v>
      </c>
      <c r="Q26" s="161" t="s">
        <v>59</v>
      </c>
      <c r="R26" s="161" t="s">
        <v>59</v>
      </c>
      <c r="S26" s="161" t="s">
        <v>64</v>
      </c>
      <c r="T26" s="161" t="s">
        <v>59</v>
      </c>
      <c r="U26" s="162" t="s">
        <v>59</v>
      </c>
      <c r="AA26" s="40" t="s">
        <v>92</v>
      </c>
      <c r="AB26" s="41" t="s">
        <v>123</v>
      </c>
    </row>
    <row r="27" spans="2:28" ht="15.75">
      <c r="B27" s="33">
        <v>24</v>
      </c>
      <c r="C27" s="98" t="s">
        <v>127</v>
      </c>
      <c r="D27" s="34">
        <v>4</v>
      </c>
      <c r="E27" s="38">
        <v>30</v>
      </c>
      <c r="F27" s="39">
        <v>30.5</v>
      </c>
      <c r="G27" s="38">
        <v>23</v>
      </c>
      <c r="H27" s="34">
        <v>140</v>
      </c>
      <c r="I27" s="35"/>
      <c r="J27" s="100" t="s">
        <v>128</v>
      </c>
      <c r="M27" s="163">
        <v>24</v>
      </c>
      <c r="N27" s="175" t="s">
        <v>127</v>
      </c>
      <c r="O27" s="165" t="s">
        <v>59</v>
      </c>
      <c r="P27" s="165" t="s">
        <v>59</v>
      </c>
      <c r="Q27" s="165" t="s">
        <v>59</v>
      </c>
      <c r="R27" s="165" t="s">
        <v>59</v>
      </c>
      <c r="S27" s="165" t="s">
        <v>59</v>
      </c>
      <c r="T27" s="165" t="s">
        <v>59</v>
      </c>
      <c r="U27" s="166" t="s">
        <v>59</v>
      </c>
      <c r="AA27" s="40" t="s">
        <v>167</v>
      </c>
      <c r="AB27" s="41" t="s">
        <v>123</v>
      </c>
    </row>
    <row r="28" spans="2:28" ht="15.75">
      <c r="B28" s="33">
        <v>25</v>
      </c>
      <c r="C28" s="98" t="s">
        <v>129</v>
      </c>
      <c r="D28" s="34">
        <v>2</v>
      </c>
      <c r="E28" s="38">
        <v>30</v>
      </c>
      <c r="F28" s="39">
        <v>35</v>
      </c>
      <c r="G28" s="38">
        <v>29.5</v>
      </c>
      <c r="H28" s="34">
        <v>206</v>
      </c>
      <c r="I28" s="35">
        <v>2013</v>
      </c>
      <c r="J28" s="100" t="s">
        <v>130</v>
      </c>
      <c r="M28" s="167">
        <v>25</v>
      </c>
      <c r="N28" s="174" t="s">
        <v>129</v>
      </c>
      <c r="O28" s="161" t="s">
        <v>59</v>
      </c>
      <c r="P28" s="161" t="s">
        <v>59</v>
      </c>
      <c r="Q28" s="161" t="s">
        <v>59</v>
      </c>
      <c r="R28" s="161" t="s">
        <v>59</v>
      </c>
      <c r="S28" s="161" t="s">
        <v>59</v>
      </c>
      <c r="T28" s="161" t="s">
        <v>59</v>
      </c>
      <c r="U28" s="162" t="s">
        <v>59</v>
      </c>
      <c r="AA28" s="40" t="s">
        <v>167</v>
      </c>
      <c r="AB28" s="41" t="s">
        <v>123</v>
      </c>
    </row>
    <row r="29" spans="2:28" ht="15.75">
      <c r="B29" s="33">
        <v>26</v>
      </c>
      <c r="C29" s="98" t="s">
        <v>56</v>
      </c>
      <c r="D29" s="34">
        <v>2</v>
      </c>
      <c r="E29" s="38">
        <v>30</v>
      </c>
      <c r="F29" s="39">
        <v>35</v>
      </c>
      <c r="G29" s="38">
        <v>33</v>
      </c>
      <c r="H29" s="34">
        <v>231</v>
      </c>
      <c r="I29" s="35">
        <v>2015</v>
      </c>
      <c r="J29" s="100" t="s">
        <v>168</v>
      </c>
      <c r="M29" s="163">
        <v>26</v>
      </c>
      <c r="N29" s="175" t="s">
        <v>56</v>
      </c>
      <c r="O29" s="165" t="s">
        <v>59</v>
      </c>
      <c r="P29" s="165" t="s">
        <v>59</v>
      </c>
      <c r="Q29" s="165" t="s">
        <v>59</v>
      </c>
      <c r="R29" s="165" t="s">
        <v>59</v>
      </c>
      <c r="S29" s="165" t="s">
        <v>59</v>
      </c>
      <c r="T29" s="165" t="s">
        <v>59</v>
      </c>
      <c r="U29" s="166" t="s">
        <v>59</v>
      </c>
      <c r="AA29" s="40" t="s">
        <v>167</v>
      </c>
      <c r="AB29" s="41" t="s">
        <v>123</v>
      </c>
    </row>
    <row r="30" spans="2:28" ht="15.75">
      <c r="B30" s="33">
        <v>27</v>
      </c>
      <c r="C30" s="98" t="s">
        <v>131</v>
      </c>
      <c r="D30" s="34">
        <v>8</v>
      </c>
      <c r="E30" s="38">
        <v>37</v>
      </c>
      <c r="F30" s="39">
        <v>23</v>
      </c>
      <c r="G30" s="38">
        <v>26.3</v>
      </c>
      <c r="H30" s="34">
        <v>149</v>
      </c>
      <c r="I30" s="35"/>
      <c r="J30" s="100" t="s">
        <v>132</v>
      </c>
      <c r="M30" s="167">
        <v>27</v>
      </c>
      <c r="N30" s="174" t="s">
        <v>131</v>
      </c>
      <c r="O30" s="161" t="s">
        <v>59</v>
      </c>
      <c r="P30" s="161" t="s">
        <v>59</v>
      </c>
      <c r="Q30" s="161" t="s">
        <v>59</v>
      </c>
      <c r="R30" s="161" t="s">
        <v>59</v>
      </c>
      <c r="S30" s="161" t="s">
        <v>59</v>
      </c>
      <c r="T30" s="161" t="s">
        <v>59</v>
      </c>
      <c r="U30" s="162" t="s">
        <v>59</v>
      </c>
      <c r="AA30" s="40" t="s">
        <v>167</v>
      </c>
      <c r="AB30" s="41" t="s">
        <v>123</v>
      </c>
    </row>
    <row r="31" spans="2:28" ht="15.75">
      <c r="B31" s="33">
        <v>28</v>
      </c>
      <c r="C31" s="98" t="s">
        <v>133</v>
      </c>
      <c r="D31" s="34">
        <v>4</v>
      </c>
      <c r="E31" s="38">
        <v>30</v>
      </c>
      <c r="F31" s="39">
        <v>30</v>
      </c>
      <c r="G31" s="38">
        <v>27.5</v>
      </c>
      <c r="H31" s="34">
        <v>165</v>
      </c>
      <c r="I31" s="35"/>
      <c r="J31" s="100" t="s">
        <v>134</v>
      </c>
      <c r="M31" s="163">
        <v>28</v>
      </c>
      <c r="N31" s="175" t="s">
        <v>133</v>
      </c>
      <c r="O31" s="165" t="s">
        <v>59</v>
      </c>
      <c r="P31" s="165" t="s">
        <v>59</v>
      </c>
      <c r="Q31" s="165" t="s">
        <v>59</v>
      </c>
      <c r="R31" s="165" t="s">
        <v>59</v>
      </c>
      <c r="S31" s="165" t="s">
        <v>59</v>
      </c>
      <c r="T31" s="165" t="s">
        <v>59</v>
      </c>
      <c r="U31" s="166" t="s">
        <v>59</v>
      </c>
      <c r="AA31" s="40" t="s">
        <v>92</v>
      </c>
      <c r="AB31" s="41" t="s">
        <v>123</v>
      </c>
    </row>
    <row r="32" spans="2:28" ht="15.75">
      <c r="B32" s="33">
        <v>29</v>
      </c>
      <c r="C32" s="98" t="s">
        <v>169</v>
      </c>
      <c r="D32" s="34">
        <v>2</v>
      </c>
      <c r="E32" s="38">
        <v>37</v>
      </c>
      <c r="F32" s="39">
        <v>29</v>
      </c>
      <c r="G32" s="38">
        <v>28.4</v>
      </c>
      <c r="H32" s="34"/>
      <c r="I32" s="35">
        <v>2023</v>
      </c>
      <c r="J32" s="100" t="s">
        <v>170</v>
      </c>
      <c r="M32" s="167">
        <v>29</v>
      </c>
      <c r="N32" s="174" t="s">
        <v>169</v>
      </c>
      <c r="O32" s="161" t="s">
        <v>59</v>
      </c>
      <c r="P32" s="161" t="s">
        <v>64</v>
      </c>
      <c r="Q32" s="161" t="s">
        <v>59</v>
      </c>
      <c r="R32" s="161" t="s">
        <v>59</v>
      </c>
      <c r="S32" s="161" t="s">
        <v>64</v>
      </c>
      <c r="T32" s="161" t="s">
        <v>59</v>
      </c>
      <c r="U32" s="162" t="s">
        <v>59</v>
      </c>
      <c r="AA32" s="40"/>
      <c r="AB32" s="41"/>
    </row>
    <row r="33" spans="2:28" ht="15.75">
      <c r="B33" s="33">
        <v>30</v>
      </c>
      <c r="C33" s="98" t="s">
        <v>171</v>
      </c>
      <c r="D33" s="34">
        <v>4</v>
      </c>
      <c r="E33" s="38">
        <v>33</v>
      </c>
      <c r="F33" s="39">
        <v>38</v>
      </c>
      <c r="G33" s="38">
        <v>34.5</v>
      </c>
      <c r="H33" s="34"/>
      <c r="I33" s="35">
        <v>2023</v>
      </c>
      <c r="J33" s="100" t="s">
        <v>172</v>
      </c>
      <c r="M33" s="163">
        <v>30</v>
      </c>
      <c r="N33" s="175" t="s">
        <v>171</v>
      </c>
      <c r="O33" s="165" t="s">
        <v>59</v>
      </c>
      <c r="P33" s="165" t="s">
        <v>64</v>
      </c>
      <c r="Q33" s="165" t="s">
        <v>59</v>
      </c>
      <c r="R33" s="165" t="s">
        <v>59</v>
      </c>
      <c r="S33" s="165" t="s">
        <v>64</v>
      </c>
      <c r="T33" s="165" t="s">
        <v>59</v>
      </c>
      <c r="U33" s="166" t="s">
        <v>59</v>
      </c>
      <c r="AA33" s="40"/>
      <c r="AB33" s="41"/>
    </row>
    <row r="34" spans="2:28" ht="15.75">
      <c r="B34" s="33">
        <v>31</v>
      </c>
      <c r="C34" s="98" t="s">
        <v>28</v>
      </c>
      <c r="D34" s="34">
        <v>4</v>
      </c>
      <c r="E34" s="38">
        <v>16.5</v>
      </c>
      <c r="F34" s="39">
        <v>14</v>
      </c>
      <c r="G34" s="38">
        <v>15.3</v>
      </c>
      <c r="H34" s="34">
        <v>23</v>
      </c>
      <c r="I34" s="35">
        <v>2008</v>
      </c>
      <c r="J34" s="100" t="s">
        <v>138</v>
      </c>
      <c r="M34" s="167">
        <v>31</v>
      </c>
      <c r="N34" s="174" t="s">
        <v>28</v>
      </c>
      <c r="O34" s="161" t="s">
        <v>59</v>
      </c>
      <c r="P34" s="161" t="s">
        <v>59</v>
      </c>
      <c r="Q34" s="161" t="s">
        <v>59</v>
      </c>
      <c r="R34" s="161" t="s">
        <v>59</v>
      </c>
      <c r="S34" s="161" t="s">
        <v>59</v>
      </c>
      <c r="T34" s="161" t="s">
        <v>59</v>
      </c>
      <c r="U34" s="162" t="s">
        <v>59</v>
      </c>
      <c r="AA34" s="40" t="s">
        <v>92</v>
      </c>
      <c r="AB34" s="41" t="s">
        <v>123</v>
      </c>
    </row>
    <row r="35" spans="2:28" ht="15.75">
      <c r="B35" s="33">
        <v>32</v>
      </c>
      <c r="C35" s="98" t="s">
        <v>27</v>
      </c>
      <c r="D35" s="34">
        <v>1</v>
      </c>
      <c r="E35" s="38">
        <v>20.5</v>
      </c>
      <c r="F35" s="39">
        <v>22.5</v>
      </c>
      <c r="G35" s="38">
        <v>18.2</v>
      </c>
      <c r="H35" s="34">
        <v>56</v>
      </c>
      <c r="I35" s="35">
        <v>2008</v>
      </c>
      <c r="J35" s="100" t="s">
        <v>30</v>
      </c>
      <c r="M35" s="163">
        <v>32</v>
      </c>
      <c r="N35" s="175" t="s">
        <v>27</v>
      </c>
      <c r="O35" s="165" t="s">
        <v>59</v>
      </c>
      <c r="P35" s="165" t="s">
        <v>59</v>
      </c>
      <c r="Q35" s="165" t="s">
        <v>59</v>
      </c>
      <c r="R35" s="165" t="s">
        <v>59</v>
      </c>
      <c r="S35" s="165" t="s">
        <v>59</v>
      </c>
      <c r="T35" s="165" t="s">
        <v>59</v>
      </c>
      <c r="U35" s="166" t="s">
        <v>59</v>
      </c>
      <c r="AA35" s="41"/>
      <c r="AB35" s="41" t="s">
        <v>123</v>
      </c>
    </row>
    <row r="36" spans="2:28" ht="16.5" thickBot="1">
      <c r="B36" s="33">
        <v>33</v>
      </c>
      <c r="C36" s="98" t="s">
        <v>26</v>
      </c>
      <c r="D36" s="34">
        <v>2</v>
      </c>
      <c r="E36" s="38">
        <v>25</v>
      </c>
      <c r="F36" s="39">
        <v>20</v>
      </c>
      <c r="G36" s="38">
        <v>15</v>
      </c>
      <c r="H36" s="34">
        <v>50</v>
      </c>
      <c r="I36" s="35">
        <v>2008</v>
      </c>
      <c r="J36" s="100" t="s">
        <v>29</v>
      </c>
      <c r="M36" s="176">
        <v>33</v>
      </c>
      <c r="N36" s="177" t="s">
        <v>26</v>
      </c>
      <c r="O36" s="178" t="s">
        <v>59</v>
      </c>
      <c r="P36" s="178" t="s">
        <v>59</v>
      </c>
      <c r="Q36" s="178" t="s">
        <v>59</v>
      </c>
      <c r="R36" s="178" t="s">
        <v>59</v>
      </c>
      <c r="S36" s="178" t="s">
        <v>59</v>
      </c>
      <c r="T36" s="178" t="s">
        <v>59</v>
      </c>
      <c r="U36" s="179" t="s">
        <v>59</v>
      </c>
      <c r="AA36" s="40" t="s">
        <v>92</v>
      </c>
      <c r="AB36" s="41" t="s">
        <v>123</v>
      </c>
    </row>
    <row r="39" spans="2:28" ht="18.75">
      <c r="B39" s="27"/>
      <c r="C39" s="72" t="s">
        <v>174</v>
      </c>
      <c r="D39" s="73">
        <v>16</v>
      </c>
      <c r="E39" s="28"/>
      <c r="F39" s="28"/>
      <c r="G39" s="28"/>
      <c r="H39" s="28"/>
      <c r="I39" s="28"/>
    </row>
    <row r="40" spans="2:28">
      <c r="C40" s="72" t="s">
        <v>175</v>
      </c>
      <c r="D40" s="73">
        <v>20</v>
      </c>
    </row>
    <row r="41" spans="2:28">
      <c r="C41" s="72" t="s">
        <v>176</v>
      </c>
      <c r="D41" s="73">
        <v>9</v>
      </c>
    </row>
    <row r="56" spans="2:21" ht="15.75">
      <c r="B56" s="90">
        <v>34</v>
      </c>
      <c r="C56" s="79" t="s">
        <v>140</v>
      </c>
      <c r="D56" s="75">
        <v>2</v>
      </c>
      <c r="E56" s="76">
        <v>22</v>
      </c>
      <c r="F56" s="77">
        <v>20</v>
      </c>
      <c r="G56" s="76">
        <v>20</v>
      </c>
      <c r="H56" s="75">
        <v>58</v>
      </c>
      <c r="I56" s="78">
        <v>2008</v>
      </c>
      <c r="J56" s="89"/>
      <c r="L56" s="91"/>
      <c r="M56" s="74"/>
      <c r="N56" s="92"/>
      <c r="T56" s="26"/>
      <c r="U56" s="41" t="s">
        <v>123</v>
      </c>
    </row>
    <row r="57" spans="2:21" ht="16.5" thickBot="1">
      <c r="B57" s="90">
        <v>35</v>
      </c>
      <c r="C57" s="79" t="s">
        <v>141</v>
      </c>
      <c r="D57" s="75">
        <v>2</v>
      </c>
      <c r="E57" s="76">
        <v>20</v>
      </c>
      <c r="F57" s="77">
        <v>24</v>
      </c>
      <c r="G57" s="76">
        <v>15.5</v>
      </c>
      <c r="H57" s="75">
        <v>49</v>
      </c>
      <c r="I57" s="78">
        <v>2008</v>
      </c>
      <c r="J57" s="89"/>
      <c r="L57" s="93"/>
      <c r="M57" s="94"/>
      <c r="N57" s="95"/>
      <c r="T57" s="26"/>
      <c r="U57" s="41" t="s">
        <v>123</v>
      </c>
    </row>
    <row r="58" spans="2:21" ht="15.75">
      <c r="B58" s="33">
        <v>36</v>
      </c>
      <c r="C58" s="42" t="s">
        <v>139</v>
      </c>
      <c r="D58" s="34">
        <v>4</v>
      </c>
      <c r="E58" s="38">
        <v>25</v>
      </c>
      <c r="F58" s="39">
        <v>25.2</v>
      </c>
      <c r="G58" s="38">
        <v>23.1</v>
      </c>
      <c r="H58" s="34">
        <v>97</v>
      </c>
      <c r="I58" s="35">
        <v>2008</v>
      </c>
      <c r="J58" s="43"/>
      <c r="L58" s="80"/>
      <c r="M58" s="69"/>
      <c r="N58" s="85"/>
    </row>
    <row r="59" spans="2:21" ht="15.75">
      <c r="B59" s="33">
        <v>37</v>
      </c>
      <c r="C59" s="25" t="s">
        <v>93</v>
      </c>
      <c r="D59" s="34">
        <v>2</v>
      </c>
      <c r="E59" s="38">
        <v>60</v>
      </c>
      <c r="F59" s="39">
        <v>39</v>
      </c>
      <c r="G59" s="38">
        <v>38.299999999999997</v>
      </c>
      <c r="H59" s="34">
        <v>598</v>
      </c>
      <c r="I59" s="35">
        <v>2011</v>
      </c>
      <c r="J59" s="44" t="s">
        <v>94</v>
      </c>
      <c r="L59" s="81"/>
      <c r="M59" s="36"/>
      <c r="N59" s="82"/>
      <c r="T59" s="37" t="s">
        <v>173</v>
      </c>
    </row>
    <row r="60" spans="2:21" ht="15.75">
      <c r="B60" s="33">
        <v>38</v>
      </c>
      <c r="C60" s="25" t="s">
        <v>93</v>
      </c>
      <c r="D60" s="34">
        <v>6</v>
      </c>
      <c r="E60" s="38">
        <v>80</v>
      </c>
      <c r="F60" s="39">
        <v>52</v>
      </c>
      <c r="G60" s="38">
        <v>43.5</v>
      </c>
      <c r="H60" s="34">
        <v>1207</v>
      </c>
      <c r="I60" s="35"/>
      <c r="J60" s="44" t="s">
        <v>94</v>
      </c>
      <c r="L60" s="81"/>
      <c r="M60" s="36"/>
      <c r="N60" s="82"/>
      <c r="T60" s="37" t="s">
        <v>173</v>
      </c>
    </row>
    <row r="61" spans="2:21" ht="15.75">
      <c r="B61" s="33">
        <v>39</v>
      </c>
      <c r="C61" s="25" t="s">
        <v>95</v>
      </c>
      <c r="D61" s="34">
        <v>2</v>
      </c>
      <c r="E61" s="38">
        <v>60</v>
      </c>
      <c r="F61" s="39">
        <v>39</v>
      </c>
      <c r="G61" s="38">
        <v>39</v>
      </c>
      <c r="H61" s="34">
        <v>608</v>
      </c>
      <c r="I61" s="35">
        <v>2011</v>
      </c>
      <c r="J61" s="44" t="s">
        <v>96</v>
      </c>
      <c r="L61" s="81"/>
      <c r="M61" s="36"/>
      <c r="N61" s="82"/>
      <c r="T61" s="37" t="s">
        <v>173</v>
      </c>
    </row>
    <row r="62" spans="2:21" ht="15.75">
      <c r="B62" s="33">
        <v>40</v>
      </c>
      <c r="C62" s="25" t="s">
        <v>105</v>
      </c>
      <c r="D62" s="34">
        <v>2</v>
      </c>
      <c r="E62" s="38">
        <v>37.200000000000003</v>
      </c>
      <c r="F62" s="39">
        <v>41.3</v>
      </c>
      <c r="G62" s="38">
        <v>23.1</v>
      </c>
      <c r="H62" s="34">
        <v>236</v>
      </c>
      <c r="I62" s="35"/>
      <c r="J62" s="44" t="s">
        <v>135</v>
      </c>
      <c r="L62" s="81"/>
      <c r="M62" s="36"/>
      <c r="N62" s="82"/>
      <c r="T62" s="37" t="s">
        <v>173</v>
      </c>
    </row>
    <row r="63" spans="2:21" ht="15.75">
      <c r="B63" s="33">
        <v>41</v>
      </c>
      <c r="C63" s="45" t="s">
        <v>25</v>
      </c>
      <c r="D63" s="34">
        <v>4</v>
      </c>
      <c r="E63" s="38">
        <v>28</v>
      </c>
      <c r="F63" s="39">
        <v>28</v>
      </c>
      <c r="G63" s="38">
        <v>19.7</v>
      </c>
      <c r="H63" s="34">
        <v>103</v>
      </c>
      <c r="I63" s="35">
        <v>2008</v>
      </c>
      <c r="J63" s="44" t="s">
        <v>122</v>
      </c>
      <c r="L63" s="81"/>
      <c r="M63" s="36"/>
      <c r="N63" s="82"/>
      <c r="T63" s="37" t="s">
        <v>173</v>
      </c>
    </row>
    <row r="64" spans="2:21" ht="15.75">
      <c r="B64" s="33">
        <v>42</v>
      </c>
      <c r="C64" s="25" t="s">
        <v>136</v>
      </c>
      <c r="D64" s="34">
        <v>2</v>
      </c>
      <c r="E64" s="38">
        <v>27.5</v>
      </c>
      <c r="F64" s="39">
        <v>32.5</v>
      </c>
      <c r="G64" s="38">
        <v>10</v>
      </c>
      <c r="H64" s="34">
        <v>60</v>
      </c>
      <c r="I64" s="35">
        <v>2008</v>
      </c>
      <c r="J64" s="44" t="s">
        <v>98</v>
      </c>
      <c r="L64" s="81"/>
      <c r="M64" s="36"/>
      <c r="N64" s="82"/>
      <c r="T64" s="37" t="s">
        <v>173</v>
      </c>
    </row>
    <row r="65" spans="2:20" ht="15.75">
      <c r="B65" s="33">
        <v>43</v>
      </c>
      <c r="C65" s="25" t="s">
        <v>90</v>
      </c>
      <c r="D65" s="34">
        <v>2</v>
      </c>
      <c r="E65" s="38">
        <v>51</v>
      </c>
      <c r="F65" s="39">
        <v>39</v>
      </c>
      <c r="G65" s="38">
        <v>38.4</v>
      </c>
      <c r="H65" s="34">
        <v>509</v>
      </c>
      <c r="I65" s="35"/>
      <c r="J65" s="44" t="s">
        <v>137</v>
      </c>
      <c r="L65" s="81"/>
      <c r="M65" s="36"/>
      <c r="N65" s="82"/>
      <c r="T65" s="37" t="s">
        <v>173</v>
      </c>
    </row>
    <row r="66" spans="2:20" ht="15.75">
      <c r="B66" s="33">
        <v>44</v>
      </c>
      <c r="C66" s="25" t="s">
        <v>90</v>
      </c>
      <c r="D66" s="34">
        <v>4</v>
      </c>
      <c r="E66" s="38">
        <v>60</v>
      </c>
      <c r="F66" s="39">
        <v>45</v>
      </c>
      <c r="G66" s="38">
        <v>43.5</v>
      </c>
      <c r="H66" s="34">
        <v>783</v>
      </c>
      <c r="I66" s="35">
        <v>2015</v>
      </c>
      <c r="J66" s="44" t="s">
        <v>91</v>
      </c>
      <c r="L66" s="81"/>
      <c r="M66" s="36"/>
      <c r="N66" s="82"/>
      <c r="T66" s="37" t="s">
        <v>173</v>
      </c>
    </row>
    <row r="67" spans="2:20" ht="16.5" thickBot="1">
      <c r="B67" s="46">
        <v>45</v>
      </c>
      <c r="C67" s="47" t="s">
        <v>95</v>
      </c>
      <c r="D67" s="48">
        <v>6</v>
      </c>
      <c r="E67" s="49">
        <v>800</v>
      </c>
      <c r="F67" s="48">
        <v>520</v>
      </c>
      <c r="G67" s="49">
        <v>430</v>
      </c>
      <c r="H67" s="48">
        <v>1193</v>
      </c>
      <c r="I67" s="49"/>
      <c r="J67" s="50" t="s">
        <v>96</v>
      </c>
      <c r="L67" s="83"/>
      <c r="M67" s="70"/>
      <c r="N67" s="84"/>
      <c r="T67" s="26"/>
    </row>
  </sheetData>
  <mergeCells count="2">
    <mergeCell ref="B2:J2"/>
    <mergeCell ref="M2:U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tabla </vt:lpstr>
      <vt:lpstr>medidas piezas</vt:lpstr>
      <vt:lpstr>piezas polipropileno</vt:lpstr>
      <vt:lpstr>piezas alto impacto </vt:lpstr>
      <vt:lpstr>datos moldes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CALIDAD</dc:creator>
  <cp:lastModifiedBy>SAMUEL ALEJANDRO GALLO MUNOZ</cp:lastModifiedBy>
  <cp:lastPrinted>2024-05-06T15:06:10Z</cp:lastPrinted>
  <dcterms:created xsi:type="dcterms:W3CDTF">2019-07-31T13:38:44Z</dcterms:created>
  <dcterms:modified xsi:type="dcterms:W3CDTF">2024-07-23T02:31:07Z</dcterms:modified>
</cp:coreProperties>
</file>