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udeaeduco-my.sharepoint.com/personal/nidia_sepulveda_udea_edu_co/Documents/EQUIPO OFICINA 101/DISCO D/ESCRITORIO/Especializacion/Monografía/"/>
    </mc:Choice>
  </mc:AlternateContent>
  <xr:revisionPtr revIDLastSave="71" documentId="8_{4D815354-0708-435A-97AE-5A32399F297B}" xr6:coauthVersionLast="47" xr6:coauthVersionMax="47" xr10:uidLastSave="{749B23FE-D670-458A-A90B-D68EBAE19183}"/>
  <bookViews>
    <workbookView xWindow="-120" yWindow="-120" windowWidth="29040" windowHeight="15720" xr2:uid="{00000000-000D-0000-FFFF-FFFF00000000}"/>
  </bookViews>
  <sheets>
    <sheet name="FLUJO DE CAJA" sheetId="1" r:id="rId1"/>
    <sheet name="Hoja1" sheetId="2" state="hidden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1" l="1"/>
  <c r="T8" i="1"/>
  <c r="W8" i="1" s="1"/>
  <c r="C10" i="1"/>
  <c r="D10" i="1" s="1"/>
  <c r="E10" i="1" s="1"/>
  <c r="F10" i="1" s="1"/>
  <c r="G10" i="1" s="1"/>
  <c r="H10" i="1" s="1"/>
  <c r="I10" i="1" s="1"/>
  <c r="J10" i="1" s="1"/>
  <c r="D2" i="1"/>
  <c r="K10" i="1" l="1"/>
  <c r="L10" i="1" s="1"/>
  <c r="M10" i="1" s="1"/>
  <c r="N10" i="1" s="1"/>
  <c r="O10" i="1" s="1"/>
  <c r="P10" i="1" s="1"/>
  <c r="Q10" i="1" s="1"/>
  <c r="W10" i="1" s="1"/>
  <c r="R10" i="1" l="1"/>
  <c r="S10" i="1" s="1"/>
  <c r="T10" i="1" s="1"/>
  <c r="U10" i="1" s="1"/>
  <c r="V10" i="1" s="1"/>
</calcChain>
</file>

<file path=xl/sharedStrings.xml><?xml version="1.0" encoding="utf-8"?>
<sst xmlns="http://schemas.openxmlformats.org/spreadsheetml/2006/main" count="74" uniqueCount="24">
  <si>
    <t>AGOSTO</t>
  </si>
  <si>
    <t xml:space="preserve">NOVIEMBRE </t>
  </si>
  <si>
    <t>TOTAL</t>
  </si>
  <si>
    <t>SALDO</t>
  </si>
  <si>
    <t xml:space="preserve">VALOR DEL CONTRATO </t>
  </si>
  <si>
    <t>DICIEMBRE</t>
  </si>
  <si>
    <t xml:space="preserve">ES60XXX AMPLIACIÓN INFRAESTRUCTURA FÍSICA FACULTAD  DE ENFERMERÍA  </t>
  </si>
  <si>
    <t xml:space="preserve">TIEMPO DE EJECUCIÓN </t>
  </si>
  <si>
    <t>MES</t>
  </si>
  <si>
    <t xml:space="preserve">ASIGNACIÓN </t>
  </si>
  <si>
    <t xml:space="preserve">GASTOS </t>
  </si>
  <si>
    <t xml:space="preserve">FEBRERO </t>
  </si>
  <si>
    <t>MARZO</t>
  </si>
  <si>
    <t xml:space="preserve">JUNIO </t>
  </si>
  <si>
    <t>JULIO</t>
  </si>
  <si>
    <t>ENERO</t>
  </si>
  <si>
    <t>SEPTIEMBRE</t>
  </si>
  <si>
    <t xml:space="preserve">ENERO </t>
  </si>
  <si>
    <t>JUNIO</t>
  </si>
  <si>
    <t xml:space="preserve">JULIO </t>
  </si>
  <si>
    <t>FEBRERO</t>
  </si>
  <si>
    <t xml:space="preserve">MAYO </t>
  </si>
  <si>
    <t>AÑO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</si>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</sst>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\ #,##0;[Red]\-&quot;$&quot;\ #,##0"/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&quot;$&quot;* #,##0_-;\-&quot;$&quot;* #,##0_-;_-&quot;$&quot;* &quot;-&quot;??_-;_-@_-"/>
    <numFmt numFmtId="167" formatCode="&quot;$&quot;#,##0"/>
    <numFmt numFmtId="168" formatCode="&quot;$&quot;\ 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0" applyFont="1" applyFill="1"/>
    <xf numFmtId="0" fontId="3" fillId="0" borderId="0" xfId="0" applyFont="1"/>
    <xf numFmtId="3" fontId="3" fillId="2" borderId="0" xfId="0" applyNumberFormat="1" applyFont="1" applyFill="1"/>
    <xf numFmtId="3" fontId="3" fillId="0" borderId="0" xfId="0" applyNumberFormat="1" applyFont="1"/>
    <xf numFmtId="1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" fontId="4" fillId="2" borderId="0" xfId="0" applyNumberFormat="1" applyFont="1" applyFill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/>
    <xf numFmtId="3" fontId="3" fillId="2" borderId="1" xfId="0" applyNumberFormat="1" applyFont="1" applyFill="1" applyBorder="1"/>
    <xf numFmtId="1" fontId="4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/>
    <xf numFmtId="3" fontId="4" fillId="2" borderId="3" xfId="0" applyNumberFormat="1" applyFont="1" applyFill="1" applyBorder="1"/>
    <xf numFmtId="3" fontId="3" fillId="0" borderId="3" xfId="0" applyNumberFormat="1" applyFont="1" applyBorder="1"/>
    <xf numFmtId="0" fontId="4" fillId="2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3" fillId="3" borderId="0" xfId="0" applyFont="1" applyFill="1"/>
    <xf numFmtId="6" fontId="3" fillId="3" borderId="0" xfId="0" applyNumberFormat="1" applyFont="1" applyFill="1"/>
    <xf numFmtId="0" fontId="4" fillId="2" borderId="0" xfId="0" applyFont="1" applyFill="1" applyBorder="1" applyAlignment="1">
      <alignment horizontal="center"/>
    </xf>
    <xf numFmtId="0" fontId="3" fillId="2" borderId="5" xfId="0" applyFont="1" applyFill="1" applyBorder="1"/>
    <xf numFmtId="0" fontId="3" fillId="0" borderId="5" xfId="0" applyFont="1" applyBorder="1"/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167" fontId="3" fillId="2" borderId="5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horizontal="center"/>
    </xf>
    <xf numFmtId="168" fontId="4" fillId="2" borderId="5" xfId="0" applyNumberFormat="1" applyFont="1" applyFill="1" applyBorder="1" applyAlignment="1">
      <alignment horizontal="center" vertical="center"/>
    </xf>
    <xf numFmtId="167" fontId="3" fillId="2" borderId="6" xfId="0" applyNumberFormat="1" applyFont="1" applyFill="1" applyBorder="1" applyAlignment="1">
      <alignment vertical="center"/>
    </xf>
    <xf numFmtId="0" fontId="3" fillId="3" borderId="5" xfId="0" applyFont="1" applyFill="1" applyBorder="1"/>
    <xf numFmtId="0" fontId="4" fillId="3" borderId="8" xfId="0" applyFont="1" applyFill="1" applyBorder="1" applyAlignment="1">
      <alignment horizontal="center" vertical="center"/>
    </xf>
    <xf numFmtId="0" fontId="3" fillId="3" borderId="8" xfId="0" applyFont="1" applyFill="1" applyBorder="1"/>
    <xf numFmtId="0" fontId="3" fillId="3" borderId="8" xfId="0" applyFont="1" applyFill="1" applyBorder="1" applyAlignment="1">
      <alignment vertical="center"/>
    </xf>
    <xf numFmtId="166" fontId="3" fillId="3" borderId="5" xfId="0" applyNumberFormat="1" applyFont="1" applyFill="1" applyBorder="1"/>
    <xf numFmtId="168" fontId="4" fillId="2" borderId="6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vertical="center"/>
    </xf>
    <xf numFmtId="167" fontId="3" fillId="2" borderId="5" xfId="1" applyNumberFormat="1" applyFont="1" applyFill="1" applyBorder="1"/>
    <xf numFmtId="164" fontId="3" fillId="2" borderId="5" xfId="0" applyNumberFormat="1" applyFont="1" applyFill="1" applyBorder="1"/>
    <xf numFmtId="167" fontId="3" fillId="2" borderId="6" xfId="1" applyNumberFormat="1" applyFont="1" applyFill="1" applyBorder="1"/>
  </cellXfs>
  <cellStyles count="10">
    <cellStyle name="Millares [0] 2" xfId="2" xr:uid="{00000000-0005-0000-0000-000000000000}"/>
    <cellStyle name="Millares 2" xfId="3" xr:uid="{00000000-0005-0000-0000-000001000000}"/>
    <cellStyle name="Moneda" xfId="1" builtinId="4"/>
    <cellStyle name="Moneda [0] 2" xfId="5" xr:uid="{00000000-0005-0000-0000-000003000000}"/>
    <cellStyle name="Moneda 2" xfId="4" xr:uid="{00000000-0005-0000-0000-000004000000}"/>
    <cellStyle name="Moneda 3" xfId="7" xr:uid="{00000000-0005-0000-0000-000005000000}"/>
    <cellStyle name="Moneda 4" xfId="8" xr:uid="{00000000-0005-0000-0000-000006000000}"/>
    <cellStyle name="Moneda 5" xfId="9" xr:uid="{00000000-0005-0000-0000-000007000000}"/>
    <cellStyle name="Normal" xfId="0" builtinId="0"/>
    <cellStyle name="Normal 3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lujo%20de%20caja%20propuesto%20monograf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5">
          <cell r="E5">
            <v>323936558</v>
          </cell>
          <cell r="F5">
            <v>698454882</v>
          </cell>
          <cell r="G5">
            <v>5717064677</v>
          </cell>
          <cell r="H5">
            <v>12089023626</v>
          </cell>
          <cell r="I5">
            <v>15866517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"/>
  <sheetViews>
    <sheetView tabSelected="1" workbookViewId="0">
      <selection activeCell="M8" sqref="M8"/>
    </sheetView>
  </sheetViews>
  <sheetFormatPr baseColWidth="10" defaultColWidth="20.42578125" defaultRowHeight="12.75" x14ac:dyDescent="0.2"/>
  <cols>
    <col min="1" max="1" width="14.85546875" style="28" customWidth="1"/>
    <col min="2" max="2" width="0" style="28" hidden="1" customWidth="1"/>
    <col min="3" max="6" width="13.42578125" style="28" customWidth="1"/>
    <col min="7" max="7" width="17.7109375" style="28" customWidth="1"/>
    <col min="8" max="23" width="13.42578125" style="28" customWidth="1"/>
    <col min="24" max="16384" width="20.42578125" style="28"/>
  </cols>
  <sheetData>
    <row r="1" spans="1:25" ht="42.75" customHeight="1" x14ac:dyDescent="0.2">
      <c r="A1" s="18" t="s">
        <v>6</v>
      </c>
      <c r="B1" s="18"/>
      <c r="C1" s="18"/>
      <c r="D1" s="18"/>
      <c r="E1" s="18"/>
      <c r="F1" s="18"/>
      <c r="G1" s="18"/>
      <c r="H1" s="18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5" ht="33.75" customHeight="1" x14ac:dyDescent="0.2">
      <c r="A2" s="35" t="s">
        <v>4</v>
      </c>
      <c r="B2" s="35"/>
      <c r="C2" s="32"/>
      <c r="D2" s="40">
        <f>+[1]Hoja1!$E$5+[1]Hoja1!$F$5+[1]Hoja1!$G$5+[1]Hoja1!$H$5+[1]Hoja1!$I$5</f>
        <v>18844346260</v>
      </c>
      <c r="E2" s="4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5" ht="33.75" customHeight="1" x14ac:dyDescent="0.2">
      <c r="A3" s="34" t="s">
        <v>7</v>
      </c>
      <c r="B3" s="34"/>
      <c r="C3" s="34"/>
      <c r="D3" s="39"/>
      <c r="E3" s="4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5" s="42" customFormat="1" ht="15" customHeight="1" x14ac:dyDescent="0.2">
      <c r="A5" s="49" t="s">
        <v>22</v>
      </c>
      <c r="B5" s="31"/>
      <c r="C5" s="20">
        <v>2025</v>
      </c>
      <c r="D5" s="21"/>
      <c r="E5" s="21"/>
      <c r="F5" s="22"/>
      <c r="G5" s="20">
        <v>2026</v>
      </c>
      <c r="H5" s="21"/>
      <c r="I5" s="21"/>
      <c r="J5" s="21"/>
      <c r="K5" s="22"/>
      <c r="L5" s="20">
        <v>2027</v>
      </c>
      <c r="M5" s="21"/>
      <c r="N5" s="21"/>
      <c r="O5" s="21"/>
      <c r="P5" s="21"/>
      <c r="Q5" s="22"/>
      <c r="R5" s="20">
        <v>2028</v>
      </c>
      <c r="S5" s="21"/>
      <c r="T5" s="22"/>
      <c r="U5" s="20">
        <v>2029</v>
      </c>
      <c r="V5" s="21"/>
      <c r="W5" s="23" t="s">
        <v>2</v>
      </c>
    </row>
    <row r="6" spans="1:25" s="43" customFormat="1" ht="29.25" customHeight="1" x14ac:dyDescent="0.25">
      <c r="A6" s="50" t="s">
        <v>8</v>
      </c>
      <c r="B6" s="33" t="s">
        <v>1</v>
      </c>
      <c r="C6" s="33" t="s">
        <v>11</v>
      </c>
      <c r="D6" s="33" t="s">
        <v>12</v>
      </c>
      <c r="E6" s="33" t="s">
        <v>13</v>
      </c>
      <c r="F6" s="50" t="s">
        <v>14</v>
      </c>
      <c r="G6" s="33" t="s">
        <v>15</v>
      </c>
      <c r="H6" s="33" t="s">
        <v>11</v>
      </c>
      <c r="I6" s="33" t="s">
        <v>13</v>
      </c>
      <c r="J6" s="33" t="s">
        <v>14</v>
      </c>
      <c r="K6" s="50" t="s">
        <v>16</v>
      </c>
      <c r="L6" s="33" t="s">
        <v>17</v>
      </c>
      <c r="M6" s="33" t="s">
        <v>11</v>
      </c>
      <c r="N6" s="33" t="s">
        <v>18</v>
      </c>
      <c r="O6" s="33" t="s">
        <v>19</v>
      </c>
      <c r="P6" s="33" t="s">
        <v>16</v>
      </c>
      <c r="Q6" s="50" t="s">
        <v>5</v>
      </c>
      <c r="R6" s="33" t="s">
        <v>20</v>
      </c>
      <c r="S6" s="33" t="s">
        <v>19</v>
      </c>
      <c r="T6" s="33" t="s">
        <v>1</v>
      </c>
      <c r="U6" s="33" t="s">
        <v>21</v>
      </c>
      <c r="V6" s="33"/>
      <c r="W6" s="24"/>
    </row>
    <row r="7" spans="1:25" s="45" customFormat="1" ht="29.25" customHeight="1" x14ac:dyDescent="0.2">
      <c r="A7" s="50" t="s">
        <v>9</v>
      </c>
      <c r="B7" s="36">
        <v>1</v>
      </c>
      <c r="C7" s="38">
        <v>147998905</v>
      </c>
      <c r="D7" s="38"/>
      <c r="E7" s="38">
        <v>175937653</v>
      </c>
      <c r="F7" s="41"/>
      <c r="G7" s="38">
        <v>302699091</v>
      </c>
      <c r="H7" s="38"/>
      <c r="I7" s="38">
        <v>395775791</v>
      </c>
      <c r="J7" s="38"/>
      <c r="K7" s="41"/>
      <c r="L7" s="38">
        <v>256602603</v>
      </c>
      <c r="M7" s="38"/>
      <c r="N7" s="38">
        <v>5460462074</v>
      </c>
      <c r="O7" s="38"/>
      <c r="P7" s="38"/>
      <c r="Q7" s="41"/>
      <c r="R7" s="38">
        <v>10827369942</v>
      </c>
      <c r="S7" s="38">
        <v>1355207890</v>
      </c>
      <c r="T7" s="38"/>
      <c r="U7" s="38">
        <v>15866517</v>
      </c>
      <c r="V7" s="41"/>
      <c r="W7" s="41">
        <f>SUM(C7:V7)</f>
        <v>18937920466</v>
      </c>
      <c r="X7" s="44"/>
      <c r="Y7" s="44"/>
    </row>
    <row r="8" spans="1:25" s="42" customFormat="1" ht="34.5" customHeight="1" x14ac:dyDescent="0.2">
      <c r="A8" s="50" t="s">
        <v>10</v>
      </c>
      <c r="B8" s="36"/>
      <c r="C8" s="37"/>
      <c r="D8" s="37">
        <v>147998905</v>
      </c>
      <c r="E8" s="37"/>
      <c r="F8" s="51">
        <v>175937653</v>
      </c>
      <c r="G8" s="37"/>
      <c r="H8" s="37">
        <v>302699091</v>
      </c>
      <c r="I8" s="37"/>
      <c r="J8" s="37">
        <v>98777347</v>
      </c>
      <c r="K8" s="51">
        <v>296998444</v>
      </c>
      <c r="L8" s="37"/>
      <c r="M8" s="37">
        <v>256602603</v>
      </c>
      <c r="N8" s="37"/>
      <c r="O8" s="37">
        <v>1638138622</v>
      </c>
      <c r="P8" s="37">
        <v>2184184830</v>
      </c>
      <c r="Q8" s="51">
        <v>1638138622</v>
      </c>
      <c r="R8" s="37">
        <v>4330947977</v>
      </c>
      <c r="S8" s="37">
        <v>2706843486</v>
      </c>
      <c r="T8" s="37">
        <f>3789578479+1355207890</f>
        <v>5144786369</v>
      </c>
      <c r="U8" s="37"/>
      <c r="V8" s="51">
        <v>15866517</v>
      </c>
      <c r="W8" s="41">
        <f>SUM(C8:V8)</f>
        <v>18937920466</v>
      </c>
      <c r="X8" s="46"/>
    </row>
    <row r="9" spans="1:25" ht="6" customHeight="1" x14ac:dyDescent="0.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19"/>
    </row>
    <row r="10" spans="1:25" s="44" customFormat="1" ht="25.5" customHeight="1" x14ac:dyDescent="0.2">
      <c r="A10" s="50" t="s">
        <v>3</v>
      </c>
      <c r="B10" s="52"/>
      <c r="C10" s="53">
        <f>+B10+C7-C8</f>
        <v>147998905</v>
      </c>
      <c r="D10" s="52">
        <f>+C10+D7-D8</f>
        <v>0</v>
      </c>
      <c r="E10" s="52">
        <f t="shared" ref="E10:I10" si="0">+D10+E7-E8</f>
        <v>175937653</v>
      </c>
      <c r="F10" s="54">
        <f t="shared" si="0"/>
        <v>0</v>
      </c>
      <c r="G10" s="52">
        <f t="shared" si="0"/>
        <v>302699091</v>
      </c>
      <c r="H10" s="52">
        <f t="shared" si="0"/>
        <v>0</v>
      </c>
      <c r="I10" s="52">
        <f t="shared" si="0"/>
        <v>395775791</v>
      </c>
      <c r="J10" s="52">
        <f>+I10+J7-J8</f>
        <v>296998444</v>
      </c>
      <c r="K10" s="54">
        <f>+J10+K7-K8</f>
        <v>0</v>
      </c>
      <c r="L10" s="52">
        <f>+K10+L7-L8</f>
        <v>256602603</v>
      </c>
      <c r="M10" s="52">
        <f>+L10+M7-M8</f>
        <v>0</v>
      </c>
      <c r="N10" s="52">
        <f>+M10+N7-N8</f>
        <v>5460462074</v>
      </c>
      <c r="O10" s="52">
        <f t="shared" ref="O10:V10" si="1">+N10+O7-O8</f>
        <v>3822323452</v>
      </c>
      <c r="P10" s="52">
        <f t="shared" si="1"/>
        <v>1638138622</v>
      </c>
      <c r="Q10" s="54">
        <f t="shared" si="1"/>
        <v>0</v>
      </c>
      <c r="R10" s="52">
        <f t="shared" si="1"/>
        <v>6496421965</v>
      </c>
      <c r="S10" s="52">
        <f t="shared" si="1"/>
        <v>5144786369</v>
      </c>
      <c r="T10" s="52">
        <f t="shared" si="1"/>
        <v>0</v>
      </c>
      <c r="U10" s="52">
        <f t="shared" si="1"/>
        <v>15866517</v>
      </c>
      <c r="V10" s="54">
        <f t="shared" si="1"/>
        <v>0</v>
      </c>
      <c r="W10" s="54">
        <f>+ROUND(Q10+W7-W8,-1)</f>
        <v>0</v>
      </c>
    </row>
    <row r="11" spans="1:2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5" x14ac:dyDescent="0.2">
      <c r="R12" s="29"/>
    </row>
  </sheetData>
  <sheetProtection algorithmName="SHA-512" hashValue="+WK1sUCZlsbWP+4z8NhDdCxRygoS4mFPpjkp+FOlQd2QELd3cKJNXZRl+VQP2RrL6ITc4GJ9g52LbJ0U7Tx7lQ==" saltValue="uJU2ykurawGdqejA4oH1Xw==" spinCount="100000" sheet="1" objects="1" scenarios="1"/>
  <mergeCells count="10">
    <mergeCell ref="A9:W9"/>
    <mergeCell ref="C5:F5"/>
    <mergeCell ref="G5:K5"/>
    <mergeCell ref="L5:Q5"/>
    <mergeCell ref="R5:T5"/>
    <mergeCell ref="U5:V5"/>
    <mergeCell ref="W5:W6"/>
    <mergeCell ref="A1:H1"/>
    <mergeCell ref="D2:E2"/>
    <mergeCell ref="D3:E3"/>
  </mergeCells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E2A21-39A5-422E-B5BF-0DA791BA8F78}">
  <dimension ref="A1:H41"/>
  <sheetViews>
    <sheetView topLeftCell="A23" workbookViewId="0">
      <selection activeCell="L32" sqref="L32"/>
    </sheetView>
  </sheetViews>
  <sheetFormatPr baseColWidth="10" defaultRowHeight="12.75" x14ac:dyDescent="0.2"/>
  <cols>
    <col min="1" max="1" width="14.28515625" style="3" customWidth="1"/>
    <col min="2" max="2" width="11.5703125" style="3" hidden="1" customWidth="1"/>
    <col min="3" max="6" width="11.5703125" style="3" bestFit="1" customWidth="1"/>
    <col min="7" max="7" width="13.7109375" style="3" bestFit="1" customWidth="1"/>
    <col min="8" max="8" width="11.5703125" style="3" bestFit="1" customWidth="1"/>
    <col min="9" max="9" width="12.7109375" style="4" bestFit="1" customWidth="1"/>
    <col min="10" max="11" width="11.5703125" style="4" bestFit="1" customWidth="1"/>
    <col min="12" max="12" width="13.7109375" style="4" bestFit="1" customWidth="1"/>
    <col min="13" max="16384" width="11.42578125" style="4"/>
  </cols>
  <sheetData>
    <row r="1" spans="1:8" x14ac:dyDescent="0.2">
      <c r="B1" s="3" t="s">
        <v>6</v>
      </c>
    </row>
    <row r="4" spans="1:8" x14ac:dyDescent="0.2">
      <c r="E4" s="3" t="s">
        <v>4</v>
      </c>
      <c r="G4" s="3">
        <v>18844346260</v>
      </c>
    </row>
    <row r="5" spans="1:8" x14ac:dyDescent="0.2">
      <c r="E5" s="3" t="s">
        <v>7</v>
      </c>
    </row>
    <row r="9" spans="1:8" s="5" customFormat="1" x14ac:dyDescent="0.25">
      <c r="A9" s="8" t="s">
        <v>22</v>
      </c>
      <c r="B9" s="8"/>
      <c r="C9" s="26">
        <v>2025</v>
      </c>
      <c r="D9" s="26"/>
      <c r="E9" s="26"/>
      <c r="F9" s="26"/>
      <c r="G9" s="9">
        <v>2026</v>
      </c>
      <c r="H9" s="7"/>
    </row>
    <row r="10" spans="1:8" s="6" customFormat="1" x14ac:dyDescent="0.25">
      <c r="A10" s="10" t="s">
        <v>8</v>
      </c>
      <c r="B10" s="10" t="s">
        <v>1</v>
      </c>
      <c r="C10" s="10" t="s">
        <v>11</v>
      </c>
      <c r="D10" s="10" t="s">
        <v>12</v>
      </c>
      <c r="E10" s="10" t="s">
        <v>13</v>
      </c>
      <c r="F10" s="10" t="s">
        <v>14</v>
      </c>
      <c r="G10" s="10" t="s">
        <v>15</v>
      </c>
    </row>
    <row r="11" spans="1:8" x14ac:dyDescent="0.2">
      <c r="A11" s="11" t="s">
        <v>9</v>
      </c>
      <c r="B11" s="12">
        <v>1</v>
      </c>
      <c r="C11" s="12">
        <v>147998905</v>
      </c>
      <c r="D11" s="12"/>
      <c r="E11" s="12">
        <v>175937653</v>
      </c>
      <c r="F11" s="12"/>
      <c r="G11" s="12">
        <v>302699091</v>
      </c>
      <c r="H11" s="4"/>
    </row>
    <row r="12" spans="1:8" x14ac:dyDescent="0.2">
      <c r="A12" s="11" t="s">
        <v>10</v>
      </c>
      <c r="B12" s="12"/>
      <c r="C12" s="12"/>
      <c r="D12" s="12">
        <v>147998905</v>
      </c>
      <c r="E12" s="12"/>
      <c r="F12" s="12">
        <v>175937653</v>
      </c>
      <c r="G12" s="12"/>
      <c r="H12" s="4"/>
    </row>
    <row r="13" spans="1:8" ht="4.5" customHeight="1" x14ac:dyDescent="0.2">
      <c r="A13" s="11"/>
      <c r="B13" s="12"/>
      <c r="C13" s="12"/>
      <c r="D13" s="12"/>
      <c r="E13" s="12"/>
      <c r="F13" s="12"/>
      <c r="G13" s="12"/>
      <c r="H13" s="4"/>
    </row>
    <row r="14" spans="1:8" x14ac:dyDescent="0.2">
      <c r="A14" s="11" t="s">
        <v>3</v>
      </c>
      <c r="B14" s="12"/>
      <c r="C14" s="12">
        <v>147998905</v>
      </c>
      <c r="D14" s="12">
        <v>0</v>
      </c>
      <c r="E14" s="12">
        <v>175937653</v>
      </c>
      <c r="F14" s="12">
        <v>0</v>
      </c>
      <c r="G14" s="12">
        <v>302699091</v>
      </c>
      <c r="H14" s="4"/>
    </row>
    <row r="16" spans="1:8" x14ac:dyDescent="0.2">
      <c r="A16" s="12"/>
      <c r="B16" s="12"/>
      <c r="C16" s="26">
        <v>2026</v>
      </c>
      <c r="D16" s="26"/>
      <c r="E16" s="26"/>
      <c r="F16" s="26"/>
      <c r="G16" s="13">
        <v>2027</v>
      </c>
      <c r="H16" s="7"/>
    </row>
    <row r="17" spans="1:7" x14ac:dyDescent="0.2">
      <c r="A17" s="10" t="s">
        <v>8</v>
      </c>
      <c r="B17" s="12"/>
      <c r="C17" s="10" t="s">
        <v>11</v>
      </c>
      <c r="D17" s="10" t="s">
        <v>13</v>
      </c>
      <c r="E17" s="10" t="s">
        <v>14</v>
      </c>
      <c r="F17" s="10" t="s">
        <v>16</v>
      </c>
      <c r="G17" s="10" t="s">
        <v>17</v>
      </c>
    </row>
    <row r="18" spans="1:7" x14ac:dyDescent="0.2">
      <c r="A18" s="11" t="s">
        <v>9</v>
      </c>
      <c r="B18" s="12"/>
      <c r="C18" s="12"/>
      <c r="D18" s="12">
        <v>395775791</v>
      </c>
      <c r="E18" s="12"/>
      <c r="F18" s="12"/>
      <c r="G18" s="12">
        <v>256602603</v>
      </c>
    </row>
    <row r="19" spans="1:7" x14ac:dyDescent="0.2">
      <c r="A19" s="11" t="s">
        <v>10</v>
      </c>
      <c r="B19" s="12"/>
      <c r="C19" s="12">
        <v>302699091</v>
      </c>
      <c r="D19" s="12"/>
      <c r="E19" s="12">
        <v>98777347</v>
      </c>
      <c r="F19" s="12">
        <v>296998444</v>
      </c>
      <c r="G19" s="12"/>
    </row>
    <row r="20" spans="1:7" ht="4.5" customHeight="1" x14ac:dyDescent="0.2">
      <c r="A20" s="11"/>
      <c r="B20" s="12"/>
      <c r="C20" s="12"/>
      <c r="D20" s="12"/>
      <c r="E20" s="12"/>
      <c r="F20" s="12"/>
      <c r="G20" s="12"/>
    </row>
    <row r="21" spans="1:7" x14ac:dyDescent="0.2">
      <c r="A21" s="11" t="s">
        <v>3</v>
      </c>
      <c r="B21" s="12"/>
      <c r="C21" s="12">
        <v>0</v>
      </c>
      <c r="D21" s="12">
        <v>395775791</v>
      </c>
      <c r="E21" s="12">
        <v>296998444</v>
      </c>
      <c r="F21" s="12">
        <v>0</v>
      </c>
      <c r="G21" s="12">
        <v>256602603</v>
      </c>
    </row>
    <row r="22" spans="1:7" ht="8.25" customHeight="1" x14ac:dyDescent="0.2"/>
    <row r="23" spans="1:7" x14ac:dyDescent="0.2">
      <c r="A23" s="10" t="s">
        <v>8</v>
      </c>
      <c r="B23" s="12"/>
      <c r="C23" s="10" t="s">
        <v>11</v>
      </c>
      <c r="D23" s="10" t="s">
        <v>18</v>
      </c>
      <c r="E23" s="10" t="s">
        <v>19</v>
      </c>
      <c r="F23" s="14" t="s">
        <v>16</v>
      </c>
      <c r="G23" s="14" t="s">
        <v>5</v>
      </c>
    </row>
    <row r="24" spans="1:7" x14ac:dyDescent="0.2">
      <c r="A24" s="11" t="s">
        <v>9</v>
      </c>
      <c r="B24" s="12"/>
      <c r="C24" s="12"/>
      <c r="D24" s="12">
        <v>5460462074</v>
      </c>
      <c r="E24" s="12"/>
      <c r="F24" s="15"/>
      <c r="G24" s="15"/>
    </row>
    <row r="25" spans="1:7" x14ac:dyDescent="0.2">
      <c r="A25" s="11" t="s">
        <v>10</v>
      </c>
      <c r="B25" s="12"/>
      <c r="C25" s="12">
        <v>256602603</v>
      </c>
      <c r="D25" s="12"/>
      <c r="E25" s="12">
        <v>1638138622</v>
      </c>
      <c r="F25" s="15">
        <v>2184184830</v>
      </c>
      <c r="G25" s="15">
        <v>1638138622</v>
      </c>
    </row>
    <row r="26" spans="1:7" ht="4.5" customHeight="1" x14ac:dyDescent="0.2">
      <c r="A26" s="11"/>
      <c r="B26" s="12"/>
      <c r="C26" s="12"/>
      <c r="D26" s="12"/>
      <c r="E26" s="12"/>
      <c r="F26" s="15"/>
      <c r="G26" s="15"/>
    </row>
    <row r="27" spans="1:7" x14ac:dyDescent="0.2">
      <c r="A27" s="11" t="s">
        <v>3</v>
      </c>
      <c r="B27" s="12"/>
      <c r="C27" s="12">
        <v>0</v>
      </c>
      <c r="D27" s="12">
        <v>5460462074</v>
      </c>
      <c r="E27" s="12">
        <v>3822323452</v>
      </c>
      <c r="F27" s="15">
        <v>1638138622</v>
      </c>
      <c r="G27" s="15">
        <v>0</v>
      </c>
    </row>
    <row r="28" spans="1:7" ht="8.25" customHeight="1" x14ac:dyDescent="0.2"/>
    <row r="29" spans="1:7" x14ac:dyDescent="0.2">
      <c r="A29" s="10" t="s">
        <v>8</v>
      </c>
      <c r="B29" s="12"/>
      <c r="C29" s="25">
        <v>2028</v>
      </c>
      <c r="D29" s="25"/>
      <c r="E29" s="25"/>
      <c r="F29" s="25">
        <v>2029</v>
      </c>
      <c r="G29" s="25"/>
    </row>
    <row r="30" spans="1:7" x14ac:dyDescent="0.2">
      <c r="A30" s="11" t="s">
        <v>9</v>
      </c>
      <c r="B30" s="12"/>
      <c r="C30" s="14" t="s">
        <v>20</v>
      </c>
      <c r="D30" s="14" t="s">
        <v>19</v>
      </c>
      <c r="E30" s="14" t="s">
        <v>1</v>
      </c>
      <c r="F30" s="14" t="s">
        <v>21</v>
      </c>
      <c r="G30" s="14" t="s">
        <v>0</v>
      </c>
    </row>
    <row r="31" spans="1:7" x14ac:dyDescent="0.2">
      <c r="A31" s="11" t="s">
        <v>10</v>
      </c>
      <c r="B31" s="12"/>
      <c r="C31" s="15">
        <v>10827369942</v>
      </c>
      <c r="D31" s="15">
        <v>1355207890</v>
      </c>
      <c r="E31" s="15"/>
      <c r="F31" s="15">
        <v>15866517</v>
      </c>
      <c r="G31" s="15"/>
    </row>
    <row r="32" spans="1:7" x14ac:dyDescent="0.2">
      <c r="A32" s="11"/>
      <c r="B32" s="12"/>
      <c r="C32" s="15">
        <v>4330947977</v>
      </c>
      <c r="D32" s="15">
        <v>2706843486</v>
      </c>
      <c r="E32" s="15">
        <v>5144786369</v>
      </c>
      <c r="F32" s="15"/>
      <c r="G32" s="15">
        <v>15866517</v>
      </c>
    </row>
    <row r="33" spans="1:7" ht="4.5" customHeight="1" x14ac:dyDescent="0.2">
      <c r="B33" s="12"/>
      <c r="C33" s="15"/>
      <c r="D33" s="15"/>
      <c r="E33" s="15"/>
      <c r="F33" s="15"/>
      <c r="G33" s="15"/>
    </row>
    <row r="34" spans="1:7" x14ac:dyDescent="0.2">
      <c r="A34" s="11" t="s">
        <v>3</v>
      </c>
      <c r="B34" s="12"/>
      <c r="C34" s="15">
        <v>6496421965</v>
      </c>
      <c r="D34" s="15">
        <v>5144786369</v>
      </c>
      <c r="E34" s="15">
        <v>0</v>
      </c>
      <c r="F34" s="15">
        <v>15866517</v>
      </c>
      <c r="G34" s="15">
        <v>0</v>
      </c>
    </row>
    <row r="36" spans="1:7" x14ac:dyDescent="0.2">
      <c r="A36" s="27" t="s">
        <v>23</v>
      </c>
      <c r="B36" s="27"/>
      <c r="C36" s="27"/>
    </row>
    <row r="37" spans="1:7" x14ac:dyDescent="0.2">
      <c r="A37" s="27"/>
      <c r="B37" s="27"/>
      <c r="C37" s="27"/>
    </row>
    <row r="38" spans="1:7" x14ac:dyDescent="0.2">
      <c r="A38" s="16" t="s">
        <v>9</v>
      </c>
      <c r="C38" s="17">
        <v>18937920466</v>
      </c>
    </row>
    <row r="39" spans="1:7" x14ac:dyDescent="0.2">
      <c r="A39" s="11" t="s">
        <v>10</v>
      </c>
      <c r="C39" s="15">
        <v>18937920466</v>
      </c>
    </row>
    <row r="40" spans="1:7" ht="4.5" customHeight="1" x14ac:dyDescent="0.2">
      <c r="C40" s="15"/>
    </row>
    <row r="41" spans="1:7" x14ac:dyDescent="0.2">
      <c r="A41" s="11" t="s">
        <v>3</v>
      </c>
      <c r="C41" s="15">
        <v>0</v>
      </c>
    </row>
  </sheetData>
  <mergeCells count="5">
    <mergeCell ref="C29:E29"/>
    <mergeCell ref="F29:G29"/>
    <mergeCell ref="C16:F16"/>
    <mergeCell ref="A36:C37"/>
    <mergeCell ref="C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FLUJO DE CAJA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Marycel.Uribe</dc:creator>
  <cp:lastModifiedBy>NIDIA PATRICIA SEPULVEDA SANCHEZ</cp:lastModifiedBy>
  <dcterms:created xsi:type="dcterms:W3CDTF">2020-02-24T13:13:39Z</dcterms:created>
  <dcterms:modified xsi:type="dcterms:W3CDTF">2024-11-08T18:19:53Z</dcterms:modified>
</cp:coreProperties>
</file>