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upbeduco-my.sharepoint.com/personal/aprendiz_ambiental_upb_edu_co/Documents/UdeA-Sofía/"/>
    </mc:Choice>
  </mc:AlternateContent>
  <xr:revisionPtr revIDLastSave="14" documentId="13_ncr:1_{730D06BC-5CD7-4CC9-B252-F9E7E10C79E8}" xr6:coauthVersionLast="47" xr6:coauthVersionMax="47" xr10:uidLastSave="{7FF8FCF0-8BAE-43BC-BD7F-DF0758C17995}"/>
  <bookViews>
    <workbookView xWindow="0" yWindow="0" windowWidth="19200" windowHeight="6230" firstSheet="2" activeTab="2" xr2:uid="{A837ACA0-F74C-4120-B1DA-DC68812B7CFC}"/>
  </bookViews>
  <sheets>
    <sheet name="Matriz" sheetId="1" r:id="rId1"/>
    <sheet name="Criterios" sheetId="3" r:id="rId2"/>
    <sheet name="Priorización"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8" i="1" l="1"/>
  <c r="V8" i="1"/>
  <c r="M8" i="1"/>
  <c r="N8" i="1" s="1"/>
  <c r="I8" i="1"/>
  <c r="J8" i="1" s="1"/>
  <c r="E8" i="1"/>
  <c r="F8" i="1"/>
  <c r="W8" i="1" l="1"/>
  <c r="U6" i="1"/>
  <c r="V6" i="1" s="1"/>
  <c r="U7" i="1"/>
  <c r="V7" i="1" s="1"/>
  <c r="U9" i="1"/>
  <c r="V9" i="1" s="1"/>
  <c r="U10" i="1"/>
  <c r="V10" i="1" s="1"/>
  <c r="U11" i="1"/>
  <c r="V11" i="1" s="1"/>
  <c r="U12" i="1"/>
  <c r="V12" i="1" s="1"/>
  <c r="U13" i="1"/>
  <c r="V13" i="1" s="1"/>
  <c r="U14" i="1"/>
  <c r="V14" i="1" s="1"/>
  <c r="U15" i="1"/>
  <c r="V15" i="1" s="1"/>
  <c r="U16" i="1"/>
  <c r="V16" i="1" s="1"/>
  <c r="U17" i="1"/>
  <c r="V17" i="1" s="1"/>
  <c r="M7" i="1"/>
  <c r="N7" i="1" s="1"/>
  <c r="M9" i="1"/>
  <c r="N9" i="1" s="1"/>
  <c r="M10" i="1"/>
  <c r="N10" i="1" s="1"/>
  <c r="M11" i="1"/>
  <c r="N11" i="1" s="1"/>
  <c r="M12" i="1"/>
  <c r="N12" i="1" s="1"/>
  <c r="M13" i="1"/>
  <c r="N13" i="1" s="1"/>
  <c r="M14" i="1"/>
  <c r="N14" i="1" s="1"/>
  <c r="M15" i="1"/>
  <c r="N15" i="1" s="1"/>
  <c r="M16" i="1"/>
  <c r="N16" i="1" s="1"/>
  <c r="M17" i="1"/>
  <c r="N17" i="1" s="1"/>
  <c r="I7" i="1"/>
  <c r="J7" i="1" s="1"/>
  <c r="I9" i="1"/>
  <c r="J9" i="1" s="1"/>
  <c r="I10" i="1"/>
  <c r="J10" i="1" s="1"/>
  <c r="I11" i="1"/>
  <c r="J11" i="1" s="1"/>
  <c r="I12" i="1"/>
  <c r="J12" i="1" s="1"/>
  <c r="I13" i="1"/>
  <c r="J13" i="1" s="1"/>
  <c r="I14" i="1"/>
  <c r="J14" i="1" s="1"/>
  <c r="I15" i="1"/>
  <c r="J15" i="1" s="1"/>
  <c r="I16" i="1"/>
  <c r="J16" i="1" s="1"/>
  <c r="I17" i="1"/>
  <c r="J17" i="1" s="1"/>
  <c r="E6" i="1"/>
  <c r="F6" i="1" s="1"/>
  <c r="E7" i="1"/>
  <c r="F7" i="1" s="1"/>
  <c r="E9" i="1"/>
  <c r="F9" i="1" s="1"/>
  <c r="E10" i="1"/>
  <c r="F10" i="1" s="1"/>
  <c r="E11" i="1"/>
  <c r="F11" i="1" s="1"/>
  <c r="E12" i="1"/>
  <c r="F12" i="1" s="1"/>
  <c r="E13" i="1"/>
  <c r="F13" i="1" s="1"/>
  <c r="E14" i="1"/>
  <c r="F14" i="1" s="1"/>
  <c r="E15" i="1"/>
  <c r="F15" i="1" s="1"/>
  <c r="E16" i="1"/>
  <c r="F16" i="1" s="1"/>
  <c r="E17" i="1"/>
  <c r="F17" i="1" s="1"/>
  <c r="M6" i="1"/>
  <c r="N6" i="1"/>
  <c r="I6" i="1"/>
  <c r="J6" i="1" s="1"/>
  <c r="W6" i="1" l="1"/>
  <c r="W17" i="1"/>
  <c r="W16" i="1"/>
  <c r="W15" i="1"/>
  <c r="W14" i="1"/>
  <c r="W13" i="1"/>
  <c r="W12" i="1"/>
  <c r="W11" i="1"/>
  <c r="W10" i="1"/>
  <c r="W9" i="1"/>
  <c r="W7" i="1"/>
  <c r="U5" i="1"/>
  <c r="V5" i="1" s="1"/>
  <c r="M5" i="1"/>
  <c r="N5" i="1" s="1"/>
  <c r="I5" i="1"/>
  <c r="J5" i="1" s="1"/>
  <c r="E5" i="1"/>
  <c r="F5" i="1" s="1"/>
  <c r="W5" i="1" l="1"/>
  <c r="A2" i="3" l="1"/>
  <c r="B4" i="3"/>
  <c r="B2" i="3" l="1"/>
  <c r="X8" i="1"/>
  <c r="A3" i="3"/>
  <c r="B3" i="3" s="1"/>
  <c r="A4" i="3" s="1"/>
  <c r="X15" i="1"/>
  <c r="X13" i="1"/>
  <c r="X9" i="1"/>
  <c r="X14" i="1"/>
  <c r="X16" i="1"/>
  <c r="X12" i="1"/>
  <c r="X11" i="1"/>
  <c r="X10" i="1"/>
  <c r="X7" i="1"/>
  <c r="X5" i="1"/>
  <c r="X17" i="1"/>
  <c r="X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APRENDIZ</author>
  </authors>
  <commentList>
    <comment ref="C4" authorId="0" shapeId="0" xr:uid="{B11965DD-71B0-4BD5-8513-65A7AADD193A}">
      <text>
        <r>
          <rPr>
            <b/>
            <sz val="9"/>
            <color indexed="81"/>
            <rFont val="Tahoma"/>
            <family val="2"/>
          </rPr>
          <t>APRENDIZ:</t>
        </r>
        <r>
          <rPr>
            <sz val="9"/>
            <color indexed="81"/>
            <rFont val="Tahoma"/>
            <family val="2"/>
          </rPr>
          <t xml:space="preserve">
Califique con 1 si la oportunidad NO aumenta la circularidad de la empresa
Califique con 3 si la oportunidad SI aumenta la circularidad de la empresa </t>
        </r>
      </text>
    </comment>
    <comment ref="D4" authorId="0" shapeId="0" xr:uid="{EF28EFC6-9DEB-4E92-BD12-1FEFC61A5CCB}">
      <text>
        <r>
          <rPr>
            <b/>
            <sz val="9"/>
            <color indexed="81"/>
            <rFont val="Tahoma"/>
            <family val="2"/>
          </rPr>
          <t>APRENDIZ:</t>
        </r>
        <r>
          <rPr>
            <sz val="9"/>
            <color indexed="81"/>
            <rFont val="Tahoma"/>
            <family val="2"/>
          </rPr>
          <t xml:space="preserve">
Califique con 1 sí la oportunidad tiene un potencial bajo
Califique con 2 sí la oportunidad tiene un potencial medio
Califique con 3 sí la oportunidad tiene un potencial alto</t>
        </r>
      </text>
    </comment>
    <comment ref="G4" authorId="0" shapeId="0" xr:uid="{F0BC79E6-DF1F-44A7-9A3E-0BABD7CFEE3B}">
      <text>
        <r>
          <rPr>
            <b/>
            <sz val="9"/>
            <color indexed="81"/>
            <rFont val="Tahoma"/>
            <family val="2"/>
          </rPr>
          <t>APRENDIZ:</t>
        </r>
        <r>
          <rPr>
            <sz val="9"/>
            <color indexed="81"/>
            <rFont val="Tahoma"/>
            <family val="2"/>
          </rPr>
          <t xml:space="preserve">
Califique con 1 sí la oportunidad involucra a 1 actor.
Califique con 2 sí la oportunidad involucra a 2 o 3 actores
Califique con 3 sí la oportunidad involucra a 4 actores o más.</t>
        </r>
      </text>
    </comment>
    <comment ref="H4" authorId="0" shapeId="0" xr:uid="{46C92F17-07A4-4BBE-A60C-6B7C3C99D1AB}">
      <text>
        <r>
          <rPr>
            <b/>
            <sz val="9"/>
            <color indexed="81"/>
            <rFont val="Tahoma"/>
            <family val="2"/>
          </rPr>
          <t>APRENDIZ:</t>
        </r>
        <r>
          <rPr>
            <sz val="9"/>
            <color indexed="81"/>
            <rFont val="Tahoma"/>
            <family val="2"/>
          </rPr>
          <t xml:space="preserve">
Califique con 1 sí el impacto es bajo
Califique con 2 sí el impacto es medio
Califique con 3 sí el impacto es alto</t>
        </r>
      </text>
    </comment>
    <comment ref="K4" authorId="0" shapeId="0" xr:uid="{4DB3F44C-CA2D-4858-A2AA-CBDB256E5A61}">
      <text>
        <r>
          <rPr>
            <b/>
            <sz val="9"/>
            <color indexed="81"/>
            <rFont val="Tahoma"/>
            <family val="2"/>
          </rPr>
          <t>APRENDIZ:</t>
        </r>
        <r>
          <rPr>
            <sz val="9"/>
            <color indexed="81"/>
            <rFont val="Tahoma"/>
            <family val="2"/>
          </rPr>
          <t xml:space="preserve">
Califique con 1 sí el costo de implementación es alto 
Califique con 2 sí el costo de implementación es medio 
Califique con 3 sí el costo de implementación es bajo </t>
        </r>
      </text>
    </comment>
    <comment ref="L4" authorId="0" shapeId="0" xr:uid="{F48717FE-1ACB-467E-9CC8-8CB8CD73F4CC}">
      <text>
        <r>
          <rPr>
            <b/>
            <sz val="9"/>
            <color indexed="81"/>
            <rFont val="Tahoma"/>
            <family val="2"/>
          </rPr>
          <t>APRENDIZ:</t>
        </r>
        <r>
          <rPr>
            <sz val="9"/>
            <color indexed="81"/>
            <rFont val="Tahoma"/>
            <family val="2"/>
          </rPr>
          <t xml:space="preserve">
Califique con 1 sí el requerimiento de capacidades es alto
Califique con 2 sí el requerimiento de capacidades es medio
Califique con 3 sí el requerimiento de capacidades es bajo</t>
        </r>
      </text>
    </comment>
    <comment ref="O4" authorId="0" shapeId="0" xr:uid="{D2ECA6CD-8586-45E1-B275-A84B399608CD}">
      <text>
        <r>
          <rPr>
            <b/>
            <sz val="9"/>
            <color indexed="81"/>
            <rFont val="Tahoma"/>
            <family val="2"/>
          </rPr>
          <t>APRENDIZ:</t>
        </r>
        <r>
          <rPr>
            <sz val="9"/>
            <color indexed="81"/>
            <rFont val="Tahoma"/>
            <family val="2"/>
          </rPr>
          <t xml:space="preserve">
Califique con 1 sí se estima que la oportunidad NO genera ingresos nuevos
Califique con 2 sí se estima que la oportunidad genera ingresos ≤ al 5%
Califique con 3 sí se estima que la oportunidad genera ingresos &gt; 5%</t>
        </r>
      </text>
    </comment>
    <comment ref="P4" authorId="0" shapeId="0" xr:uid="{20FFE78D-6866-42AD-9664-BA2102E93019}">
      <text>
        <r>
          <rPr>
            <b/>
            <sz val="9"/>
            <color indexed="81"/>
            <rFont val="Tahoma"/>
            <family val="2"/>
          </rPr>
          <t>APRENDIZ:</t>
        </r>
        <r>
          <rPr>
            <sz val="9"/>
            <color indexed="81"/>
            <rFont val="Tahoma"/>
            <family val="2"/>
          </rPr>
          <t xml:space="preserve">
Califique con 1 sí se estima que la oportunidad NO genera ahorros
Califique con 2 sí se estima que la oportunidad genera ahorros ≤ 5%
Califique con 3 sí se estima que la oportunidad genera ahorros &gt; 5%</t>
        </r>
      </text>
    </comment>
    <comment ref="Q4" authorId="0" shapeId="0" xr:uid="{3047FAA1-B379-4BA6-A6E6-96C53FCDFF25}">
      <text>
        <r>
          <rPr>
            <b/>
            <sz val="9"/>
            <color indexed="81"/>
            <rFont val="Tahoma"/>
            <family val="2"/>
          </rPr>
          <t>APRENDIZ:</t>
        </r>
        <r>
          <rPr>
            <sz val="9"/>
            <color indexed="81"/>
            <rFont val="Tahoma"/>
            <family val="2"/>
          </rPr>
          <t xml:space="preserve">
Califique con 1 sí la oportunidad NO genera nuevos empleos
Califique con 3 sí la oportunidad genera nuevos empleos</t>
        </r>
      </text>
    </comment>
    <comment ref="R4" authorId="0" shapeId="0" xr:uid="{158C748C-6986-4308-B45B-7D7E60261702}">
      <text>
        <r>
          <rPr>
            <b/>
            <sz val="9"/>
            <color indexed="81"/>
            <rFont val="Tahoma"/>
            <family val="2"/>
          </rPr>
          <t>APRENDIZ:</t>
        </r>
        <r>
          <rPr>
            <sz val="9"/>
            <color indexed="81"/>
            <rFont val="Tahoma"/>
            <family val="2"/>
          </rPr>
          <t xml:space="preserve">
Califique con 1 sí la oportunidad NO fortalece las
capacidades de empleados
Califique con 3 sí la oportunidad SI fortalece las
capacidades de empleados</t>
        </r>
      </text>
    </comment>
    <comment ref="S4" authorId="0" shapeId="0" xr:uid="{9055DB13-2784-481D-8D8D-B2A6E86C3A39}">
      <text>
        <r>
          <rPr>
            <b/>
            <sz val="9"/>
            <color indexed="81"/>
            <rFont val="Tahoma"/>
            <family val="2"/>
          </rPr>
          <t>APRENDIZ:</t>
        </r>
        <r>
          <rPr>
            <sz val="9"/>
            <color indexed="81"/>
            <rFont val="Tahoma"/>
            <family val="2"/>
          </rPr>
          <t xml:space="preserve">
Califique con 1 sí con la oportunidad NO se optimizan recursos (materias primas y agua)
Califique con 2 sí con la oportunidad se optimizan levemente recursos (materias primas y agua)
Califique con 3 sí con la oportunidad se optimizan considerablemente recursos (materias primas y agua)</t>
        </r>
      </text>
    </comment>
    <comment ref="T4" authorId="0" shapeId="0" xr:uid="{55882FC9-51C7-4C70-8B5E-0CA47ECFB80D}">
      <text>
        <r>
          <rPr>
            <b/>
            <sz val="9"/>
            <color indexed="81"/>
            <rFont val="Tahoma"/>
            <family val="2"/>
          </rPr>
          <t>APRENDIZ:</t>
        </r>
        <r>
          <rPr>
            <sz val="9"/>
            <color indexed="81"/>
            <rFont val="Tahoma"/>
            <family val="2"/>
          </rPr>
          <t xml:space="preserve">
Califique con 1 sí con la oportunidad NO se genera ahorro energía
Califique con 3 sí con la oportunidad SI se genera ahorro energía</t>
        </r>
      </text>
    </comment>
    <comment ref="C5" authorId="0" shapeId="0" xr:uid="{A50B4BE7-29C4-4EE8-94C3-970C1F1AE85F}">
      <text>
        <r>
          <rPr>
            <b/>
            <sz val="9"/>
            <color indexed="81"/>
            <rFont val="Tahoma"/>
            <charset val="1"/>
          </rPr>
          <t>APRENDIZ:</t>
        </r>
        <r>
          <rPr>
            <sz val="9"/>
            <color indexed="81"/>
            <rFont val="Tahoma"/>
            <charset val="1"/>
          </rPr>
          <t xml:space="preserve">
Tener una comunidad universitaria capacitada en temas ambientales, mejoraría considerablemente la circularidad de la UPB</t>
        </r>
      </text>
    </comment>
    <comment ref="D5" authorId="0" shapeId="0" xr:uid="{07F1DFEC-245A-4F61-B2F6-8205D2149C1D}">
      <text>
        <r>
          <rPr>
            <b/>
            <sz val="9"/>
            <color indexed="81"/>
            <rFont val="Tahoma"/>
            <charset val="1"/>
          </rPr>
          <t>APRENDIZ:</t>
        </r>
        <r>
          <rPr>
            <sz val="9"/>
            <color indexed="81"/>
            <rFont val="Tahoma"/>
            <charset val="1"/>
          </rPr>
          <t xml:space="preserve">
Se puede repetir, e incluso cada vez ir apuntando más alto al buscar patrocinadores para hacer eventos que impacten a más personas</t>
        </r>
      </text>
    </comment>
    <comment ref="G5" authorId="0" shapeId="0" xr:uid="{D488F82A-7ECF-4CD4-8C02-9FC6B90D849B}">
      <text>
        <r>
          <rPr>
            <b/>
            <sz val="9"/>
            <color indexed="81"/>
            <rFont val="Tahoma"/>
            <charset val="1"/>
          </rPr>
          <t>APRENDIZ:</t>
        </r>
        <r>
          <rPr>
            <sz val="9"/>
            <color indexed="81"/>
            <rFont val="Tahoma"/>
            <charset val="1"/>
          </rPr>
          <t xml:space="preserve">
Con los eventos y jornadas de sensibilización existiría un relacionamiento con múltiples actores en la economía circular de la Universidad</t>
        </r>
      </text>
    </comment>
    <comment ref="H5" authorId="0" shapeId="0" xr:uid="{68408361-EF61-4621-974D-8F79659A9404}">
      <text>
        <r>
          <rPr>
            <b/>
            <sz val="9"/>
            <color indexed="81"/>
            <rFont val="Tahoma"/>
            <charset val="1"/>
          </rPr>
          <t>APRENDIZ:</t>
        </r>
        <r>
          <rPr>
            <sz val="9"/>
            <color indexed="81"/>
            <rFont val="Tahoma"/>
            <charset val="1"/>
          </rPr>
          <t xml:space="preserve">
Se espera que al concientizar a los actores, ellos adopten en su día a día prácticas sostenibles, por lo que tendría un alto impacto en los actores</t>
        </r>
      </text>
    </comment>
    <comment ref="K5" authorId="0" shapeId="0" xr:uid="{BEFD13E4-A4B2-4F11-84FA-3A98EDFD6B56}">
      <text>
        <r>
          <rPr>
            <b/>
            <sz val="9"/>
            <color indexed="81"/>
            <rFont val="Tahoma"/>
            <charset val="1"/>
          </rPr>
          <t>APRENDIZ:</t>
        </r>
        <r>
          <rPr>
            <sz val="9"/>
            <color indexed="81"/>
            <rFont val="Tahoma"/>
            <charset val="1"/>
          </rPr>
          <t xml:space="preserve">
Se requiere de una inversión para decoración, conferencistas, actividades lúdicas, promoción, entre otros.</t>
        </r>
      </text>
    </comment>
    <comment ref="L5" authorId="0" shapeId="0" xr:uid="{475826ED-B18B-4822-A1E5-8BDF91D41A7A}">
      <text>
        <r>
          <rPr>
            <b/>
            <sz val="9"/>
            <color indexed="81"/>
            <rFont val="Tahoma"/>
            <charset val="1"/>
          </rPr>
          <t>APRENDIZ:</t>
        </r>
        <r>
          <rPr>
            <sz val="9"/>
            <color indexed="81"/>
            <rFont val="Tahoma"/>
            <charset val="1"/>
          </rPr>
          <t xml:space="preserve">
es necesario contar con personal de comunicaciones y diseño para la difusión de los eventos a realizar, al igual que personal para la coordinación del evento</t>
        </r>
      </text>
    </comment>
    <comment ref="O5" authorId="0" shapeId="0" xr:uid="{66B67DBA-79CA-440A-93FF-4223DB28C5F0}">
      <text>
        <r>
          <rPr>
            <b/>
            <sz val="9"/>
            <color indexed="81"/>
            <rFont val="Tahoma"/>
            <charset val="1"/>
          </rPr>
          <t>APRENDIZ:</t>
        </r>
        <r>
          <rPr>
            <sz val="9"/>
            <color indexed="81"/>
            <rFont val="Tahoma"/>
            <charset val="1"/>
          </rPr>
          <t xml:space="preserve">
Esta estrategia no genera ingresos</t>
        </r>
      </text>
    </comment>
    <comment ref="P5" authorId="0" shapeId="0" xr:uid="{1FD918D3-1130-4956-95D6-3880EBE63464}">
      <text>
        <r>
          <rPr>
            <b/>
            <sz val="9"/>
            <color indexed="81"/>
            <rFont val="Tahoma"/>
            <charset val="1"/>
          </rPr>
          <t>APRENDIZ:</t>
        </r>
        <r>
          <rPr>
            <sz val="9"/>
            <color indexed="81"/>
            <rFont val="Tahoma"/>
            <charset val="1"/>
          </rPr>
          <t xml:space="preserve">
Esta estrategia no genera ahorros</t>
        </r>
      </text>
    </comment>
    <comment ref="Q5" authorId="0" shapeId="0" xr:uid="{C6788284-A0A7-474D-B471-D11C0D3D4ABB}">
      <text>
        <r>
          <rPr>
            <b/>
            <sz val="9"/>
            <color indexed="81"/>
            <rFont val="Tahoma"/>
            <charset val="1"/>
          </rPr>
          <t>APRENDIZ:</t>
        </r>
        <r>
          <rPr>
            <sz val="9"/>
            <color indexed="81"/>
            <rFont val="Tahoma"/>
            <charset val="1"/>
          </rPr>
          <t xml:space="preserve">
Esta estrategia si genera nuevos empleos, en el sentido de la contratación de los ponentes, del personal de comunicaciones, entre otros</t>
        </r>
      </text>
    </comment>
    <comment ref="R5" authorId="0" shapeId="0" xr:uid="{0397AE0E-E76F-4947-9FD0-0C721535AA97}">
      <text>
        <r>
          <rPr>
            <b/>
            <sz val="9"/>
            <color indexed="81"/>
            <rFont val="Tahoma"/>
            <charset val="1"/>
          </rPr>
          <t>APRENDIZ:</t>
        </r>
        <r>
          <rPr>
            <sz val="9"/>
            <color indexed="81"/>
            <rFont val="Tahoma"/>
            <charset val="1"/>
          </rPr>
          <t xml:space="preserve">
Esta estrategia genera nuevas capacidades en la comunidad universitaria, y en general para quienes asistan al evento</t>
        </r>
      </text>
    </comment>
    <comment ref="S5" authorId="0" shapeId="0" xr:uid="{D31F673E-1D60-480C-9887-FC864A826D06}">
      <text>
        <r>
          <rPr>
            <b/>
            <sz val="9"/>
            <color indexed="81"/>
            <rFont val="Tahoma"/>
            <charset val="1"/>
          </rPr>
          <t>APRENDIZ:</t>
        </r>
        <r>
          <rPr>
            <sz val="9"/>
            <color indexed="81"/>
            <rFont val="Tahoma"/>
            <charset val="1"/>
          </rPr>
          <t xml:space="preserve">
Con esta estrategia no hay optimización de recursos</t>
        </r>
      </text>
    </comment>
    <comment ref="T5" authorId="0" shapeId="0" xr:uid="{14CF58C7-E6B8-47EC-973D-F18A6F2FF99D}">
      <text>
        <r>
          <rPr>
            <b/>
            <sz val="9"/>
            <color indexed="81"/>
            <rFont val="Tahoma"/>
            <charset val="1"/>
          </rPr>
          <t>APRENDIZ:</t>
        </r>
        <r>
          <rPr>
            <sz val="9"/>
            <color indexed="81"/>
            <rFont val="Tahoma"/>
            <charset val="1"/>
          </rPr>
          <t xml:space="preserve">
Esta estrategia no genera ahorros de energía</t>
        </r>
      </text>
    </comment>
    <comment ref="C6" authorId="0" shapeId="0" xr:uid="{66865AD3-8E81-4260-8555-B5BCF3A4FBA7}">
      <text>
        <r>
          <rPr>
            <b/>
            <sz val="9"/>
            <color indexed="81"/>
            <rFont val="Tahoma"/>
            <charset val="1"/>
          </rPr>
          <t>APRENDIZ:</t>
        </r>
        <r>
          <rPr>
            <sz val="9"/>
            <color indexed="81"/>
            <rFont val="Tahoma"/>
            <charset val="1"/>
          </rPr>
          <t xml:space="preserve">
Esta estrategia incide considerablemente sobre la circularidad de la Universidad, al evaluar e identificar oportunidades de mejora en las estrategias implementadas relacionadas con materiales</t>
        </r>
      </text>
    </comment>
    <comment ref="D6" authorId="0" shapeId="0" xr:uid="{27C316AD-96C1-4057-B5DA-7DA1AE24BD43}">
      <text>
        <r>
          <rPr>
            <b/>
            <sz val="9"/>
            <color indexed="81"/>
            <rFont val="Tahoma"/>
            <charset val="1"/>
          </rPr>
          <t>APRENDIZ:</t>
        </r>
        <r>
          <rPr>
            <sz val="9"/>
            <color indexed="81"/>
            <rFont val="Tahoma"/>
            <charset val="1"/>
          </rPr>
          <t xml:space="preserve">
Hay un alto potencial de réplica</t>
        </r>
      </text>
    </comment>
    <comment ref="G6" authorId="0" shapeId="0" xr:uid="{E25AF139-9EE9-4158-BDD2-76EE897C35BE}">
      <text>
        <r>
          <rPr>
            <b/>
            <sz val="9"/>
            <color indexed="81"/>
            <rFont val="Tahoma"/>
            <charset val="1"/>
          </rPr>
          <t>APRENDIZ:</t>
        </r>
        <r>
          <rPr>
            <sz val="9"/>
            <color indexed="81"/>
            <rFont val="Tahoma"/>
            <charset val="1"/>
          </rPr>
          <t xml:space="preserve">
No hay relacionamiento con actores directamente</t>
        </r>
      </text>
    </comment>
    <comment ref="H6" authorId="0" shapeId="0" xr:uid="{F4A65A33-2FC6-479E-8BBD-0CF512CACEC4}">
      <text>
        <r>
          <rPr>
            <b/>
            <sz val="9"/>
            <color indexed="81"/>
            <rFont val="Tahoma"/>
            <charset val="1"/>
          </rPr>
          <t>APRENDIZ:</t>
        </r>
        <r>
          <rPr>
            <sz val="9"/>
            <color indexed="81"/>
            <rFont val="Tahoma"/>
            <charset val="1"/>
          </rPr>
          <t xml:space="preserve">
hay un bajo impacto sobre los actores, pues la herramienta solo muestra las mejoras que habrían si se aumenta o no el porcentaje de material reciclado en los productos</t>
        </r>
      </text>
    </comment>
    <comment ref="K6" authorId="0" shapeId="0" xr:uid="{65D3544E-8682-420D-9724-CABDAA138F3B}">
      <text>
        <r>
          <rPr>
            <b/>
            <sz val="9"/>
            <color indexed="81"/>
            <rFont val="Tahoma"/>
            <charset val="1"/>
          </rPr>
          <t>APRENDIZ:</t>
        </r>
        <r>
          <rPr>
            <sz val="9"/>
            <color indexed="81"/>
            <rFont val="Tahoma"/>
            <charset val="1"/>
          </rPr>
          <t xml:space="preserve">
La herramienta CTI es la única disponible y tiene una versión gratis, sin embargo solo incluye una valoración, mientras que existen otros paquetes más completos pero con un precio considerablemente elevado</t>
        </r>
      </text>
    </comment>
    <comment ref="L6" authorId="0" shapeId="0" xr:uid="{2F17E584-CD6A-4CE9-9397-1E185FDDAEAA}">
      <text>
        <r>
          <rPr>
            <b/>
            <sz val="9"/>
            <color indexed="81"/>
            <rFont val="Tahoma"/>
            <charset val="1"/>
          </rPr>
          <t>APRENDIZ:</t>
        </r>
        <r>
          <rPr>
            <sz val="9"/>
            <color indexed="81"/>
            <rFont val="Tahoma"/>
            <charset val="1"/>
          </rPr>
          <t xml:space="preserve">
Solo se necesita un computador para el uso de la CTI Tool</t>
        </r>
      </text>
    </comment>
    <comment ref="O6" authorId="0" shapeId="0" xr:uid="{3E739531-0807-4306-AE78-36CA3B409938}">
      <text>
        <r>
          <rPr>
            <b/>
            <sz val="9"/>
            <color indexed="81"/>
            <rFont val="Tahoma"/>
            <charset val="1"/>
          </rPr>
          <t>APRENDIZ:</t>
        </r>
        <r>
          <rPr>
            <sz val="9"/>
            <color indexed="81"/>
            <rFont val="Tahoma"/>
            <charset val="1"/>
          </rPr>
          <t xml:space="preserve">
Esta estrategia no genera ingresos directamente</t>
        </r>
      </text>
    </comment>
    <comment ref="P6" authorId="0" shapeId="0" xr:uid="{8FE21B38-5305-4BD9-B6CE-75A7B6F007EF}">
      <text>
        <r>
          <rPr>
            <b/>
            <sz val="9"/>
            <color indexed="81"/>
            <rFont val="Tahoma"/>
            <charset val="1"/>
          </rPr>
          <t>APRENDIZ:</t>
        </r>
        <r>
          <rPr>
            <sz val="9"/>
            <color indexed="81"/>
            <rFont val="Tahoma"/>
            <charset val="1"/>
          </rPr>
          <t xml:space="preserve">
Esta estrategia no genera ahorros directamente</t>
        </r>
      </text>
    </comment>
    <comment ref="Q6" authorId="0" shapeId="0" xr:uid="{79E44C0E-22AA-4AD6-B345-F0472FD56FC8}">
      <text>
        <r>
          <rPr>
            <b/>
            <sz val="9"/>
            <color indexed="81"/>
            <rFont val="Tahoma"/>
            <charset val="1"/>
          </rPr>
          <t>APRENDIZ:</t>
        </r>
        <r>
          <rPr>
            <sz val="9"/>
            <color indexed="81"/>
            <rFont val="Tahoma"/>
            <charset val="1"/>
          </rPr>
          <t xml:space="preserve">
Esta estrategia no genera empleos directamente</t>
        </r>
      </text>
    </comment>
    <comment ref="R6" authorId="0" shapeId="0" xr:uid="{B6361351-DD49-4D58-987A-D55C35EF6D55}">
      <text>
        <r>
          <rPr>
            <b/>
            <sz val="9"/>
            <color indexed="81"/>
            <rFont val="Tahoma"/>
            <charset val="1"/>
          </rPr>
          <t>APRENDIZ:</t>
        </r>
        <r>
          <rPr>
            <sz val="9"/>
            <color indexed="81"/>
            <rFont val="Tahoma"/>
            <charset val="1"/>
          </rPr>
          <t xml:space="preserve">
Esta estrategia no genera capacidades en los empleados directamente</t>
        </r>
      </text>
    </comment>
    <comment ref="S6" authorId="0" shapeId="0" xr:uid="{1ECFD7B5-AC42-45A4-9FA1-EFD68523DF21}">
      <text>
        <r>
          <rPr>
            <b/>
            <sz val="9"/>
            <color indexed="81"/>
            <rFont val="Tahoma"/>
            <charset val="1"/>
          </rPr>
          <t>APRENDIZ:</t>
        </r>
        <r>
          <rPr>
            <sz val="9"/>
            <color indexed="81"/>
            <rFont val="Tahoma"/>
            <charset val="1"/>
          </rPr>
          <t xml:space="preserve">
Esta estrategia no presenta optimización de recursos</t>
        </r>
      </text>
    </comment>
    <comment ref="T6" authorId="0" shapeId="0" xr:uid="{28D6FBB9-F3C8-4AC1-AFC0-601FD12F43A2}">
      <text>
        <r>
          <rPr>
            <b/>
            <sz val="9"/>
            <color indexed="81"/>
            <rFont val="Tahoma"/>
            <charset val="1"/>
          </rPr>
          <t>APRENDIZ:</t>
        </r>
        <r>
          <rPr>
            <sz val="9"/>
            <color indexed="81"/>
            <rFont val="Tahoma"/>
            <charset val="1"/>
          </rPr>
          <t xml:space="preserve">
Esta estrategia no representa ahorros de energía</t>
        </r>
      </text>
    </comment>
    <comment ref="C7" authorId="0" shapeId="0" xr:uid="{1AD393CF-23B2-44BE-8A66-35F9B5195947}">
      <text>
        <r>
          <rPr>
            <b/>
            <sz val="9"/>
            <color indexed="81"/>
            <rFont val="Tahoma"/>
            <charset val="1"/>
          </rPr>
          <t>APRENDIZ:</t>
        </r>
        <r>
          <rPr>
            <sz val="9"/>
            <color indexed="81"/>
            <rFont val="Tahoma"/>
            <charset val="1"/>
          </rPr>
          <t xml:space="preserve">
Habría una mejora en la circularidad, pues el insumo concentrado rinde más, y se puede reutilizar el recipiente</t>
        </r>
      </text>
    </comment>
    <comment ref="D7" authorId="0" shapeId="0" xr:uid="{A46D792A-8FBB-4004-A8D9-FD34FFD18929}">
      <text>
        <r>
          <rPr>
            <b/>
            <sz val="9"/>
            <color indexed="81"/>
            <rFont val="Tahoma"/>
            <charset val="1"/>
          </rPr>
          <t>APRENDIZ:</t>
        </r>
        <r>
          <rPr>
            <sz val="9"/>
            <color indexed="81"/>
            <rFont val="Tahoma"/>
            <charset val="1"/>
          </rPr>
          <t xml:space="preserve">
Considero que el potencial de réplica o escalamiento es bajo</t>
        </r>
      </text>
    </comment>
    <comment ref="G7" authorId="0" shapeId="0" xr:uid="{FF5A6DDF-1BC2-4B78-B287-E9660EFB8CD3}">
      <text>
        <r>
          <rPr>
            <b/>
            <sz val="9"/>
            <color indexed="81"/>
            <rFont val="Tahoma"/>
            <charset val="1"/>
          </rPr>
          <t>APRENDIZ:</t>
        </r>
        <r>
          <rPr>
            <sz val="9"/>
            <color indexed="81"/>
            <rFont val="Tahoma"/>
            <charset val="1"/>
          </rPr>
          <t xml:space="preserve">
Esta estrategia solo involucra al personal de servicios generales, es decir, un actor</t>
        </r>
      </text>
    </comment>
    <comment ref="H7" authorId="0" shapeId="0" xr:uid="{A1E51386-89B8-4C8D-9DE4-AFBBB0875C98}">
      <text>
        <r>
          <rPr>
            <b/>
            <sz val="9"/>
            <color indexed="81"/>
            <rFont val="Tahoma"/>
            <charset val="1"/>
          </rPr>
          <t>APRENDIZ:</t>
        </r>
        <r>
          <rPr>
            <sz val="9"/>
            <color indexed="81"/>
            <rFont val="Tahoma"/>
            <charset val="1"/>
          </rPr>
          <t xml:space="preserve">
Considero que realmente no habría mucho impacto sobre los actores, pues para ellos sería un insumo de aseo más</t>
        </r>
      </text>
    </comment>
    <comment ref="K7" authorId="0" shapeId="0" xr:uid="{9A79D3BA-8730-4D00-853B-0BD6722212F2}">
      <text>
        <r>
          <rPr>
            <b/>
            <sz val="9"/>
            <color indexed="81"/>
            <rFont val="Tahoma"/>
            <charset val="1"/>
          </rPr>
          <t>APRENDIZ:</t>
        </r>
        <r>
          <rPr>
            <sz val="9"/>
            <color indexed="81"/>
            <rFont val="Tahoma"/>
            <charset val="1"/>
          </rPr>
          <t xml:space="preserve">
Estos productos no se encuentran disponibles en Colombia, por lo que habría que importarlo de otros países.</t>
        </r>
      </text>
    </comment>
    <comment ref="L7" authorId="0" shapeId="0" xr:uid="{9D500EB1-DBC4-44AA-BCFB-8FDDF7022CCD}">
      <text>
        <r>
          <rPr>
            <b/>
            <sz val="9"/>
            <color indexed="81"/>
            <rFont val="Tahoma"/>
            <charset val="1"/>
          </rPr>
          <t>APRENDIZ:</t>
        </r>
        <r>
          <rPr>
            <sz val="9"/>
            <color indexed="81"/>
            <rFont val="Tahoma"/>
            <charset val="1"/>
          </rPr>
          <t xml:space="preserve">
No se requieren de capacidades especializadas para el uso del producto</t>
        </r>
      </text>
    </comment>
    <comment ref="O7" authorId="0" shapeId="0" xr:uid="{587F02E2-3A5D-465A-9496-14C81ED19C86}">
      <text>
        <r>
          <rPr>
            <b/>
            <sz val="9"/>
            <color indexed="81"/>
            <rFont val="Tahoma"/>
            <charset val="1"/>
          </rPr>
          <t>APRENDIZ:</t>
        </r>
        <r>
          <rPr>
            <sz val="9"/>
            <color indexed="81"/>
            <rFont val="Tahoma"/>
            <charset val="1"/>
          </rPr>
          <t xml:space="preserve">
Esta estrategia no genera ingresos nuevos</t>
        </r>
      </text>
    </comment>
    <comment ref="P7" authorId="0" shapeId="0" xr:uid="{978BA044-7210-4A05-ADBA-61077979BC7B}">
      <text>
        <r>
          <rPr>
            <b/>
            <sz val="9"/>
            <color indexed="81"/>
            <rFont val="Tahoma"/>
            <charset val="1"/>
          </rPr>
          <t>APRENDIZ:</t>
        </r>
        <r>
          <rPr>
            <sz val="9"/>
            <color indexed="81"/>
            <rFont val="Tahoma"/>
            <charset val="1"/>
          </rPr>
          <t xml:space="preserve">
Esta estrategia permite ahorrar 5 veces el producto</t>
        </r>
      </text>
    </comment>
    <comment ref="Q7" authorId="0" shapeId="0" xr:uid="{88F7CC2A-A3C9-44A0-86D1-54E13EA70124}">
      <text>
        <r>
          <rPr>
            <b/>
            <sz val="9"/>
            <color indexed="81"/>
            <rFont val="Tahoma"/>
            <charset val="1"/>
          </rPr>
          <t>APRENDIZ:</t>
        </r>
        <r>
          <rPr>
            <sz val="9"/>
            <color indexed="81"/>
            <rFont val="Tahoma"/>
            <charset val="1"/>
          </rPr>
          <t xml:space="preserve">
Esta estrategia no genera nuevos empleos</t>
        </r>
      </text>
    </comment>
    <comment ref="R7" authorId="0" shapeId="0" xr:uid="{C5AB6F50-3E92-4740-B94B-E107A26C0C0A}">
      <text>
        <r>
          <rPr>
            <b/>
            <sz val="9"/>
            <color indexed="81"/>
            <rFont val="Tahoma"/>
            <charset val="1"/>
          </rPr>
          <t>APRENDIZ:</t>
        </r>
        <r>
          <rPr>
            <sz val="9"/>
            <color indexed="81"/>
            <rFont val="Tahoma"/>
            <charset val="1"/>
          </rPr>
          <t xml:space="preserve">
Esta estrategia no fortalece las capacidades de los empleados</t>
        </r>
      </text>
    </comment>
    <comment ref="S7" authorId="0" shapeId="0" xr:uid="{FA6D279A-E093-484D-8F56-B7D19CC806F6}">
      <text>
        <r>
          <rPr>
            <b/>
            <sz val="9"/>
            <color indexed="81"/>
            <rFont val="Tahoma"/>
            <charset val="1"/>
          </rPr>
          <t>APRENDIZ:</t>
        </r>
        <r>
          <rPr>
            <sz val="9"/>
            <color indexed="81"/>
            <rFont val="Tahoma"/>
            <charset val="1"/>
          </rPr>
          <t xml:space="preserve">
Si hay una optimización considerable de los recursos</t>
        </r>
      </text>
    </comment>
    <comment ref="T7" authorId="0" shapeId="0" xr:uid="{80151CED-40A3-4EAD-A8FE-54054C0E85F4}">
      <text>
        <r>
          <rPr>
            <b/>
            <sz val="9"/>
            <color indexed="81"/>
            <rFont val="Tahoma"/>
            <charset val="1"/>
          </rPr>
          <t>APRENDIZ:</t>
        </r>
        <r>
          <rPr>
            <sz val="9"/>
            <color indexed="81"/>
            <rFont val="Tahoma"/>
            <charset val="1"/>
          </rPr>
          <t xml:space="preserve">
Esta estrategia no genera ahorros energéticos</t>
        </r>
      </text>
    </comment>
    <comment ref="C8" authorId="0" shapeId="0" xr:uid="{FDC51B39-8918-47C9-A5B2-58C0089B24B4}">
      <text>
        <r>
          <rPr>
            <b/>
            <sz val="9"/>
            <color indexed="81"/>
            <rFont val="Tahoma"/>
            <charset val="1"/>
          </rPr>
          <t>APRENDIZ:</t>
        </r>
        <r>
          <rPr>
            <sz val="9"/>
            <color indexed="81"/>
            <rFont val="Tahoma"/>
            <charset val="1"/>
          </rPr>
          <t xml:space="preserve">
Esta estrategia afecta la circularidad, dado que se le da una segunda vida a las prendas de vestir, se extiende su vida útil y se puede reutilzar en otras áreas de la Universidad</t>
        </r>
      </text>
    </comment>
    <comment ref="D8" authorId="0" shapeId="0" xr:uid="{6A280617-B93B-41D2-975F-68DBA9665C5E}">
      <text>
        <r>
          <rPr>
            <b/>
            <sz val="9"/>
            <color indexed="81"/>
            <rFont val="Tahoma"/>
            <charset val="1"/>
          </rPr>
          <t>APRENDIZ:</t>
        </r>
        <r>
          <rPr>
            <sz val="9"/>
            <color indexed="81"/>
            <rFont val="Tahoma"/>
            <charset val="1"/>
          </rPr>
          <t xml:space="preserve">
Considero que existe un alto potencial de réplica de la estrategia</t>
        </r>
      </text>
    </comment>
    <comment ref="G8" authorId="0" shapeId="0" xr:uid="{79A70800-38A8-428F-A4CB-75D630E11943}">
      <text>
        <r>
          <rPr>
            <b/>
            <sz val="9"/>
            <color indexed="81"/>
            <rFont val="Tahoma"/>
            <charset val="1"/>
          </rPr>
          <t>APRENDIZ:</t>
        </r>
        <r>
          <rPr>
            <sz val="9"/>
            <color indexed="81"/>
            <rFont val="Tahoma"/>
            <charset val="1"/>
          </rPr>
          <t xml:space="preserve">
Esta estrategia involucra a toda la comunidad universitaria</t>
        </r>
      </text>
    </comment>
    <comment ref="H8" authorId="0" shapeId="0" xr:uid="{7002378D-A8CE-4E86-B6AB-FCEC6C83EF25}">
      <text>
        <r>
          <rPr>
            <b/>
            <sz val="9"/>
            <color indexed="81"/>
            <rFont val="Tahoma"/>
            <charset val="1"/>
          </rPr>
          <t>APRENDIZ:</t>
        </r>
        <r>
          <rPr>
            <sz val="9"/>
            <color indexed="81"/>
            <rFont val="Tahoma"/>
            <charset val="1"/>
          </rPr>
          <t xml:space="preserve">
Considero que el impacto sobre los actores es alto, dado que se sensibiliza a la comunidad sobre los impactos de la industria textil, y se potencia el intercambio de prendas de vestir</t>
        </r>
      </text>
    </comment>
    <comment ref="K8" authorId="0" shapeId="0" xr:uid="{DA6950D8-482F-4189-9FF1-29D773814F77}">
      <text>
        <r>
          <rPr>
            <b/>
            <sz val="9"/>
            <color indexed="81"/>
            <rFont val="Tahoma"/>
            <charset val="1"/>
          </rPr>
          <t>APRENDIZ:</t>
        </r>
        <r>
          <rPr>
            <sz val="9"/>
            <color indexed="81"/>
            <rFont val="Tahoma"/>
            <charset val="1"/>
          </rPr>
          <t xml:space="preserve">
Considero que el costo de implementación para la empresa es medio, dado que se requiere de una inversión en la creación de piezas gráficas y publicidad, al igual que en la reserva de espacios, en almacenamiento y en insumos para la puesta en marcha de la estrategia</t>
        </r>
      </text>
    </comment>
    <comment ref="L8" authorId="0" shapeId="0" xr:uid="{7620873C-9A7F-4825-BE49-3C827D6BA496}">
      <text>
        <r>
          <rPr>
            <b/>
            <sz val="9"/>
            <color indexed="81"/>
            <rFont val="Tahoma"/>
            <charset val="1"/>
          </rPr>
          <t>APRENDIZ:</t>
        </r>
        <r>
          <rPr>
            <sz val="9"/>
            <color indexed="81"/>
            <rFont val="Tahoma"/>
            <charset val="1"/>
          </rPr>
          <t xml:space="preserve">
No se requieren de capacidades técnicas o tecnológicas para la realización de esta estrategia. </t>
        </r>
      </text>
    </comment>
    <comment ref="O8" authorId="0" shapeId="0" xr:uid="{F056E784-C716-4CD1-9B97-8F72D18EB113}">
      <text>
        <r>
          <rPr>
            <b/>
            <sz val="9"/>
            <color indexed="81"/>
            <rFont val="Tahoma"/>
            <charset val="1"/>
          </rPr>
          <t>APRENDIZ:</t>
        </r>
        <r>
          <rPr>
            <sz val="9"/>
            <color indexed="81"/>
            <rFont val="Tahoma"/>
            <charset val="1"/>
          </rPr>
          <t xml:space="preserve">
Esta estrategia no genera ingresos para la Universidad</t>
        </r>
      </text>
    </comment>
    <comment ref="P8" authorId="0" shapeId="0" xr:uid="{6F667BAC-B988-4B38-B9A9-F7F06BA09781}">
      <text>
        <r>
          <rPr>
            <b/>
            <sz val="9"/>
            <color indexed="81"/>
            <rFont val="Tahoma"/>
            <charset val="1"/>
          </rPr>
          <t>APRENDIZ:</t>
        </r>
        <r>
          <rPr>
            <sz val="9"/>
            <color indexed="81"/>
            <rFont val="Tahoma"/>
            <charset val="1"/>
          </rPr>
          <t xml:space="preserve">
Esta estrategia no genera ahorros para la Universidad, pero sí para los estudiantes de Diseño</t>
        </r>
      </text>
    </comment>
    <comment ref="Q8" authorId="0" shapeId="0" xr:uid="{82B98532-7E1D-405C-B5D1-F95F31DBA29C}">
      <text>
        <r>
          <rPr>
            <b/>
            <sz val="9"/>
            <color indexed="81"/>
            <rFont val="Tahoma"/>
            <charset val="1"/>
          </rPr>
          <t>APRENDIZ:</t>
        </r>
        <r>
          <rPr>
            <sz val="9"/>
            <color indexed="81"/>
            <rFont val="Tahoma"/>
            <charset val="1"/>
          </rPr>
          <t xml:space="preserve">
Para esta estrategia se necesita de personas voluntarias que se encarguen de atender el puesto de intercambio de prendas</t>
        </r>
      </text>
    </comment>
    <comment ref="R8" authorId="0" shapeId="0" xr:uid="{9B024A66-66B0-4847-9046-7B6E06B0B086}">
      <text>
        <r>
          <rPr>
            <b/>
            <sz val="9"/>
            <color indexed="81"/>
            <rFont val="Tahoma"/>
            <charset val="1"/>
          </rPr>
          <t>APRENDIZ:</t>
        </r>
        <r>
          <rPr>
            <sz val="9"/>
            <color indexed="81"/>
            <rFont val="Tahoma"/>
            <charset val="1"/>
          </rPr>
          <t xml:space="preserve">
Esta estrategia fortalece los conocimientos de los estudiantes y empleados en la moda sostenible</t>
        </r>
      </text>
    </comment>
    <comment ref="S8" authorId="0" shapeId="0" xr:uid="{E514B1D2-B461-4F3A-8D75-CEE49BB5CCBE}">
      <text>
        <r>
          <rPr>
            <b/>
            <sz val="9"/>
            <color indexed="81"/>
            <rFont val="Tahoma"/>
            <charset val="1"/>
          </rPr>
          <t>APRENDIZ:</t>
        </r>
        <r>
          <rPr>
            <sz val="9"/>
            <color indexed="81"/>
            <rFont val="Tahoma"/>
            <charset val="1"/>
          </rPr>
          <t xml:space="preserve">
Esta estrategia presenta optimización de recursos, pues las prendas que no se reutilicen, se reutilizarán en talleres de la escuela de Diseño, o se donarán a fundaciones</t>
        </r>
      </text>
    </comment>
    <comment ref="T8" authorId="0" shapeId="0" xr:uid="{DBC8BD6E-FC26-4457-A4F8-DC1E8CDBA286}">
      <text>
        <r>
          <rPr>
            <b/>
            <sz val="9"/>
            <color indexed="81"/>
            <rFont val="Tahoma"/>
            <charset val="1"/>
          </rPr>
          <t>APRENDIZ:</t>
        </r>
        <r>
          <rPr>
            <sz val="9"/>
            <color indexed="81"/>
            <rFont val="Tahoma"/>
            <charset val="1"/>
          </rPr>
          <t xml:space="preserve">
Esta estrategia no representa ahorros de energía</t>
        </r>
      </text>
    </comment>
    <comment ref="C9" authorId="0" shapeId="0" xr:uid="{9FBBE757-FF76-4E26-9FB7-D7ED8B7C231C}">
      <text>
        <r>
          <rPr>
            <b/>
            <sz val="9"/>
            <color indexed="81"/>
            <rFont val="Tahoma"/>
            <charset val="1"/>
          </rPr>
          <t>APRENDIZ:</t>
        </r>
        <r>
          <rPr>
            <sz val="9"/>
            <color indexed="81"/>
            <rFont val="Tahoma"/>
            <charset val="1"/>
          </rPr>
          <t xml:space="preserve">
Mejoraría la circularidad al sustituir los vasos desechables por vasos reutilizables</t>
        </r>
      </text>
    </comment>
    <comment ref="D9" authorId="0" shapeId="0" xr:uid="{E90CC1F8-379D-430F-9E54-1E74482B0D17}">
      <text>
        <r>
          <rPr>
            <b/>
            <sz val="9"/>
            <color indexed="81"/>
            <rFont val="Tahoma"/>
            <charset val="1"/>
          </rPr>
          <t>APRENDIZ:</t>
        </r>
        <r>
          <rPr>
            <sz val="9"/>
            <color indexed="81"/>
            <rFont val="Tahoma"/>
            <charset val="1"/>
          </rPr>
          <t xml:space="preserve">
Considero que el potencial de réplica es medio, pues se requeriría la cooperación de muchos actores para el éxito de la estrategia</t>
        </r>
      </text>
    </comment>
    <comment ref="G9" authorId="0" shapeId="0" xr:uid="{493337E5-FE85-4279-8C0F-A1DA256D0E47}">
      <text>
        <r>
          <rPr>
            <b/>
            <sz val="9"/>
            <color indexed="81"/>
            <rFont val="Tahoma"/>
            <charset val="1"/>
          </rPr>
          <t>APRENDIZ:</t>
        </r>
        <r>
          <rPr>
            <sz val="9"/>
            <color indexed="81"/>
            <rFont val="Tahoma"/>
            <charset val="1"/>
          </rPr>
          <t xml:space="preserve">
El nivel de relacionamiento con actores es medio, pues se involucraría a la comunidad estudiantil, docentes y al personal de cafeterías</t>
        </r>
      </text>
    </comment>
    <comment ref="H9" authorId="0" shapeId="0" xr:uid="{BAEF41B5-A58F-480A-BF5C-0FB027F5B0AF}">
      <text>
        <r>
          <rPr>
            <b/>
            <sz val="9"/>
            <color indexed="81"/>
            <rFont val="Tahoma"/>
            <charset val="1"/>
          </rPr>
          <t>APRENDIZ:</t>
        </r>
        <r>
          <rPr>
            <sz val="9"/>
            <color indexed="81"/>
            <rFont val="Tahoma"/>
            <charset val="1"/>
          </rPr>
          <t xml:space="preserve">
El impacto sobre los actores es medio, pues requiere que los actores cambien un hábito de su día a día.</t>
        </r>
      </text>
    </comment>
    <comment ref="K9" authorId="0" shapeId="0" xr:uid="{652FAD00-55C5-46FD-9D3A-AAF06F617547}">
      <text>
        <r>
          <rPr>
            <b/>
            <sz val="9"/>
            <color indexed="81"/>
            <rFont val="Tahoma"/>
            <family val="2"/>
          </rPr>
          <t>APRENDIZ:</t>
        </r>
        <r>
          <rPr>
            <sz val="9"/>
            <color indexed="81"/>
            <rFont val="Tahoma"/>
            <family val="2"/>
          </rPr>
          <t xml:space="preserve">
El costo de implementación puede ser medio o alto, pues la Universidad pondría los vasos reutilizables, y la idea es que exista un descuento en la bebida por el uso de estos vasos, por lo que habría que negociar con los concesionarios</t>
        </r>
      </text>
    </comment>
    <comment ref="L9" authorId="0" shapeId="0" xr:uid="{07861FDD-F049-44FC-A0E7-03E1CBC92154}">
      <text>
        <r>
          <rPr>
            <b/>
            <sz val="9"/>
            <color indexed="81"/>
            <rFont val="Tahoma"/>
            <family val="2"/>
          </rPr>
          <t>APRENDIZ:</t>
        </r>
        <r>
          <rPr>
            <sz val="9"/>
            <color indexed="81"/>
            <rFont val="Tahoma"/>
            <family val="2"/>
          </rPr>
          <t xml:space="preserve">
Esta estrategia no requiere de capacidades especializadas</t>
        </r>
      </text>
    </comment>
    <comment ref="O9" authorId="0" shapeId="0" xr:uid="{F18F8463-E821-4613-82AF-A5BA9294CB56}">
      <text>
        <r>
          <rPr>
            <b/>
            <sz val="9"/>
            <color indexed="81"/>
            <rFont val="Tahoma"/>
            <family val="2"/>
          </rPr>
          <t>APRENDIZ:</t>
        </r>
        <r>
          <rPr>
            <sz val="9"/>
            <color indexed="81"/>
            <rFont val="Tahoma"/>
            <family val="2"/>
          </rPr>
          <t xml:space="preserve">
Esta estrategia no genera ingresos económicos</t>
        </r>
      </text>
    </comment>
    <comment ref="P9" authorId="0" shapeId="0" xr:uid="{2824FAFA-AF74-4396-AE7B-493824FEF72F}">
      <text>
        <r>
          <rPr>
            <b/>
            <sz val="9"/>
            <color indexed="81"/>
            <rFont val="Tahoma"/>
            <family val="2"/>
          </rPr>
          <t>APRENDIZ:</t>
        </r>
        <r>
          <rPr>
            <sz val="9"/>
            <color indexed="81"/>
            <rFont val="Tahoma"/>
            <family val="2"/>
          </rPr>
          <t xml:space="preserve">
Esta estrategia no genera ahorros económicos para la Universidad, pero sí para los concesionarios, pues no tendrían que conseguir vasos desechables para sus bebidas</t>
        </r>
      </text>
    </comment>
    <comment ref="Q9" authorId="0" shapeId="0" xr:uid="{82D4E310-F78A-4443-BCE9-840551C30839}">
      <text>
        <r>
          <rPr>
            <b/>
            <sz val="9"/>
            <color indexed="81"/>
            <rFont val="Tahoma"/>
            <charset val="1"/>
          </rPr>
          <t>APRENDIZ:</t>
        </r>
        <r>
          <rPr>
            <sz val="9"/>
            <color indexed="81"/>
            <rFont val="Tahoma"/>
            <charset val="1"/>
          </rPr>
          <t xml:space="preserve">
Esta estrategia no genera nuevos empleos</t>
        </r>
      </text>
    </comment>
    <comment ref="R9" authorId="0" shapeId="0" xr:uid="{3DF19994-1C59-4680-862B-68DAA9F37E9C}">
      <text>
        <r>
          <rPr>
            <b/>
            <sz val="9"/>
            <color indexed="81"/>
            <rFont val="Tahoma"/>
            <charset val="1"/>
          </rPr>
          <t>APRENDIZ:</t>
        </r>
        <r>
          <rPr>
            <sz val="9"/>
            <color indexed="81"/>
            <rFont val="Tahoma"/>
            <charset val="1"/>
          </rPr>
          <t xml:space="preserve">
Esta estrategia no fortalece las capacidades de los empleados</t>
        </r>
      </text>
    </comment>
    <comment ref="S9" authorId="0" shapeId="0" xr:uid="{18374181-C57C-4AD3-9E24-C1D2006FAE5C}">
      <text>
        <r>
          <rPr>
            <b/>
            <sz val="9"/>
            <color indexed="81"/>
            <rFont val="Tahoma"/>
            <family val="2"/>
          </rPr>
          <t>APRENDIZ:</t>
        </r>
        <r>
          <rPr>
            <sz val="9"/>
            <color indexed="81"/>
            <rFont val="Tahoma"/>
            <family val="2"/>
          </rPr>
          <t xml:space="preserve">
Con esta estrategia se reduce la cantidad de residuos de vasos desechables generados, pero incrementaría el consumo de agua para lavar los vasos reutilizables</t>
        </r>
      </text>
    </comment>
    <comment ref="T9" authorId="0" shapeId="0" xr:uid="{672BD42D-E57D-412F-8678-E5C9D98FD0BD}">
      <text>
        <r>
          <rPr>
            <b/>
            <sz val="9"/>
            <color indexed="81"/>
            <rFont val="Tahoma"/>
            <charset val="1"/>
          </rPr>
          <t>APRENDIZ:</t>
        </r>
        <r>
          <rPr>
            <sz val="9"/>
            <color indexed="81"/>
            <rFont val="Tahoma"/>
            <charset val="1"/>
          </rPr>
          <t xml:space="preserve">
Esta estrategia no genera ahorros energéticos</t>
        </r>
      </text>
    </comment>
    <comment ref="C10" authorId="0" shapeId="0" xr:uid="{272EB36F-A9FD-4AFE-9C71-3DC7698FDBA1}">
      <text>
        <r>
          <rPr>
            <b/>
            <sz val="9"/>
            <color indexed="81"/>
            <rFont val="Tahoma"/>
            <charset val="1"/>
          </rPr>
          <t>APRENDIZ:</t>
        </r>
        <r>
          <rPr>
            <sz val="9"/>
            <color indexed="81"/>
            <rFont val="Tahoma"/>
            <charset val="1"/>
          </rPr>
          <t xml:space="preserve">
Favorece la circularidad al permitir un mayor aprovechamiento de residuos orgánicos</t>
        </r>
      </text>
    </comment>
    <comment ref="D10" authorId="0" shapeId="0" xr:uid="{C0D7ED14-7A69-4350-9936-3E252C542874}">
      <text>
        <r>
          <rPr>
            <b/>
            <sz val="9"/>
            <color indexed="81"/>
            <rFont val="Tahoma"/>
            <charset val="1"/>
          </rPr>
          <t>APRENDIZ:</t>
        </r>
        <r>
          <rPr>
            <sz val="9"/>
            <color indexed="81"/>
            <rFont val="Tahoma"/>
            <charset val="1"/>
          </rPr>
          <t xml:space="preserve">
Su potencial de réplica es alto, hay muchos manuales que explican su construcción y manejo</t>
        </r>
      </text>
    </comment>
    <comment ref="G10" authorId="0" shapeId="0" xr:uid="{694AAAFA-D404-4CF4-8127-246BEFBF9940}">
      <text>
        <r>
          <rPr>
            <b/>
            <sz val="9"/>
            <color indexed="81"/>
            <rFont val="Tahoma"/>
            <charset val="1"/>
          </rPr>
          <t>APRENDIZ:</t>
        </r>
        <r>
          <rPr>
            <sz val="9"/>
            <color indexed="81"/>
            <rFont val="Tahoma"/>
            <charset val="1"/>
          </rPr>
          <t xml:space="preserve">
Involucra al personal de aprovechamiento de residuos orgánicos y a los de la carpintería para la construcción de las pacas</t>
        </r>
      </text>
    </comment>
    <comment ref="H10" authorId="0" shapeId="0" xr:uid="{026DC248-D209-4163-A9F7-189D4AFE97E1}">
      <text>
        <r>
          <rPr>
            <b/>
            <sz val="9"/>
            <color indexed="81"/>
            <rFont val="Tahoma"/>
            <charset val="1"/>
          </rPr>
          <t>APRENDIZ:</t>
        </r>
        <r>
          <rPr>
            <sz val="9"/>
            <color indexed="81"/>
            <rFont val="Tahoma"/>
            <charset val="1"/>
          </rPr>
          <t xml:space="preserve">
Tiene un impacto medio sobre los actores, pues la implementación de esta estrategia implica agregar nuevas funciones a su jornada laboral</t>
        </r>
      </text>
    </comment>
    <comment ref="K10" authorId="0" shapeId="0" xr:uid="{FB31E42B-56F6-4F05-9904-0D27031A7349}">
      <text>
        <r>
          <rPr>
            <b/>
            <sz val="9"/>
            <color indexed="81"/>
            <rFont val="Tahoma"/>
            <charset val="1"/>
          </rPr>
          <t>APRENDIZ:</t>
        </r>
        <r>
          <rPr>
            <sz val="9"/>
            <color indexed="81"/>
            <rFont val="Tahoma"/>
            <charset val="1"/>
          </rPr>
          <t xml:space="preserve">
Solo requiere de un espacio para la construcción y almacenamiento de las pacas, y los materiales de construcción puede ser madera sobrante de las actividades de la Universidad</t>
        </r>
      </text>
    </comment>
    <comment ref="L10" authorId="0" shapeId="0" xr:uid="{1F5C52EB-3BB0-44B6-BBEC-7E3632DED85C}">
      <text>
        <r>
          <rPr>
            <b/>
            <sz val="9"/>
            <color indexed="81"/>
            <rFont val="Tahoma"/>
            <charset val="1"/>
          </rPr>
          <t>APRENDIZ:</t>
        </r>
        <r>
          <rPr>
            <sz val="9"/>
            <color indexed="81"/>
            <rFont val="Tahoma"/>
            <charset val="1"/>
          </rPr>
          <t xml:space="preserve">
No requiere de altas capacidades tecnicas ni tecnológicas</t>
        </r>
      </text>
    </comment>
    <comment ref="O10" authorId="0" shapeId="0" xr:uid="{60857BF1-458B-4021-8E5B-15D14F9920CD}">
      <text>
        <r>
          <rPr>
            <b/>
            <sz val="9"/>
            <color indexed="81"/>
            <rFont val="Tahoma"/>
            <charset val="1"/>
          </rPr>
          <t>APRENDIZ:</t>
        </r>
        <r>
          <rPr>
            <sz val="9"/>
            <color indexed="81"/>
            <rFont val="Tahoma"/>
            <charset val="1"/>
          </rPr>
          <t xml:space="preserve">
En el corto plazo, esta estrategia no genera ingresos</t>
        </r>
      </text>
    </comment>
    <comment ref="P10" authorId="0" shapeId="0" xr:uid="{61C64B92-81D8-4AEB-A764-41863094C3CF}">
      <text>
        <r>
          <rPr>
            <b/>
            <sz val="9"/>
            <color indexed="81"/>
            <rFont val="Tahoma"/>
            <charset val="1"/>
          </rPr>
          <t>APRENDIZ:</t>
        </r>
        <r>
          <rPr>
            <sz val="9"/>
            <color indexed="81"/>
            <rFont val="Tahoma"/>
            <charset val="1"/>
          </rPr>
          <t xml:space="preserve">
Esta estrategia permite generar ahorros, pues se evitaría enviar al gestor de residuos orgánicos una parte de los residuos de poda y tala sobrantes de la Universidad</t>
        </r>
      </text>
    </comment>
    <comment ref="Q10" authorId="0" shapeId="0" xr:uid="{44787BFA-4DEB-407A-B042-7C39984C0729}">
      <text>
        <r>
          <rPr>
            <b/>
            <sz val="9"/>
            <color indexed="81"/>
            <rFont val="Tahoma"/>
            <charset val="1"/>
          </rPr>
          <t>APRENDIZ:</t>
        </r>
        <r>
          <rPr>
            <sz val="9"/>
            <color indexed="81"/>
            <rFont val="Tahoma"/>
            <charset val="1"/>
          </rPr>
          <t xml:space="preserve">
Esta estrategia no genera nuevos empleos</t>
        </r>
      </text>
    </comment>
    <comment ref="R10" authorId="0" shapeId="0" xr:uid="{9AE02D3E-875C-4E17-BDF2-0F1AB83DB2C4}">
      <text>
        <r>
          <rPr>
            <b/>
            <sz val="9"/>
            <color indexed="81"/>
            <rFont val="Tahoma"/>
            <charset val="1"/>
          </rPr>
          <t>APRENDIZ:</t>
        </r>
        <r>
          <rPr>
            <sz val="9"/>
            <color indexed="81"/>
            <rFont val="Tahoma"/>
            <charset val="1"/>
          </rPr>
          <t xml:space="preserve">
Esta estrategia no fortalece las capacidades de los empleados</t>
        </r>
      </text>
    </comment>
    <comment ref="S10" authorId="0" shapeId="0" xr:uid="{F9323DBF-3152-4AFF-865C-395F97E29BDB}">
      <text>
        <r>
          <rPr>
            <b/>
            <sz val="9"/>
            <color indexed="81"/>
            <rFont val="Tahoma"/>
            <charset val="1"/>
          </rPr>
          <t>APRENDIZ:</t>
        </r>
        <r>
          <rPr>
            <sz val="9"/>
            <color indexed="81"/>
            <rFont val="Tahoma"/>
            <charset val="1"/>
          </rPr>
          <t xml:space="preserve">
Con esta estrategia hay eficiencia de recursos leve, pues se utilizarían residuos de madera de la Universidad para la construcción de las pacas</t>
        </r>
      </text>
    </comment>
    <comment ref="T10" authorId="0" shapeId="0" xr:uid="{90C65D44-E3F0-4ECF-968C-9CAA701EE59A}">
      <text>
        <r>
          <rPr>
            <b/>
            <sz val="9"/>
            <color indexed="81"/>
            <rFont val="Tahoma"/>
            <charset val="1"/>
          </rPr>
          <t>APRENDIZ:</t>
        </r>
        <r>
          <rPr>
            <sz val="9"/>
            <color indexed="81"/>
            <rFont val="Tahoma"/>
            <charset val="1"/>
          </rPr>
          <t xml:space="preserve">
Esta estrategia no genera ahorros energéticos</t>
        </r>
      </text>
    </comment>
    <comment ref="C11" authorId="0" shapeId="0" xr:uid="{32901E63-0CE7-4C77-862E-14EA8E94EB24}">
      <text>
        <r>
          <rPr>
            <b/>
            <sz val="9"/>
            <color indexed="81"/>
            <rFont val="Tahoma"/>
            <charset val="1"/>
          </rPr>
          <t>APRENDIZ:</t>
        </r>
        <r>
          <rPr>
            <sz val="9"/>
            <color indexed="81"/>
            <rFont val="Tahoma"/>
            <charset val="1"/>
          </rPr>
          <t xml:space="preserve">
Esta estrategia favorece la circularidad, pues se produce bioalcohol y biogas a partir de un residuo que no siempre se aprovecha</t>
        </r>
      </text>
    </comment>
    <comment ref="D11" authorId="0" shapeId="0" xr:uid="{2366B1F2-0946-4C06-8344-607D0393A222}">
      <text>
        <r>
          <rPr>
            <b/>
            <sz val="9"/>
            <color indexed="81"/>
            <rFont val="Tahoma"/>
            <charset val="1"/>
          </rPr>
          <t>APRENDIZ:</t>
        </r>
        <r>
          <rPr>
            <sz val="9"/>
            <color indexed="81"/>
            <rFont val="Tahoma"/>
            <charset val="1"/>
          </rPr>
          <t xml:space="preserve">
Considero que el potencial de réplica es medio, pues se requieren materiales que habría que evaluar para su adquisición y uso</t>
        </r>
      </text>
    </comment>
    <comment ref="G11" authorId="0" shapeId="0" xr:uid="{1609D285-D66D-4653-9933-40AF1D01FCC2}">
      <text>
        <r>
          <rPr>
            <b/>
            <sz val="9"/>
            <color indexed="81"/>
            <rFont val="Tahoma"/>
            <charset val="1"/>
          </rPr>
          <t>APRENDIZ:</t>
        </r>
        <r>
          <rPr>
            <sz val="9"/>
            <color indexed="81"/>
            <rFont val="Tahoma"/>
            <charset val="1"/>
          </rPr>
          <t xml:space="preserve">
El nivel de relacionamiento es medio, pues se involucra a los encargados del café, y al personal de laboratorios</t>
        </r>
      </text>
    </comment>
    <comment ref="H11" authorId="0" shapeId="0" xr:uid="{6789DC51-A3F5-49BC-B6A0-2CFCC3301D45}">
      <text>
        <r>
          <rPr>
            <b/>
            <sz val="9"/>
            <color indexed="81"/>
            <rFont val="Tahoma"/>
            <charset val="1"/>
          </rPr>
          <t>APRENDIZ:</t>
        </r>
        <r>
          <rPr>
            <sz val="9"/>
            <color indexed="81"/>
            <rFont val="Tahoma"/>
            <charset val="1"/>
          </rPr>
          <t xml:space="preserve">
Tiene un impacto medio sobre los actores, pues la implementación de esta estrategia implica agregar nuevas funciones a su jornada laboral</t>
        </r>
      </text>
    </comment>
    <comment ref="K11" authorId="0" shapeId="0" xr:uid="{7F4230C5-C3A1-42AC-AF01-CAD8DEA465EB}">
      <text>
        <r>
          <rPr>
            <b/>
            <sz val="9"/>
            <color indexed="81"/>
            <rFont val="Tahoma"/>
            <charset val="1"/>
          </rPr>
          <t>APRENDIZ:</t>
        </r>
        <r>
          <rPr>
            <sz val="9"/>
            <color indexed="81"/>
            <rFont val="Tahoma"/>
            <charset val="1"/>
          </rPr>
          <t xml:space="preserve">
considero que el costo de implementación es medio, pues hay algunos materiales con los que ya cuenta la Universidad como un pH metro, y métodos para medir DQO, color y sólidos totales. Sin embargo, hay otros equipos que habría que conseguir como el colorímetro, el tanque de fermentación, el destilador, el picnómetro, entre otros</t>
        </r>
      </text>
    </comment>
    <comment ref="L11" authorId="0" shapeId="0" xr:uid="{7C432E30-4074-40CF-A125-80EA46291D4F}">
      <text>
        <r>
          <rPr>
            <b/>
            <sz val="9"/>
            <color indexed="81"/>
            <rFont val="Tahoma"/>
            <charset val="1"/>
          </rPr>
          <t>APRENDIZ:</t>
        </r>
        <r>
          <rPr>
            <sz val="9"/>
            <color indexed="81"/>
            <rFont val="Tahoma"/>
            <charset val="1"/>
          </rPr>
          <t xml:space="preserve">
Se requiere de personal capacitado con experiencia y conocimientos en el proceso de destilación y fermentación de material orgánico</t>
        </r>
      </text>
    </comment>
    <comment ref="O11" authorId="0" shapeId="0" xr:uid="{0C3052C7-7DF2-44AF-B3B8-8E131A1215DB}">
      <text>
        <r>
          <rPr>
            <b/>
            <sz val="9"/>
            <color indexed="81"/>
            <rFont val="Tahoma"/>
            <charset val="1"/>
          </rPr>
          <t>APRENDIZ:</t>
        </r>
        <r>
          <rPr>
            <sz val="9"/>
            <color indexed="81"/>
            <rFont val="Tahoma"/>
            <charset val="1"/>
          </rPr>
          <t xml:space="preserve">
En el corto plazo, esta estrategia no genera ingresos, pero en el mediano o largo plazo se pueden evaluar los posibles usos de los productos de esta estrategia, como combustible o fertilizantes, y conseguir clientes</t>
        </r>
      </text>
    </comment>
    <comment ref="P11" authorId="0" shapeId="0" xr:uid="{7622C778-D1B5-46D8-98E1-A19A98978903}">
      <text>
        <r>
          <rPr>
            <b/>
            <sz val="9"/>
            <color indexed="81"/>
            <rFont val="Tahoma"/>
            <charset val="1"/>
          </rPr>
          <t>APRENDIZ:</t>
        </r>
        <r>
          <rPr>
            <sz val="9"/>
            <color indexed="81"/>
            <rFont val="Tahoma"/>
            <charset val="1"/>
          </rPr>
          <t xml:space="preserve">
Esta estrategia no genera ahorros considerables, pues algunas veces los residuos de café se envían al compostaje, y a veces se envían con los residuos ordinarios al relleno sanitario, pero no representa una cantidad representativa</t>
        </r>
      </text>
    </comment>
    <comment ref="Q11" authorId="0" shapeId="0" xr:uid="{FDCF0157-8640-461F-92AF-DC83629050BA}">
      <text>
        <r>
          <rPr>
            <b/>
            <sz val="9"/>
            <color indexed="81"/>
            <rFont val="Tahoma"/>
            <charset val="1"/>
          </rPr>
          <t>APRENDIZ:</t>
        </r>
        <r>
          <rPr>
            <sz val="9"/>
            <color indexed="81"/>
            <rFont val="Tahoma"/>
            <charset val="1"/>
          </rPr>
          <t xml:space="preserve">
Esta estrategia no genera nuevos empleos</t>
        </r>
      </text>
    </comment>
    <comment ref="R11" authorId="0" shapeId="0" xr:uid="{48AC0E88-E47D-4F5F-AAFB-D1F0AE7F0F54}">
      <text>
        <r>
          <rPr>
            <b/>
            <sz val="9"/>
            <color indexed="81"/>
            <rFont val="Tahoma"/>
            <charset val="1"/>
          </rPr>
          <t>APRENDIZ:</t>
        </r>
        <r>
          <rPr>
            <sz val="9"/>
            <color indexed="81"/>
            <rFont val="Tahoma"/>
            <charset val="1"/>
          </rPr>
          <t xml:space="preserve">
Esta estrategia fortalece los conocimientos de los empleados en el proceso de fermentación y destilación de los residuos de café</t>
        </r>
      </text>
    </comment>
    <comment ref="S11" authorId="0" shapeId="0" xr:uid="{2C2864AC-270B-4F0A-96F7-B91D53204CC0}">
      <text>
        <r>
          <rPr>
            <b/>
            <sz val="9"/>
            <color indexed="81"/>
            <rFont val="Tahoma"/>
            <charset val="1"/>
          </rPr>
          <t>APRENDIZ:</t>
        </r>
        <r>
          <rPr>
            <sz val="9"/>
            <color indexed="81"/>
            <rFont val="Tahoma"/>
            <charset val="1"/>
          </rPr>
          <t xml:space="preserve">
Con esta estrategia hay una optimización considerable de recursos, pues a partir de los residuos de café, se crea bioalcohol y biofertilizante</t>
        </r>
      </text>
    </comment>
    <comment ref="T11" authorId="0" shapeId="0" xr:uid="{07C1F844-D5DD-4EA2-960B-6E789A0F7735}">
      <text>
        <r>
          <rPr>
            <b/>
            <sz val="9"/>
            <color indexed="81"/>
            <rFont val="Tahoma"/>
            <charset val="1"/>
          </rPr>
          <t>APRENDIZ:</t>
        </r>
        <r>
          <rPr>
            <sz val="9"/>
            <color indexed="81"/>
            <rFont val="Tahoma"/>
            <charset val="1"/>
          </rPr>
          <t xml:space="preserve">
Esta estrategia no genera ahorros energéticos</t>
        </r>
      </text>
    </comment>
    <comment ref="C12" authorId="0" shapeId="0" xr:uid="{B195B8B1-0F97-49E2-9A37-1721B3BF865E}">
      <text>
        <r>
          <rPr>
            <b/>
            <sz val="9"/>
            <color indexed="81"/>
            <rFont val="Tahoma"/>
            <charset val="1"/>
          </rPr>
          <t>APRENDIZ:</t>
        </r>
        <r>
          <rPr>
            <sz val="9"/>
            <color indexed="81"/>
            <rFont val="Tahoma"/>
            <charset val="1"/>
          </rPr>
          <t xml:space="preserve">
Esta estrategia favorece la circularidad, pues se aprovechan residuos de frutas para producir bioetanol</t>
        </r>
      </text>
    </comment>
    <comment ref="D12" authorId="0" shapeId="0" xr:uid="{49358515-AC5B-4720-A4FA-102FC93016FF}">
      <text>
        <r>
          <rPr>
            <b/>
            <sz val="9"/>
            <color indexed="81"/>
            <rFont val="Tahoma"/>
            <charset val="1"/>
          </rPr>
          <t>APRENDIZ:</t>
        </r>
        <r>
          <rPr>
            <sz val="9"/>
            <color indexed="81"/>
            <rFont val="Tahoma"/>
            <charset val="1"/>
          </rPr>
          <t xml:space="preserve">
Considero que el potencial de réplica es medio, pues se requieren materiales que habría que evaluar para su adquisición y uso</t>
        </r>
      </text>
    </comment>
    <comment ref="G12" authorId="0" shapeId="0" xr:uid="{A35B1F03-C32F-4A13-9B69-C42911F15DFE}">
      <text>
        <r>
          <rPr>
            <b/>
            <sz val="9"/>
            <color indexed="81"/>
            <rFont val="Tahoma"/>
            <charset val="1"/>
          </rPr>
          <t>APRENDIZ:</t>
        </r>
        <r>
          <rPr>
            <sz val="9"/>
            <color indexed="81"/>
            <rFont val="Tahoma"/>
            <charset val="1"/>
          </rPr>
          <t xml:space="preserve">
El nivel de relacionamiento es medio, pues se involucra a los encargados del acopio, y al personal de laboratorios</t>
        </r>
      </text>
    </comment>
    <comment ref="H12" authorId="0" shapeId="0" xr:uid="{7EDAF37E-55B8-442B-BE03-4CC7D5C6B358}">
      <text>
        <r>
          <rPr>
            <b/>
            <sz val="9"/>
            <color indexed="81"/>
            <rFont val="Tahoma"/>
            <charset val="1"/>
          </rPr>
          <t>APRENDIZ:</t>
        </r>
        <r>
          <rPr>
            <sz val="9"/>
            <color indexed="81"/>
            <rFont val="Tahoma"/>
            <charset val="1"/>
          </rPr>
          <t xml:space="preserve">
Tiene un impacto medio sobre los actores, pues la implementación de esta estrategia implica agregar nuevas funciones a su jornada laboral</t>
        </r>
      </text>
    </comment>
    <comment ref="K12" authorId="0" shapeId="0" xr:uid="{DE0710D8-16FF-4509-8EFA-2A7EF6596EAD}">
      <text>
        <r>
          <rPr>
            <b/>
            <sz val="9"/>
            <color indexed="81"/>
            <rFont val="Tahoma"/>
            <charset val="1"/>
          </rPr>
          <t>APRENDIZ:</t>
        </r>
        <r>
          <rPr>
            <sz val="9"/>
            <color indexed="81"/>
            <rFont val="Tahoma"/>
            <charset val="1"/>
          </rPr>
          <t xml:space="preserve">
considero que el costo de implementación es medio, pues hay varias formas de producir bioetanol, algunas más sofisticadas que otras, pero en la mayoría se requiere un biodigestor, un destilador. Hay otros estudios que utilizan microorganismos, y realizan un proceso de hidrolización.
</t>
        </r>
      </text>
    </comment>
    <comment ref="L12" authorId="0" shapeId="0" xr:uid="{FECBBB3B-0188-46BA-8C6D-E391F6BA67FE}">
      <text>
        <r>
          <rPr>
            <b/>
            <sz val="9"/>
            <color indexed="81"/>
            <rFont val="Tahoma"/>
            <charset val="1"/>
          </rPr>
          <t>APRENDIZ:</t>
        </r>
        <r>
          <rPr>
            <sz val="9"/>
            <color indexed="81"/>
            <rFont val="Tahoma"/>
            <charset val="1"/>
          </rPr>
          <t xml:space="preserve">
Se requiere de personal capacitado con experiencia y conocimientos en el proceso de destilación y fermentación de material orgánico</t>
        </r>
      </text>
    </comment>
    <comment ref="O12" authorId="0" shapeId="0" xr:uid="{B614B162-926C-4824-AE5F-357977C4B08C}">
      <text>
        <r>
          <rPr>
            <b/>
            <sz val="9"/>
            <color indexed="81"/>
            <rFont val="Tahoma"/>
            <charset val="1"/>
          </rPr>
          <t>APRENDIZ:</t>
        </r>
        <r>
          <rPr>
            <sz val="9"/>
            <color indexed="81"/>
            <rFont val="Tahoma"/>
            <charset val="1"/>
          </rPr>
          <t xml:space="preserve">
En el corto plazo, esta estrategia no genera ingresos</t>
        </r>
      </text>
    </comment>
    <comment ref="P12" authorId="0" shapeId="0" xr:uid="{D7B965AD-0E81-4342-8B32-9F9C0AEE8658}">
      <text>
        <r>
          <rPr>
            <b/>
            <sz val="9"/>
            <color indexed="81"/>
            <rFont val="Tahoma"/>
            <charset val="1"/>
          </rPr>
          <t>APRENDIZ:</t>
        </r>
        <r>
          <rPr>
            <sz val="9"/>
            <color indexed="81"/>
            <rFont val="Tahoma"/>
            <charset val="1"/>
          </rPr>
          <t xml:space="preserve">
Esta estrategia no genera ahorros, pues los pocos residuos de frutas generados en la Universidad, se compostan</t>
        </r>
      </text>
    </comment>
    <comment ref="Q12" authorId="0" shapeId="0" xr:uid="{C7F6682B-BF86-4BE1-8B85-1952194199FD}">
      <text>
        <r>
          <rPr>
            <b/>
            <sz val="9"/>
            <color indexed="81"/>
            <rFont val="Tahoma"/>
            <charset val="1"/>
          </rPr>
          <t>APRENDIZ:</t>
        </r>
        <r>
          <rPr>
            <sz val="9"/>
            <color indexed="81"/>
            <rFont val="Tahoma"/>
            <charset val="1"/>
          </rPr>
          <t xml:space="preserve">
Esta estrategia no genera nuevos empleos</t>
        </r>
      </text>
    </comment>
    <comment ref="R12" authorId="0" shapeId="0" xr:uid="{22B0A947-545C-46B2-AAAF-80DCFB3B8692}">
      <text>
        <r>
          <rPr>
            <b/>
            <sz val="9"/>
            <color indexed="81"/>
            <rFont val="Tahoma"/>
            <charset val="1"/>
          </rPr>
          <t>APRENDIZ:</t>
        </r>
        <r>
          <rPr>
            <sz val="9"/>
            <color indexed="81"/>
            <rFont val="Tahoma"/>
            <charset val="1"/>
          </rPr>
          <t xml:space="preserve">
Esta estrategia fortalece los conocimientos de los empleados en el proceso de fermentación y destilación de los residuos orgánicos</t>
        </r>
      </text>
    </comment>
    <comment ref="S12" authorId="0" shapeId="0" xr:uid="{ABDB6E7E-43D9-4C4E-837D-7BDE38982EBE}">
      <text>
        <r>
          <rPr>
            <b/>
            <sz val="9"/>
            <color indexed="81"/>
            <rFont val="Tahoma"/>
            <charset val="1"/>
          </rPr>
          <t>APRENDIZ:</t>
        </r>
        <r>
          <rPr>
            <sz val="9"/>
            <color indexed="81"/>
            <rFont val="Tahoma"/>
            <charset val="1"/>
          </rPr>
          <t xml:space="preserve">
La eficiencia de recursos es baja, pues la generación de residuos de frutas no es muy alta en la Universidad</t>
        </r>
      </text>
    </comment>
    <comment ref="T12" authorId="0" shapeId="0" xr:uid="{90FD7C36-2FDA-4C44-9B7B-8282812674CA}">
      <text>
        <r>
          <rPr>
            <b/>
            <sz val="9"/>
            <color indexed="81"/>
            <rFont val="Tahoma"/>
            <charset val="1"/>
          </rPr>
          <t>APRENDIZ:</t>
        </r>
        <r>
          <rPr>
            <sz val="9"/>
            <color indexed="81"/>
            <rFont val="Tahoma"/>
            <charset val="1"/>
          </rPr>
          <t xml:space="preserve">
Esta estrategia no genera ahorros energéticos</t>
        </r>
      </text>
    </comment>
    <comment ref="C13" authorId="0" shapeId="0" xr:uid="{19427A60-C4A9-4169-A244-ACEBA3384242}">
      <text>
        <r>
          <rPr>
            <b/>
            <sz val="9"/>
            <color indexed="81"/>
            <rFont val="Tahoma"/>
            <charset val="1"/>
          </rPr>
          <t>APRENDIZ:</t>
        </r>
        <r>
          <rPr>
            <sz val="9"/>
            <color indexed="81"/>
            <rFont val="Tahoma"/>
            <charset val="1"/>
          </rPr>
          <t xml:space="preserve">
Facilita y optimiza el proceso de separación de residuos. Sin embargo, no tiene un efecto directo en la circularidad</t>
        </r>
      </text>
    </comment>
    <comment ref="D13" authorId="0" shapeId="0" xr:uid="{CF69B1DA-32D5-436F-AD9B-D68684B60728}">
      <text>
        <r>
          <rPr>
            <b/>
            <sz val="9"/>
            <color indexed="81"/>
            <rFont val="Tahoma"/>
            <charset val="1"/>
          </rPr>
          <t>APRENDIZ:</t>
        </r>
        <r>
          <rPr>
            <sz val="9"/>
            <color indexed="81"/>
            <rFont val="Tahoma"/>
            <charset val="1"/>
          </rPr>
          <t xml:space="preserve">
Considero que tiene un bajo potencial de réplica, pues se utiliza una tecnología muy moderna e innovadora</t>
        </r>
      </text>
    </comment>
    <comment ref="G13" authorId="0" shapeId="0" xr:uid="{FD96E97F-0C40-4F2E-B714-6AC697600B99}">
      <text>
        <r>
          <rPr>
            <b/>
            <sz val="9"/>
            <color indexed="81"/>
            <rFont val="Tahoma"/>
            <charset val="1"/>
          </rPr>
          <t>APRENDIZ:</t>
        </r>
        <r>
          <rPr>
            <sz val="9"/>
            <color indexed="81"/>
            <rFont val="Tahoma"/>
            <charset val="1"/>
          </rPr>
          <t xml:space="preserve">
Esta estrategia solo involucra al personal del acopio </t>
        </r>
      </text>
    </comment>
    <comment ref="H13" authorId="0" shapeId="0" xr:uid="{1DDC6C4E-AC96-48E0-88C0-958B2F8A0182}">
      <text>
        <r>
          <rPr>
            <b/>
            <sz val="9"/>
            <color indexed="81"/>
            <rFont val="Tahoma"/>
            <charset val="1"/>
          </rPr>
          <t>APRENDIZ:</t>
        </r>
        <r>
          <rPr>
            <sz val="9"/>
            <color indexed="81"/>
            <rFont val="Tahoma"/>
            <charset val="1"/>
          </rPr>
          <t xml:space="preserve">
Esta estrategia tendría un alto impacto en los actores, pues se facilitaría el trabajo de separación</t>
        </r>
      </text>
    </comment>
    <comment ref="K13" authorId="0" shapeId="0" xr:uid="{F45BF22D-84CC-4B13-A4B9-1AAF953D6AE8}">
      <text>
        <r>
          <rPr>
            <b/>
            <sz val="9"/>
            <color indexed="81"/>
            <rFont val="Tahoma"/>
            <charset val="1"/>
          </rPr>
          <t>APRENDIZ:</t>
        </r>
        <r>
          <rPr>
            <sz val="9"/>
            <color indexed="81"/>
            <rFont val="Tahoma"/>
            <charset val="1"/>
          </rPr>
          <t xml:space="preserve">
Esta tecnología no está disponible en Colombia, además es una máquina considerablemente grande, que dudo que quepa en el acopio</t>
        </r>
      </text>
    </comment>
    <comment ref="L13" authorId="0" shapeId="0" xr:uid="{4D65EF01-9146-48CC-8224-C8D05F6B360F}">
      <text>
        <r>
          <rPr>
            <b/>
            <sz val="9"/>
            <color indexed="81"/>
            <rFont val="Tahoma"/>
            <charset val="1"/>
          </rPr>
          <t>APRENDIZ:</t>
        </r>
        <r>
          <rPr>
            <sz val="9"/>
            <color indexed="81"/>
            <rFont val="Tahoma"/>
            <charset val="1"/>
          </rPr>
          <t xml:space="preserve">
No se requieren capacidades técnicas para el manejo de la máquina</t>
        </r>
      </text>
    </comment>
    <comment ref="O13" authorId="0" shapeId="0" xr:uid="{6DBDC536-97CC-49CB-BAE5-892C441E25D9}">
      <text>
        <r>
          <rPr>
            <b/>
            <sz val="9"/>
            <color indexed="81"/>
            <rFont val="Tahoma"/>
            <family val="2"/>
          </rPr>
          <t>APRENDIZ:</t>
        </r>
        <r>
          <rPr>
            <sz val="9"/>
            <color indexed="81"/>
            <rFont val="Tahoma"/>
            <family val="2"/>
          </rPr>
          <t xml:space="preserve">
Esta estrategia no genera ingresos económicos</t>
        </r>
      </text>
    </comment>
    <comment ref="P13" authorId="0" shapeId="0" xr:uid="{E5D33A8B-EDCE-43A3-BAB6-FE77D49F27B6}">
      <text>
        <r>
          <rPr>
            <b/>
            <sz val="9"/>
            <color indexed="81"/>
            <rFont val="Tahoma"/>
            <charset val="1"/>
          </rPr>
          <t>APRENDIZ:</t>
        </r>
        <r>
          <rPr>
            <sz val="9"/>
            <color indexed="81"/>
            <rFont val="Tahoma"/>
            <charset val="1"/>
          </rPr>
          <t xml:space="preserve">
Esta estrategia no genera ahorros económicos</t>
        </r>
      </text>
    </comment>
    <comment ref="Q13" authorId="0" shapeId="0" xr:uid="{C2E3DE62-230B-470A-B384-CDB45363AC78}">
      <text>
        <r>
          <rPr>
            <b/>
            <sz val="9"/>
            <color indexed="81"/>
            <rFont val="Tahoma"/>
            <charset val="1"/>
          </rPr>
          <t>APRENDIZ:</t>
        </r>
        <r>
          <rPr>
            <sz val="9"/>
            <color indexed="81"/>
            <rFont val="Tahoma"/>
            <charset val="1"/>
          </rPr>
          <t xml:space="preserve">
Esta estrategia no genera nuevos empleos</t>
        </r>
      </text>
    </comment>
    <comment ref="R13" authorId="0" shapeId="0" xr:uid="{679CEA01-11EA-4303-BB86-7DF1524469D8}">
      <text>
        <r>
          <rPr>
            <b/>
            <sz val="9"/>
            <color indexed="81"/>
            <rFont val="Tahoma"/>
            <charset val="1"/>
          </rPr>
          <t>APRENDIZ:</t>
        </r>
        <r>
          <rPr>
            <sz val="9"/>
            <color indexed="81"/>
            <rFont val="Tahoma"/>
            <charset val="1"/>
          </rPr>
          <t xml:space="preserve">
Esta estrategia no fortalece las capacidades de los empleados</t>
        </r>
      </text>
    </comment>
    <comment ref="S13" authorId="0" shapeId="0" xr:uid="{E74E4CB7-46DE-4455-9E62-9D5F715DD4A7}">
      <text>
        <r>
          <rPr>
            <b/>
            <sz val="9"/>
            <color indexed="81"/>
            <rFont val="Tahoma"/>
            <charset val="1"/>
          </rPr>
          <t>APRENDIZ:</t>
        </r>
        <r>
          <rPr>
            <sz val="9"/>
            <color indexed="81"/>
            <rFont val="Tahoma"/>
            <charset val="1"/>
          </rPr>
          <t xml:space="preserve">
Con esta estrategia no hay optimización de recursos</t>
        </r>
      </text>
    </comment>
    <comment ref="T13" authorId="0" shapeId="0" xr:uid="{CCEE0317-76BF-4AF0-8AD9-8B94198F34F2}">
      <text>
        <r>
          <rPr>
            <b/>
            <sz val="9"/>
            <color indexed="81"/>
            <rFont val="Tahoma"/>
            <charset val="1"/>
          </rPr>
          <t>APRENDIZ:</t>
        </r>
        <r>
          <rPr>
            <sz val="9"/>
            <color indexed="81"/>
            <rFont val="Tahoma"/>
            <charset val="1"/>
          </rPr>
          <t xml:space="preserve">
Esta estrategia no genera ahorros energéticos</t>
        </r>
      </text>
    </comment>
    <comment ref="C14" authorId="0" shapeId="0" xr:uid="{EEACD1C1-40CE-4712-BF25-2F542AE45DD5}">
      <text>
        <r>
          <rPr>
            <b/>
            <sz val="9"/>
            <color indexed="81"/>
            <rFont val="Tahoma"/>
            <charset val="1"/>
          </rPr>
          <t>APRENDIZ:</t>
        </r>
        <r>
          <rPr>
            <sz val="9"/>
            <color indexed="81"/>
            <rFont val="Tahoma"/>
            <charset val="1"/>
          </rPr>
          <t xml:space="preserve">
Genera motivación en la comunidad para la entrega de productos aprovechables en los puntos correspondientes</t>
        </r>
      </text>
    </comment>
    <comment ref="D14" authorId="0" shapeId="0" xr:uid="{352FB6FD-EFDD-4A36-AD65-0FD0621EC8CE}">
      <text>
        <r>
          <rPr>
            <b/>
            <sz val="9"/>
            <color indexed="81"/>
            <rFont val="Tahoma"/>
            <charset val="1"/>
          </rPr>
          <t>APRENDIZ:</t>
        </r>
        <r>
          <rPr>
            <sz val="9"/>
            <color indexed="81"/>
            <rFont val="Tahoma"/>
            <charset val="1"/>
          </rPr>
          <t xml:space="preserve">
Considero que tiene un potencial de réplica medio, pues es necesario revisar si la generación de estos incentivos son rentables para la empresa</t>
        </r>
      </text>
    </comment>
    <comment ref="G14" authorId="0" shapeId="0" xr:uid="{6F7C12DB-B242-48A1-AF72-F2E3773B1BCC}">
      <text>
        <r>
          <rPr>
            <b/>
            <sz val="9"/>
            <color indexed="81"/>
            <rFont val="Tahoma"/>
            <charset val="1"/>
          </rPr>
          <t>APRENDIZ:</t>
        </r>
        <r>
          <rPr>
            <sz val="9"/>
            <color indexed="81"/>
            <rFont val="Tahoma"/>
            <charset val="1"/>
          </rPr>
          <t xml:space="preserve">
Esta estrategia involucra principalmente a estudiantes, docentes y visitantes, por lo que el nivel de relacionamiento con actores es medio</t>
        </r>
      </text>
    </comment>
    <comment ref="H14" authorId="0" shapeId="0" xr:uid="{62E99C83-1FEC-431F-9DD1-C553D917D8D6}">
      <text>
        <r>
          <rPr>
            <b/>
            <sz val="9"/>
            <color indexed="81"/>
            <rFont val="Tahoma"/>
            <charset val="1"/>
          </rPr>
          <t>APRENDIZ:</t>
        </r>
        <r>
          <rPr>
            <sz val="9"/>
            <color indexed="81"/>
            <rFont val="Tahoma"/>
            <charset val="1"/>
          </rPr>
          <t xml:space="preserve">
Con esta estrategia se espera que los actores, incorporen en sus hábitos la entrega de materiales aprovechables en los puntos autorizados</t>
        </r>
      </text>
    </comment>
    <comment ref="K14" authorId="0" shapeId="0" xr:uid="{C08FD1FD-ED4B-481C-B156-0F22E72DD3A4}">
      <text>
        <r>
          <rPr>
            <b/>
            <sz val="9"/>
            <color indexed="81"/>
            <rFont val="Tahoma"/>
            <charset val="1"/>
          </rPr>
          <t>APRENDIZ:</t>
        </r>
        <r>
          <rPr>
            <sz val="9"/>
            <color indexed="81"/>
            <rFont val="Tahoma"/>
            <charset val="1"/>
          </rPr>
          <t xml:space="preserve">
La Universidad tendría que asumir costos de publicidad de la estrategia, y los incentivos que se darían, por ejemplo un descuento en la tienda universitaria</t>
        </r>
      </text>
    </comment>
    <comment ref="L14" authorId="0" shapeId="0" xr:uid="{60D63F48-6A31-4560-A57F-BE95A277E578}">
      <text>
        <r>
          <rPr>
            <b/>
            <sz val="9"/>
            <color indexed="81"/>
            <rFont val="Tahoma"/>
            <charset val="1"/>
          </rPr>
          <t>APRENDIZ:</t>
        </r>
        <r>
          <rPr>
            <sz val="9"/>
            <color indexed="81"/>
            <rFont val="Tahoma"/>
            <charset val="1"/>
          </rPr>
          <t xml:space="preserve">
No se requieren de capacidades técnicas o tecnológicas</t>
        </r>
      </text>
    </comment>
    <comment ref="O14" authorId="0" shapeId="0" xr:uid="{A6EFB26B-FB58-464F-B012-3E5FAE5C9759}">
      <text>
        <r>
          <rPr>
            <b/>
            <sz val="9"/>
            <color indexed="81"/>
            <rFont val="Tahoma"/>
            <family val="2"/>
          </rPr>
          <t>APRENDIZ:</t>
        </r>
        <r>
          <rPr>
            <sz val="9"/>
            <color indexed="81"/>
            <rFont val="Tahoma"/>
            <family val="2"/>
          </rPr>
          <t xml:space="preserve">
Esta estrategia no genera ingresos económicos</t>
        </r>
      </text>
    </comment>
    <comment ref="P14" authorId="0" shapeId="0" xr:uid="{CE0EADFC-19D6-482A-B48B-F67D4114D141}">
      <text>
        <r>
          <rPr>
            <b/>
            <sz val="9"/>
            <color indexed="81"/>
            <rFont val="Tahoma"/>
            <charset val="1"/>
          </rPr>
          <t>APRENDIZ:</t>
        </r>
        <r>
          <rPr>
            <sz val="9"/>
            <color indexed="81"/>
            <rFont val="Tahoma"/>
            <charset val="1"/>
          </rPr>
          <t xml:space="preserve">
Esta estrategia no genera ahorros económicos</t>
        </r>
      </text>
    </comment>
    <comment ref="Q14" authorId="0" shapeId="0" xr:uid="{E4DFDEF5-15DE-42DF-9661-45887AD0EFED}">
      <text>
        <r>
          <rPr>
            <b/>
            <sz val="9"/>
            <color indexed="81"/>
            <rFont val="Tahoma"/>
            <charset val="1"/>
          </rPr>
          <t>APRENDIZ:</t>
        </r>
        <r>
          <rPr>
            <sz val="9"/>
            <color indexed="81"/>
            <rFont val="Tahoma"/>
            <charset val="1"/>
          </rPr>
          <t xml:space="preserve">
Esta estrategia no genera nuevos empleos</t>
        </r>
      </text>
    </comment>
    <comment ref="R14" authorId="0" shapeId="0" xr:uid="{174767CE-250E-423F-B752-182FA470E95F}">
      <text>
        <r>
          <rPr>
            <b/>
            <sz val="9"/>
            <color indexed="81"/>
            <rFont val="Tahoma"/>
            <charset val="1"/>
          </rPr>
          <t>APRENDIZ:</t>
        </r>
        <r>
          <rPr>
            <sz val="9"/>
            <color indexed="81"/>
            <rFont val="Tahoma"/>
            <charset val="1"/>
          </rPr>
          <t xml:space="preserve">
Esta estrategia no fortalece las capacidades de los empleados</t>
        </r>
      </text>
    </comment>
    <comment ref="S14" authorId="0" shapeId="0" xr:uid="{58FE4388-1CD2-494E-AA1B-6B12AF9A5280}">
      <text>
        <r>
          <rPr>
            <b/>
            <sz val="9"/>
            <color indexed="81"/>
            <rFont val="Tahoma"/>
            <charset val="1"/>
          </rPr>
          <t>APRENDIZ:</t>
        </r>
        <r>
          <rPr>
            <sz val="9"/>
            <color indexed="81"/>
            <rFont val="Tahoma"/>
            <charset val="1"/>
          </rPr>
          <t xml:space="preserve">
Con esta estrategia no hay optimización de recursos</t>
        </r>
      </text>
    </comment>
    <comment ref="T14" authorId="0" shapeId="0" xr:uid="{BC02D8A7-2F5B-40EB-BA78-8D308E4A0147}">
      <text>
        <r>
          <rPr>
            <b/>
            <sz val="9"/>
            <color indexed="81"/>
            <rFont val="Tahoma"/>
            <charset val="1"/>
          </rPr>
          <t>APRENDIZ:</t>
        </r>
        <r>
          <rPr>
            <sz val="9"/>
            <color indexed="81"/>
            <rFont val="Tahoma"/>
            <charset val="1"/>
          </rPr>
          <t xml:space="preserve">
Esta estrategia no genera ahorros energéticos</t>
        </r>
      </text>
    </comment>
    <comment ref="C15" authorId="0" shapeId="0" xr:uid="{00AF1318-7947-495B-A9CE-B5D46A449798}">
      <text>
        <r>
          <rPr>
            <b/>
            <sz val="9"/>
            <color indexed="81"/>
            <rFont val="Tahoma"/>
            <charset val="1"/>
          </rPr>
          <t>APRENDIZ:</t>
        </r>
        <r>
          <rPr>
            <sz val="9"/>
            <color indexed="81"/>
            <rFont val="Tahoma"/>
            <charset val="1"/>
          </rPr>
          <t xml:space="preserve">
Esta estrategia favorece la circularidad, pues el icopor es uno de los materiales que no se aprovechan la Universidad actualmente</t>
        </r>
      </text>
    </comment>
    <comment ref="D15" authorId="0" shapeId="0" xr:uid="{39689A7E-287A-446F-A351-2175F6AA052E}">
      <text>
        <r>
          <rPr>
            <b/>
            <sz val="9"/>
            <color indexed="81"/>
            <rFont val="Tahoma"/>
            <charset val="1"/>
          </rPr>
          <t>APRENDIZ:</t>
        </r>
        <r>
          <rPr>
            <sz val="9"/>
            <color indexed="81"/>
            <rFont val="Tahoma"/>
            <charset val="1"/>
          </rPr>
          <t xml:space="preserve">
Una parte del proceso es bastante artesanal, pero la otra requiere de maquinaria más especializada</t>
        </r>
      </text>
    </comment>
    <comment ref="G15" authorId="0" shapeId="0" xr:uid="{C9C23904-F197-4E7A-B5DD-5282BEC05F93}">
      <text>
        <r>
          <rPr>
            <b/>
            <sz val="9"/>
            <color indexed="81"/>
            <rFont val="Tahoma"/>
            <charset val="1"/>
          </rPr>
          <t>APRENDIZ:</t>
        </r>
        <r>
          <rPr>
            <sz val="9"/>
            <color indexed="81"/>
            <rFont val="Tahoma"/>
            <charset val="1"/>
          </rPr>
          <t xml:space="preserve">
Esta estrategia involucra al personal del acopio para la separación del icopor, y al personal de laboratorios </t>
        </r>
      </text>
    </comment>
    <comment ref="H15" authorId="0" shapeId="0" xr:uid="{13506D8C-495F-4913-A6FC-3DF71EBDA90F}">
      <text>
        <r>
          <rPr>
            <b/>
            <sz val="9"/>
            <color indexed="81"/>
            <rFont val="Tahoma"/>
            <charset val="1"/>
          </rPr>
          <t>APRENDIZ:</t>
        </r>
        <r>
          <rPr>
            <sz val="9"/>
            <color indexed="81"/>
            <rFont val="Tahoma"/>
            <charset val="1"/>
          </rPr>
          <t xml:space="preserve">
El impacto para el personal del acopio es medio, pues el personal del acopio debe incluir en sus tareas diarias la separación del icopor, y el personal encargado del proceso de reciclaje, incorporar las actividades relacionadas con el proceso</t>
        </r>
      </text>
    </comment>
    <comment ref="K15" authorId="0" shapeId="0" xr:uid="{F4C77FF7-CD50-4D5C-ABEA-4D38ADE9F374}">
      <text>
        <r>
          <rPr>
            <b/>
            <sz val="9"/>
            <color indexed="81"/>
            <rFont val="Tahoma"/>
            <charset val="1"/>
          </rPr>
          <t>APRENDIZ:</t>
        </r>
        <r>
          <rPr>
            <sz val="9"/>
            <color indexed="81"/>
            <rFont val="Tahoma"/>
            <charset val="1"/>
          </rPr>
          <t xml:space="preserve">
El costo de implementación es medio, pues se necesita de cierto tipo de maquinaria que habría que adquirir</t>
        </r>
      </text>
    </comment>
    <comment ref="L15" authorId="0" shapeId="0" xr:uid="{8811443B-D481-4793-8E1B-986B29346A10}">
      <text>
        <r>
          <rPr>
            <b/>
            <sz val="9"/>
            <color indexed="81"/>
            <rFont val="Tahoma"/>
            <charset val="1"/>
          </rPr>
          <t>APRENDIZ:</t>
        </r>
        <r>
          <rPr>
            <sz val="9"/>
            <color indexed="81"/>
            <rFont val="Tahoma"/>
            <charset val="1"/>
          </rPr>
          <t xml:space="preserve">
se requiere de maquinaria y personal capacitado para el uso de la maquinaria</t>
        </r>
      </text>
    </comment>
    <comment ref="O15" authorId="0" shapeId="0" xr:uid="{4742A31E-9F7F-44DB-A86E-69163CAF9AE3}">
      <text>
        <r>
          <rPr>
            <b/>
            <sz val="9"/>
            <color indexed="81"/>
            <rFont val="Tahoma"/>
            <family val="2"/>
          </rPr>
          <t>APRENDIZ:</t>
        </r>
        <r>
          <rPr>
            <sz val="9"/>
            <color indexed="81"/>
            <rFont val="Tahoma"/>
            <family val="2"/>
          </rPr>
          <t xml:space="preserve">
Esta estrategia no genera ingresos económicos</t>
        </r>
      </text>
    </comment>
    <comment ref="P15" authorId="0" shapeId="0" xr:uid="{EF8626BC-AF0A-4E9D-ACAE-990F77E9CC04}">
      <text>
        <r>
          <rPr>
            <b/>
            <sz val="9"/>
            <color indexed="81"/>
            <rFont val="Tahoma"/>
            <charset val="1"/>
          </rPr>
          <t>APRENDIZ:</t>
        </r>
        <r>
          <rPr>
            <sz val="9"/>
            <color indexed="81"/>
            <rFont val="Tahoma"/>
            <charset val="1"/>
          </rPr>
          <t xml:space="preserve">
Esta estrategia genera ahorros en los costos de disposición final, pues el icopor ocupa un volumen considerable, y al evitar su envío al relleno sanitario, se reducirían los costos</t>
        </r>
      </text>
    </comment>
    <comment ref="Q15" authorId="0" shapeId="0" xr:uid="{95776106-F92E-4A5E-B2A0-A1C32968531F}">
      <text>
        <r>
          <rPr>
            <b/>
            <sz val="9"/>
            <color indexed="81"/>
            <rFont val="Tahoma"/>
            <charset val="1"/>
          </rPr>
          <t>APRENDIZ:</t>
        </r>
        <r>
          <rPr>
            <sz val="9"/>
            <color indexed="81"/>
            <rFont val="Tahoma"/>
            <charset val="1"/>
          </rPr>
          <t xml:space="preserve">
Esta estrategia no genera nuevos empleos</t>
        </r>
      </text>
    </comment>
    <comment ref="R15" authorId="0" shapeId="0" xr:uid="{42696DAA-24FA-4BA3-BFD6-FC426C1F653F}">
      <text>
        <r>
          <rPr>
            <b/>
            <sz val="9"/>
            <color indexed="81"/>
            <rFont val="Tahoma"/>
            <charset val="1"/>
          </rPr>
          <t>APRENDIZ:</t>
        </r>
        <r>
          <rPr>
            <sz val="9"/>
            <color indexed="81"/>
            <rFont val="Tahoma"/>
            <charset val="1"/>
          </rPr>
          <t xml:space="preserve">
Esta estrategia genera nuevas capacidades en los empleados en conocimientos y prácticas relacionados con el reciclaje del icopor</t>
        </r>
      </text>
    </comment>
    <comment ref="S15" authorId="0" shapeId="0" xr:uid="{091B5617-1422-4C17-93A6-6A0176C88C1C}">
      <text>
        <r>
          <rPr>
            <b/>
            <sz val="9"/>
            <color indexed="81"/>
            <rFont val="Tahoma"/>
            <charset val="1"/>
          </rPr>
          <t>APRENDIZ:</t>
        </r>
        <r>
          <rPr>
            <sz val="9"/>
            <color indexed="81"/>
            <rFont val="Tahoma"/>
            <charset val="1"/>
          </rPr>
          <t xml:space="preserve">
Con esta estrategia hay una eficiencia considerable de los recursos, pues se recupera tanto el poliestireno como el solvente utilizado en el proceso</t>
        </r>
      </text>
    </comment>
    <comment ref="T15" authorId="0" shapeId="0" xr:uid="{E6817C34-9279-4E77-A9FC-056B91A3AF13}">
      <text>
        <r>
          <rPr>
            <b/>
            <sz val="9"/>
            <color indexed="81"/>
            <rFont val="Tahoma"/>
            <charset val="1"/>
          </rPr>
          <t>APRENDIZ:</t>
        </r>
        <r>
          <rPr>
            <sz val="9"/>
            <color indexed="81"/>
            <rFont val="Tahoma"/>
            <charset val="1"/>
          </rPr>
          <t xml:space="preserve">
Esta estrategia no genera ahorros energéticos</t>
        </r>
      </text>
    </comment>
    <comment ref="C16" authorId="0" shapeId="0" xr:uid="{D1968588-3947-4A69-9BC2-3E19D16F9A9E}">
      <text>
        <r>
          <rPr>
            <b/>
            <sz val="9"/>
            <color indexed="81"/>
            <rFont val="Tahoma"/>
            <charset val="1"/>
          </rPr>
          <t>APRENDIZ:</t>
        </r>
        <r>
          <rPr>
            <sz val="9"/>
            <color indexed="81"/>
            <rFont val="Tahoma"/>
            <charset val="1"/>
          </rPr>
          <t xml:space="preserve">
Es una forma moderna de educar a la comunidad universitaria en la separación en la fuente</t>
        </r>
      </text>
    </comment>
    <comment ref="D16" authorId="0" shapeId="0" xr:uid="{6F0E8DBB-14D7-4319-AAB4-748D183B766D}">
      <text>
        <r>
          <rPr>
            <b/>
            <sz val="9"/>
            <color indexed="81"/>
            <rFont val="Tahoma"/>
            <charset val="1"/>
          </rPr>
          <t>APRENDIZ:</t>
        </r>
        <r>
          <rPr>
            <sz val="9"/>
            <color indexed="81"/>
            <rFont val="Tahoma"/>
            <charset val="1"/>
          </rPr>
          <t xml:space="preserve">
El potencial de réplica es alto, pues la creación de aplicaciones móviles es una práctica muy común en el mundo actual</t>
        </r>
      </text>
    </comment>
    <comment ref="G16" authorId="0" shapeId="0" xr:uid="{1E0E51D0-B164-444A-9B00-9BD6BA912B66}">
      <text>
        <r>
          <rPr>
            <b/>
            <sz val="9"/>
            <color indexed="81"/>
            <rFont val="Tahoma"/>
            <charset val="1"/>
          </rPr>
          <t>APRENDIZ:</t>
        </r>
        <r>
          <rPr>
            <sz val="9"/>
            <color indexed="81"/>
            <rFont val="Tahoma"/>
            <charset val="1"/>
          </rPr>
          <t xml:space="preserve">
Esta estrategia involucra aprincipalmente a docentes, estudiantes y visitantes</t>
        </r>
      </text>
    </comment>
    <comment ref="H16" authorId="0" shapeId="0" xr:uid="{BE2FE628-CF62-4A5B-938A-8D95E277C910}">
      <text>
        <r>
          <rPr>
            <b/>
            <sz val="9"/>
            <color indexed="81"/>
            <rFont val="Tahoma"/>
            <charset val="1"/>
          </rPr>
          <t>APRENDIZ:</t>
        </r>
        <r>
          <rPr>
            <sz val="9"/>
            <color indexed="81"/>
            <rFont val="Tahoma"/>
            <charset val="1"/>
          </rPr>
          <t xml:space="preserve">
El impacto sobre los actores es medio, pues requiere que los actores incorporen la consulta a la app al momento de no saber cómo disponer de un residuo</t>
        </r>
      </text>
    </comment>
    <comment ref="K16" authorId="0" shapeId="0" xr:uid="{34757F49-67F0-4BA1-8D35-F00FBF822AB9}">
      <text>
        <r>
          <rPr>
            <b/>
            <sz val="9"/>
            <color indexed="81"/>
            <rFont val="Tahoma"/>
            <charset val="1"/>
          </rPr>
          <t>APRENDIZ:</t>
        </r>
        <r>
          <rPr>
            <sz val="9"/>
            <color indexed="81"/>
            <rFont val="Tahoma"/>
            <charset val="1"/>
          </rPr>
          <t xml:space="preserve">
Considero que el costo de implementación es medio, pues se requiere personal de ingeniería de sistemas para el diseño y desarrollo de la App, de comunicaciones para la difusión en el uso de la aplicación, y personal con conocimientos sobre buenas prácticas en separación en la fuente para la información contenida en la App</t>
        </r>
      </text>
    </comment>
    <comment ref="L16" authorId="0" shapeId="0" xr:uid="{B37F7655-81E3-4A26-85D6-943744DA0397}">
      <text>
        <r>
          <rPr>
            <b/>
            <sz val="9"/>
            <color indexed="81"/>
            <rFont val="Tahoma"/>
            <charset val="1"/>
          </rPr>
          <t>APRENDIZ:</t>
        </r>
        <r>
          <rPr>
            <sz val="9"/>
            <color indexed="81"/>
            <rFont val="Tahoma"/>
            <charset val="1"/>
          </rPr>
          <t xml:space="preserve">
Considero que el requerimiento de capacidades es medio, pues no se requiere de maquinaria o equipos especializados, solo personal con conocimientos en programación, diseño, comunicaciones y en temas ambientales</t>
        </r>
      </text>
    </comment>
    <comment ref="O16" authorId="0" shapeId="0" xr:uid="{6AF4A5C5-E4C4-427E-B953-BD519B7B2B71}">
      <text>
        <r>
          <rPr>
            <b/>
            <sz val="9"/>
            <color indexed="81"/>
            <rFont val="Tahoma"/>
            <family val="2"/>
          </rPr>
          <t>APRENDIZ:</t>
        </r>
        <r>
          <rPr>
            <sz val="9"/>
            <color indexed="81"/>
            <rFont val="Tahoma"/>
            <family val="2"/>
          </rPr>
          <t xml:space="preserve">
Esta estrategia no genera ingresos económicos</t>
        </r>
      </text>
    </comment>
    <comment ref="P16" authorId="0" shapeId="0" xr:uid="{2FE9E5D3-BCFF-460F-AC2A-52BF3C58DA74}">
      <text>
        <r>
          <rPr>
            <b/>
            <sz val="9"/>
            <color indexed="81"/>
            <rFont val="Tahoma"/>
            <charset val="1"/>
          </rPr>
          <t>APRENDIZ:</t>
        </r>
        <r>
          <rPr>
            <sz val="9"/>
            <color indexed="81"/>
            <rFont val="Tahoma"/>
            <charset val="1"/>
          </rPr>
          <t xml:space="preserve">
Esta estrategia no genera ahorros económicos</t>
        </r>
      </text>
    </comment>
    <comment ref="Q16" authorId="0" shapeId="0" xr:uid="{6595DEB1-6EC2-4311-A025-DC8B83C0B85D}">
      <text>
        <r>
          <rPr>
            <b/>
            <sz val="9"/>
            <color indexed="81"/>
            <rFont val="Tahoma"/>
            <charset val="1"/>
          </rPr>
          <t>APRENDIZ:</t>
        </r>
        <r>
          <rPr>
            <sz val="9"/>
            <color indexed="81"/>
            <rFont val="Tahoma"/>
            <charset val="1"/>
          </rPr>
          <t xml:space="preserve">
Esta estrategia puede generar nuevos empleos  para la contratación del personal de comunicaciones, de programación y de ingeniería ambiental, química o a fines</t>
        </r>
      </text>
    </comment>
    <comment ref="R16" authorId="0" shapeId="0" xr:uid="{C3D31081-0806-46E4-8ED1-35C168731A28}">
      <text>
        <r>
          <rPr>
            <b/>
            <sz val="9"/>
            <color indexed="81"/>
            <rFont val="Tahoma"/>
            <charset val="1"/>
          </rPr>
          <t>APRENDIZ:</t>
        </r>
        <r>
          <rPr>
            <sz val="9"/>
            <color indexed="81"/>
            <rFont val="Tahoma"/>
            <charset val="1"/>
          </rPr>
          <t xml:space="preserve">
Con esta estrategia se fortalecen las capacidades de la comunidad universitaria en temas ambientales</t>
        </r>
      </text>
    </comment>
    <comment ref="S16" authorId="0" shapeId="0" xr:uid="{0614A6C8-08CF-4E3D-A86B-47FF1539B0CC}">
      <text>
        <r>
          <rPr>
            <b/>
            <sz val="9"/>
            <color indexed="81"/>
            <rFont val="Tahoma"/>
            <charset val="1"/>
          </rPr>
          <t>APRENDIZ:</t>
        </r>
        <r>
          <rPr>
            <sz val="9"/>
            <color indexed="81"/>
            <rFont val="Tahoma"/>
            <charset val="1"/>
          </rPr>
          <t xml:space="preserve">
Con esta estrategia no hay optimización de recursos</t>
        </r>
      </text>
    </comment>
    <comment ref="T16" authorId="0" shapeId="0" xr:uid="{B2704E15-C530-46DF-B1D6-49492C27E8B6}">
      <text>
        <r>
          <rPr>
            <b/>
            <sz val="9"/>
            <color indexed="81"/>
            <rFont val="Tahoma"/>
            <charset val="1"/>
          </rPr>
          <t>APRENDIZ:</t>
        </r>
        <r>
          <rPr>
            <sz val="9"/>
            <color indexed="81"/>
            <rFont val="Tahoma"/>
            <charset val="1"/>
          </rPr>
          <t xml:space="preserve">
Esta estrategia no genera ahorros energéticos</t>
        </r>
      </text>
    </comment>
    <comment ref="C17" authorId="0" shapeId="0" xr:uid="{60B150E4-CA7E-452B-818B-794F69D95852}">
      <text>
        <r>
          <rPr>
            <b/>
            <sz val="9"/>
            <color indexed="81"/>
            <rFont val="Tahoma"/>
            <charset val="1"/>
          </rPr>
          <t>APRENDIZ:</t>
        </r>
        <r>
          <rPr>
            <sz val="9"/>
            <color indexed="81"/>
            <rFont val="Tahoma"/>
            <charset val="1"/>
          </rPr>
          <t xml:space="preserve">
Se favorece la circularidad, pues son unos residuos que la Universidad no esta aprovechando</t>
        </r>
      </text>
    </comment>
    <comment ref="D17" authorId="0" shapeId="0" xr:uid="{64446636-6099-4311-B468-7779B9BB3327}">
      <text>
        <r>
          <rPr>
            <b/>
            <sz val="9"/>
            <color indexed="81"/>
            <rFont val="Tahoma"/>
            <charset val="1"/>
          </rPr>
          <t>APRENDIZ:</t>
        </r>
        <r>
          <rPr>
            <sz val="9"/>
            <color indexed="81"/>
            <rFont val="Tahoma"/>
            <charset val="1"/>
          </rPr>
          <t xml:space="preserve">
Considero que el potencial de réplica es medio, pues se requiere de algunas máquinas con las que no cuenta la Universidad</t>
        </r>
      </text>
    </comment>
    <comment ref="G17" authorId="0" shapeId="0" xr:uid="{669A53B7-B136-44B2-9A58-3F72D96CD6BC}">
      <text>
        <r>
          <rPr>
            <b/>
            <sz val="9"/>
            <color indexed="81"/>
            <rFont val="Tahoma"/>
            <charset val="1"/>
          </rPr>
          <t>APRENDIZ:</t>
        </r>
        <r>
          <rPr>
            <sz val="9"/>
            <color indexed="81"/>
            <rFont val="Tahoma"/>
            <charset val="1"/>
          </rPr>
          <t xml:space="preserve">
Involucra al personal generador de estos residuos y al personal que se encargaría de su transformación</t>
        </r>
      </text>
    </comment>
    <comment ref="H17" authorId="0" shapeId="0" xr:uid="{8FF0A52E-7CB2-42FA-9797-DBD9BE961337}">
      <text>
        <r>
          <rPr>
            <b/>
            <sz val="9"/>
            <color indexed="81"/>
            <rFont val="Tahoma"/>
            <charset val="1"/>
          </rPr>
          <t>APRENDIZ:</t>
        </r>
        <r>
          <rPr>
            <sz val="9"/>
            <color indexed="81"/>
            <rFont val="Tahoma"/>
            <charset val="1"/>
          </rPr>
          <t xml:space="preserve">
El impacto en los actores es medio, pues se deben incluir en las jornadas de trabajo, nuevas actividades que no se tenían contempladas</t>
        </r>
      </text>
    </comment>
    <comment ref="K17" authorId="0" shapeId="0" xr:uid="{E7C408CB-628C-4171-9E8D-7C3CDC41AF00}">
      <text>
        <r>
          <rPr>
            <b/>
            <sz val="9"/>
            <color indexed="81"/>
            <rFont val="Tahoma"/>
            <charset val="1"/>
          </rPr>
          <t>APRENDIZ:</t>
        </r>
        <r>
          <rPr>
            <sz val="9"/>
            <color indexed="81"/>
            <rFont val="Tahoma"/>
            <charset val="1"/>
          </rPr>
          <t xml:space="preserve">
Se requiere adquirir equipos como un horno de esterilización, una centrífuga, una trituradora y una extrusora</t>
        </r>
      </text>
    </comment>
    <comment ref="L17" authorId="0" shapeId="0" xr:uid="{CF94465D-E4EE-4702-9A9C-0CBC81CE6749}">
      <text>
        <r>
          <rPr>
            <b/>
            <sz val="9"/>
            <color indexed="81"/>
            <rFont val="Tahoma"/>
            <charset val="1"/>
          </rPr>
          <t>APRENDIZ:</t>
        </r>
        <r>
          <rPr>
            <sz val="9"/>
            <color indexed="81"/>
            <rFont val="Tahoma"/>
            <charset val="1"/>
          </rPr>
          <t xml:space="preserve">
Se requiere maquinaria y personal capacitado para el proceso</t>
        </r>
      </text>
    </comment>
    <comment ref="O17" authorId="0" shapeId="0" xr:uid="{BD1E0C27-F455-41A7-B6DE-E1A917021C8E}">
      <text>
        <r>
          <rPr>
            <b/>
            <sz val="9"/>
            <color indexed="81"/>
            <rFont val="Tahoma"/>
            <charset val="1"/>
          </rPr>
          <t>APRENDIZ:</t>
        </r>
        <r>
          <rPr>
            <sz val="9"/>
            <color indexed="81"/>
            <rFont val="Tahoma"/>
            <charset val="1"/>
          </rPr>
          <t xml:space="preserve">
Esta estrategia genera ingresos por la venta del mimbre de plástico reciclado a empresas que fabriquen productos como muebles o sillas plásticas.</t>
        </r>
      </text>
    </comment>
    <comment ref="P17" authorId="0" shapeId="0" xr:uid="{14001235-CF58-4F8E-BAD0-62D83A487AB0}">
      <text>
        <r>
          <rPr>
            <b/>
            <sz val="9"/>
            <color indexed="81"/>
            <rFont val="Tahoma"/>
            <charset val="1"/>
          </rPr>
          <t>APRENDIZ:</t>
        </r>
        <r>
          <rPr>
            <sz val="9"/>
            <color indexed="81"/>
            <rFont val="Tahoma"/>
            <charset val="1"/>
          </rPr>
          <t xml:space="preserve">
La implementación de esta estrategia generaría ahorros en los costos de disposición final</t>
        </r>
      </text>
    </comment>
    <comment ref="Q17" authorId="0" shapeId="0" xr:uid="{5464D2F5-C3D4-4EBB-AD15-B69F040D09E6}">
      <text>
        <r>
          <rPr>
            <b/>
            <sz val="9"/>
            <color indexed="81"/>
            <rFont val="Tahoma"/>
            <charset val="1"/>
          </rPr>
          <t>APRENDIZ:</t>
        </r>
        <r>
          <rPr>
            <sz val="9"/>
            <color indexed="81"/>
            <rFont val="Tahoma"/>
            <charset val="1"/>
          </rPr>
          <t xml:space="preserve">
Esta estrategia no genera nuevos empleos</t>
        </r>
      </text>
    </comment>
    <comment ref="R17" authorId="0" shapeId="0" xr:uid="{195C00F4-B261-491A-B372-195338F0F098}">
      <text>
        <r>
          <rPr>
            <b/>
            <sz val="9"/>
            <color indexed="81"/>
            <rFont val="Tahoma"/>
            <charset val="1"/>
          </rPr>
          <t>APRENDIZ:</t>
        </r>
        <r>
          <rPr>
            <sz val="9"/>
            <color indexed="81"/>
            <rFont val="Tahoma"/>
            <charset val="1"/>
          </rPr>
          <t xml:space="preserve">
La implementación de esta estrategia fortalece las capacidades de los empleados en cuanto al reciclaje de las bolsas de líquido intravenoso</t>
        </r>
      </text>
    </comment>
    <comment ref="S17" authorId="0" shapeId="0" xr:uid="{7473DEFC-63A2-48FE-B17D-CC596122A68B}">
      <text>
        <r>
          <rPr>
            <b/>
            <sz val="9"/>
            <color indexed="81"/>
            <rFont val="Tahoma"/>
            <charset val="1"/>
          </rPr>
          <t>APRENDIZ:</t>
        </r>
        <r>
          <rPr>
            <sz val="9"/>
            <color indexed="81"/>
            <rFont val="Tahoma"/>
            <charset val="1"/>
          </rPr>
          <t xml:space="preserve">
Si hay una optimización de recursos, pues se estaría aprovechando un residuo que antes iba a disposición final, y en un nivel medio, pues la cantidad de generación de estos residuos no es grande</t>
        </r>
      </text>
    </comment>
    <comment ref="T17" authorId="0" shapeId="0" xr:uid="{5A6FFD6F-95B8-48F9-ADCB-95671302F57A}">
      <text>
        <r>
          <rPr>
            <b/>
            <sz val="9"/>
            <color indexed="81"/>
            <rFont val="Tahoma"/>
            <charset val="1"/>
          </rPr>
          <t>APRENDIZ:</t>
        </r>
        <r>
          <rPr>
            <sz val="9"/>
            <color indexed="81"/>
            <rFont val="Tahoma"/>
            <charset val="1"/>
          </rPr>
          <t xml:space="preserve">
Esta estrategia no genera ahorros energéticos</t>
        </r>
      </text>
    </comment>
  </commentList>
</comments>
</file>

<file path=xl/sharedStrings.xml><?xml version="1.0" encoding="utf-8"?>
<sst xmlns="http://schemas.openxmlformats.org/spreadsheetml/2006/main" count="87" uniqueCount="56">
  <si>
    <t>MATRIZ DE PRIORIZACIÓN</t>
  </si>
  <si>
    <t>Análisis de estrategias de economía circular</t>
  </si>
  <si>
    <t>C1. Nivel de Circularidad- FP 40%</t>
  </si>
  <si>
    <t>C2. Nivel de Relacionamiento- FP 25%</t>
  </si>
  <si>
    <t>C3. Factibilidad de implementación- FP 25%</t>
  </si>
  <si>
    <t>C4. Impacto sobre la sostenibilidad- FP 10%</t>
  </si>
  <si>
    <t>PUNTAJE TOTAL</t>
  </si>
  <si>
    <t>PRIORIZACIÓN</t>
  </si>
  <si>
    <t>Número</t>
  </si>
  <si>
    <t>Estrategia</t>
  </si>
  <si>
    <t>Circularidad</t>
  </si>
  <si>
    <t>Calificación</t>
  </si>
  <si>
    <t>Relacionamiento</t>
  </si>
  <si>
    <t>Evaluación de Factibilidad</t>
  </si>
  <si>
    <t>Impacto económico</t>
  </si>
  <si>
    <t>Impacto social</t>
  </si>
  <si>
    <t>Impacto ambiental</t>
  </si>
  <si>
    <t>Afecta la circularidad</t>
  </si>
  <si>
    <t>Potencial de réplica o escalamiento</t>
  </si>
  <si>
    <t>Promedio C1</t>
  </si>
  <si>
    <t>Puntaje Ponderado C1</t>
  </si>
  <si>
    <t>Nivel de relacionamiento con actores</t>
  </si>
  <si>
    <t>Impacto sobre los actores</t>
  </si>
  <si>
    <t>Promedio C2</t>
  </si>
  <si>
    <t>Puntaje Ponderado C2</t>
  </si>
  <si>
    <t>Costo de implementación para la empresa</t>
  </si>
  <si>
    <t>Capacidades técnicas y tecnológicas</t>
  </si>
  <si>
    <t>Promedio C3</t>
  </si>
  <si>
    <t>Puntaje Ponderado C3</t>
  </si>
  <si>
    <t>Ingresos</t>
  </si>
  <si>
    <t>Ahorros</t>
  </si>
  <si>
    <t>Nuevos empleos</t>
  </si>
  <si>
    <t>Generación de capacidades</t>
  </si>
  <si>
    <t>Eficiencia de recursos</t>
  </si>
  <si>
    <t xml:space="preserve">Ahorro de energía </t>
  </si>
  <si>
    <t>Promedio C4</t>
  </si>
  <si>
    <t>Puntaje Ponderado C4</t>
  </si>
  <si>
    <t>Generación de ferias, eventos, campañas y jornadas de sensibilización en temas ambientales</t>
  </si>
  <si>
    <t>Uso de herramientas de economía circular para evaluar las estrategias a implementar</t>
  </si>
  <si>
    <t>Compra de insumos de aseo concentrado</t>
  </si>
  <si>
    <t>Implementación del “Jueves de Trueque” para impulsar el intercambio de prendas de ropa</t>
  </si>
  <si>
    <t>Sustitución de vasos de café desechables por vasos reutilizables</t>
  </si>
  <si>
    <t>Transformación de residuos orgánicos a través de pacas biodigestoras Silva</t>
  </si>
  <si>
    <t>Aprovechamiento de residuos de café para la generación de bioproductos</t>
  </si>
  <si>
    <t>Producción de bioetanol a partir de residuos de fruta</t>
  </si>
  <si>
    <t>Uso de Inteligencia Artificial para la separación de residuos</t>
  </si>
  <si>
    <t>Creación de incentivos a la comunidad para la entrega de productos reciclables - estrategia Reciclos</t>
  </si>
  <si>
    <t>Reciclaje del poliestireno expandido o icopor</t>
  </si>
  <si>
    <t>Creación de aplicaciones que ayuden a la comunidad en el proceso de separación en la fuente</t>
  </si>
  <si>
    <t>Aprovechamiento de bolsas de líquido intravenoso</t>
  </si>
  <si>
    <t>Rango</t>
  </si>
  <si>
    <t>Priorización</t>
  </si>
  <si>
    <t>Alta</t>
  </si>
  <si>
    <t>Media</t>
  </si>
  <si>
    <t>Baja</t>
  </si>
  <si>
    <t>Puntaje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</si>
</sst>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9"/>
      <color indexed="81"/>
      <name val="Tahoma"/>
      <family val="2"/>
    </font>
    <font>
      <b/>
      <sz val="9"/>
      <color indexed="81"/>
      <name val="Tahoma"/>
      <family val="2"/>
    </font>
    <font>
      <sz val="12"/>
      <color rgb="FF000000"/>
      <name val="Times New Roman"/>
      <family val="1"/>
    </font>
    <font>
      <b/>
      <sz val="16"/>
      <color theme="1"/>
      <name val="Times New Roman"/>
      <family val="1"/>
    </font>
    <font>
      <sz val="11"/>
      <color theme="1"/>
      <name val="Times New Roman"/>
      <family val="1"/>
    </font>
    <font>
      <b/>
      <sz val="11"/>
      <color theme="1"/>
      <name val="Times New Roman"/>
      <family val="1"/>
    </font>
    <font>
      <sz val="9"/>
      <color indexed="81"/>
      <name val="Tahoma"/>
      <charset val="1"/>
    </font>
    <font>
      <b/>
      <sz val="9"/>
      <color indexed="81"/>
      <name val="Tahoma"/>
      <charset val="1"/>
    </font>
    <font>
      <b/>
      <sz val="11"/>
      <color theme="1"/>
      <name val="Calibri"/>
      <family val="2"/>
      <scheme val="minor"/>
    </font>
    <font>
      <b/>
      <sz val="11"/>
      <color theme="1"/>
      <name val="Calibri"/>
      <family val="2"/>
    </font>
    <font>
      <b/>
      <sz val="11"/>
      <name val="Calibri"/>
      <family val="2"/>
    </font>
    <font>
      <sz val="11"/>
      <name val="Calibri"/>
      <family val="2"/>
    </font>
  </fonts>
  <fills count="8">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D965"/>
        <bgColor rgb="FFFFD9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5" fillId="0" borderId="0" xfId="0" applyFont="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10" fillId="7" borderId="2"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9" fillId="4" borderId="1" xfId="0" applyFont="1" applyFill="1" applyBorder="1"/>
    <xf numFmtId="0" fontId="11" fillId="0" borderId="1" xfId="0" applyFont="1" applyBorder="1" applyAlignment="1">
      <alignment vertical="center" wrapText="1"/>
    </xf>
    <xf numFmtId="0" fontId="12" fillId="0" borderId="1" xfId="0" applyFont="1" applyBorder="1" applyAlignment="1">
      <alignment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9"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3E0A-F4B2-4442-8AFD-96297857DB3D}">
  <dimension ref="A1:X17"/>
  <sheetViews>
    <sheetView workbookViewId="0">
      <selection activeCell="B8" sqref="B8"/>
    </sheetView>
  </sheetViews>
  <sheetFormatPr defaultColWidth="10.85546875" defaultRowHeight="14.1"/>
  <cols>
    <col min="1" max="1" width="10.85546875" style="1"/>
    <col min="2" max="2" width="33.85546875" style="1" customWidth="1"/>
    <col min="3" max="3" width="16" style="1" customWidth="1"/>
    <col min="4" max="4" width="18" style="1" customWidth="1"/>
    <col min="5" max="5" width="9.140625" style="1" customWidth="1"/>
    <col min="6" max="6" width="10.85546875" style="1"/>
    <col min="7" max="8" width="15.140625" style="1" customWidth="1"/>
    <col min="9" max="10" width="10.85546875" style="1"/>
    <col min="11" max="12" width="15.140625" style="1" customWidth="1"/>
    <col min="13" max="17" width="10.85546875" style="1"/>
    <col min="18" max="18" width="14.28515625" style="1" customWidth="1"/>
    <col min="19" max="19" width="10.85546875" style="1"/>
    <col min="20" max="20" width="14.5703125" style="1" customWidth="1"/>
    <col min="21" max="23" width="10.85546875" style="1"/>
    <col min="24" max="24" width="17.85546875" style="1" customWidth="1"/>
    <col min="25" max="16384" width="10.85546875" style="1"/>
  </cols>
  <sheetData>
    <row r="1" spans="1:24" ht="20.100000000000001">
      <c r="A1" s="19" t="s">
        <v>0</v>
      </c>
      <c r="B1" s="19"/>
      <c r="C1" s="19"/>
      <c r="D1" s="19"/>
      <c r="E1" s="19"/>
      <c r="F1" s="19"/>
      <c r="G1" s="19"/>
      <c r="H1" s="19"/>
      <c r="I1" s="19"/>
      <c r="J1" s="19"/>
      <c r="K1" s="19"/>
      <c r="L1" s="19"/>
      <c r="M1" s="19"/>
      <c r="N1" s="19"/>
      <c r="O1" s="19"/>
      <c r="P1" s="19"/>
      <c r="Q1" s="19"/>
      <c r="R1" s="19"/>
      <c r="S1" s="19"/>
      <c r="T1" s="19"/>
      <c r="U1" s="19"/>
      <c r="V1" s="19"/>
      <c r="W1" s="19"/>
      <c r="X1" s="19"/>
    </row>
    <row r="2" spans="1:24">
      <c r="A2" s="16" t="s">
        <v>1</v>
      </c>
      <c r="B2" s="16"/>
      <c r="C2" s="15" t="s">
        <v>2</v>
      </c>
      <c r="D2" s="15"/>
      <c r="E2" s="15"/>
      <c r="F2" s="15"/>
      <c r="G2" s="18" t="s">
        <v>3</v>
      </c>
      <c r="H2" s="18"/>
      <c r="I2" s="18"/>
      <c r="J2" s="18"/>
      <c r="K2" s="17" t="s">
        <v>4</v>
      </c>
      <c r="L2" s="17"/>
      <c r="M2" s="17"/>
      <c r="N2" s="17"/>
      <c r="O2" s="20" t="s">
        <v>5</v>
      </c>
      <c r="P2" s="20"/>
      <c r="Q2" s="20"/>
      <c r="R2" s="20"/>
      <c r="S2" s="20"/>
      <c r="T2" s="20"/>
      <c r="U2" s="20"/>
      <c r="V2" s="20"/>
      <c r="W2" s="21" t="s">
        <v>6</v>
      </c>
      <c r="X2" s="21" t="s">
        <v>7</v>
      </c>
    </row>
    <row r="3" spans="1:24" ht="29.1" customHeight="1">
      <c r="A3" s="16" t="s">
        <v>8</v>
      </c>
      <c r="B3" s="16" t="s">
        <v>9</v>
      </c>
      <c r="C3" s="15" t="s">
        <v>10</v>
      </c>
      <c r="D3" s="15"/>
      <c r="E3" s="15" t="s">
        <v>11</v>
      </c>
      <c r="F3" s="15"/>
      <c r="G3" s="18" t="s">
        <v>12</v>
      </c>
      <c r="H3" s="18"/>
      <c r="I3" s="18" t="s">
        <v>11</v>
      </c>
      <c r="J3" s="18"/>
      <c r="K3" s="17" t="s">
        <v>13</v>
      </c>
      <c r="L3" s="17"/>
      <c r="M3" s="17" t="s">
        <v>11</v>
      </c>
      <c r="N3" s="17"/>
      <c r="O3" s="20" t="s">
        <v>14</v>
      </c>
      <c r="P3" s="20"/>
      <c r="Q3" s="20" t="s">
        <v>15</v>
      </c>
      <c r="R3" s="20"/>
      <c r="S3" s="20" t="s">
        <v>16</v>
      </c>
      <c r="T3" s="20"/>
      <c r="U3" s="20" t="s">
        <v>11</v>
      </c>
      <c r="V3" s="20"/>
      <c r="W3" s="21"/>
      <c r="X3" s="21"/>
    </row>
    <row r="4" spans="1:24" ht="42.6" customHeight="1">
      <c r="A4" s="16"/>
      <c r="B4" s="16"/>
      <c r="C4" s="3" t="s">
        <v>17</v>
      </c>
      <c r="D4" s="3" t="s">
        <v>18</v>
      </c>
      <c r="E4" s="3" t="s">
        <v>19</v>
      </c>
      <c r="F4" s="3" t="s">
        <v>20</v>
      </c>
      <c r="G4" s="5" t="s">
        <v>21</v>
      </c>
      <c r="H4" s="5" t="s">
        <v>22</v>
      </c>
      <c r="I4" s="5" t="s">
        <v>23</v>
      </c>
      <c r="J4" s="5" t="s">
        <v>24</v>
      </c>
      <c r="K4" s="4" t="s">
        <v>25</v>
      </c>
      <c r="L4" s="4" t="s">
        <v>26</v>
      </c>
      <c r="M4" s="4" t="s">
        <v>27</v>
      </c>
      <c r="N4" s="4" t="s">
        <v>28</v>
      </c>
      <c r="O4" s="6" t="s">
        <v>29</v>
      </c>
      <c r="P4" s="6" t="s">
        <v>30</v>
      </c>
      <c r="Q4" s="6" t="s">
        <v>31</v>
      </c>
      <c r="R4" s="6" t="s">
        <v>32</v>
      </c>
      <c r="S4" s="6" t="s">
        <v>33</v>
      </c>
      <c r="T4" s="6" t="s">
        <v>34</v>
      </c>
      <c r="U4" s="6" t="s">
        <v>35</v>
      </c>
      <c r="V4" s="6" t="s">
        <v>36</v>
      </c>
      <c r="W4" s="21"/>
      <c r="X4" s="21"/>
    </row>
    <row r="5" spans="1:24" ht="46.5">
      <c r="A5" s="9">
        <v>1</v>
      </c>
      <c r="B5" s="8" t="s">
        <v>37</v>
      </c>
      <c r="C5" s="9">
        <v>3</v>
      </c>
      <c r="D5" s="9">
        <v>3</v>
      </c>
      <c r="E5" s="9">
        <f>AVERAGE(C5:D5)</f>
        <v>3</v>
      </c>
      <c r="F5" s="9">
        <f>E5*0.4</f>
        <v>1.2000000000000002</v>
      </c>
      <c r="G5" s="9">
        <v>3</v>
      </c>
      <c r="H5" s="9">
        <v>3</v>
      </c>
      <c r="I5" s="9">
        <f>AVERAGE(G5:H5)</f>
        <v>3</v>
      </c>
      <c r="J5" s="9">
        <f>I5*0.25</f>
        <v>0.75</v>
      </c>
      <c r="K5" s="9">
        <v>1</v>
      </c>
      <c r="L5" s="9">
        <v>2</v>
      </c>
      <c r="M5" s="9">
        <f>AVERAGE(K5:L5)</f>
        <v>1.5</v>
      </c>
      <c r="N5" s="9">
        <f>M5*0.25</f>
        <v>0.375</v>
      </c>
      <c r="O5" s="9">
        <v>1</v>
      </c>
      <c r="P5" s="9">
        <v>1</v>
      </c>
      <c r="Q5" s="9">
        <v>3</v>
      </c>
      <c r="R5" s="9">
        <v>3</v>
      </c>
      <c r="S5" s="9">
        <v>1</v>
      </c>
      <c r="T5" s="9">
        <v>1</v>
      </c>
      <c r="U5" s="9">
        <f>AVERAGE(S5:T5)</f>
        <v>1</v>
      </c>
      <c r="V5" s="9">
        <f>U5*0.1</f>
        <v>0.1</v>
      </c>
      <c r="W5" s="9">
        <f>F5+J5+N5+V5</f>
        <v>2.4250000000000003</v>
      </c>
      <c r="X5" s="10" t="str">
        <f>IF(AND(W5&lt;=Criterios!$A$2,W5&gt;Criterios!$B$2),Criterios!$C$2,IF(AND(W5&lt;=Criterios!$A$3,W5&gt;Criterios!$B$3),Criterios!$C$3,Criterios!$C$4))</f>
        <v>Alta</v>
      </c>
    </row>
    <row r="6" spans="1:24" ht="46.5">
      <c r="A6" s="9">
        <v>2</v>
      </c>
      <c r="B6" s="8" t="s">
        <v>38</v>
      </c>
      <c r="C6" s="9">
        <v>3</v>
      </c>
      <c r="D6" s="9">
        <v>3</v>
      </c>
      <c r="E6" s="9">
        <f t="shared" ref="E6:E17" si="0">AVERAGE(C6:D6)</f>
        <v>3</v>
      </c>
      <c r="F6" s="9">
        <f t="shared" ref="F6:F17" si="1">E6*0.4</f>
        <v>1.2000000000000002</v>
      </c>
      <c r="G6" s="9">
        <v>1</v>
      </c>
      <c r="H6" s="9">
        <v>1</v>
      </c>
      <c r="I6" s="9">
        <f>AVERAGE(G6:H6)</f>
        <v>1</v>
      </c>
      <c r="J6" s="9">
        <f>I6*0.25</f>
        <v>0.25</v>
      </c>
      <c r="K6" s="9">
        <v>1</v>
      </c>
      <c r="L6" s="9">
        <v>3</v>
      </c>
      <c r="M6" s="9">
        <f>AVERAGE(K6:L6)</f>
        <v>2</v>
      </c>
      <c r="N6" s="9">
        <f>M6*0.25</f>
        <v>0.5</v>
      </c>
      <c r="O6" s="9">
        <v>1</v>
      </c>
      <c r="P6" s="9">
        <v>1</v>
      </c>
      <c r="Q6" s="9">
        <v>1</v>
      </c>
      <c r="R6" s="9">
        <v>1</v>
      </c>
      <c r="S6" s="9">
        <v>1</v>
      </c>
      <c r="T6" s="9">
        <v>1</v>
      </c>
      <c r="U6" s="9">
        <f t="shared" ref="U6:U17" si="2">AVERAGE(S6:T6)</f>
        <v>1</v>
      </c>
      <c r="V6" s="9">
        <f t="shared" ref="V6:V17" si="3">U6*0.1</f>
        <v>0.1</v>
      </c>
      <c r="W6" s="9">
        <f t="shared" ref="W6:W17" si="4">F6+J6+N6+V6</f>
        <v>2.0500000000000003</v>
      </c>
      <c r="X6" s="10" t="str">
        <f>IF(AND(W6&lt;=Criterios!$A$2,W6&gt;Criterios!$B$2),Criterios!$C$2,IF(AND(W6&lt;=Criterios!$A$3,W6&gt;Criterios!$B$3),Criterios!$C$3,Criterios!$C$4))</f>
        <v>Media</v>
      </c>
    </row>
    <row r="7" spans="1:24" ht="30.95">
      <c r="A7" s="9">
        <v>3</v>
      </c>
      <c r="B7" s="8" t="s">
        <v>39</v>
      </c>
      <c r="C7" s="9">
        <v>3</v>
      </c>
      <c r="D7" s="9">
        <v>1</v>
      </c>
      <c r="E7" s="9">
        <f t="shared" si="0"/>
        <v>2</v>
      </c>
      <c r="F7" s="9">
        <f t="shared" si="1"/>
        <v>0.8</v>
      </c>
      <c r="G7" s="9">
        <v>1</v>
      </c>
      <c r="H7" s="9">
        <v>1</v>
      </c>
      <c r="I7" s="9">
        <f t="shared" ref="I7:I17" si="5">AVERAGE(G7:H7)</f>
        <v>1</v>
      </c>
      <c r="J7" s="9">
        <f t="shared" ref="J7:J17" si="6">I7*0.25</f>
        <v>0.25</v>
      </c>
      <c r="K7" s="9">
        <v>1</v>
      </c>
      <c r="L7" s="9">
        <v>3</v>
      </c>
      <c r="M7" s="9">
        <f t="shared" ref="M7:M17" si="7">AVERAGE(K7:L7)</f>
        <v>2</v>
      </c>
      <c r="N7" s="9">
        <f t="shared" ref="N7:N17" si="8">M7*0.25</f>
        <v>0.5</v>
      </c>
      <c r="O7" s="9">
        <v>1</v>
      </c>
      <c r="P7" s="9">
        <v>2</v>
      </c>
      <c r="Q7" s="9">
        <v>1</v>
      </c>
      <c r="R7" s="9">
        <v>1</v>
      </c>
      <c r="S7" s="9">
        <v>3</v>
      </c>
      <c r="T7" s="9">
        <v>1</v>
      </c>
      <c r="U7" s="9">
        <f t="shared" si="2"/>
        <v>2</v>
      </c>
      <c r="V7" s="9">
        <f t="shared" si="3"/>
        <v>0.2</v>
      </c>
      <c r="W7" s="9">
        <f t="shared" si="4"/>
        <v>1.75</v>
      </c>
      <c r="X7" s="10" t="str">
        <f>IF(AND(W7&lt;=Criterios!$A$2,W7&gt;Criterios!$B$2),Criterios!$C$2,IF(AND(W7&lt;=Criterios!$A$3,W7&gt;Criterios!$B$3),Criterios!$C$3,Criterios!$C$4))</f>
        <v>Baja</v>
      </c>
    </row>
    <row r="8" spans="1:24" ht="46.5">
      <c r="A8" s="9">
        <v>4</v>
      </c>
      <c r="B8" s="8" t="s">
        <v>40</v>
      </c>
      <c r="C8" s="9">
        <v>3</v>
      </c>
      <c r="D8" s="9">
        <v>3</v>
      </c>
      <c r="E8" s="9">
        <f t="shared" ref="E8" si="9">AVERAGE(C8:D8)</f>
        <v>3</v>
      </c>
      <c r="F8" s="9">
        <f t="shared" ref="F8" si="10">E8*0.4</f>
        <v>1.2000000000000002</v>
      </c>
      <c r="G8" s="9">
        <v>3</v>
      </c>
      <c r="H8" s="9">
        <v>3</v>
      </c>
      <c r="I8" s="9">
        <f t="shared" ref="I8" si="11">AVERAGE(G8:H8)</f>
        <v>3</v>
      </c>
      <c r="J8" s="9">
        <f t="shared" ref="J8" si="12">I8*0.25</f>
        <v>0.75</v>
      </c>
      <c r="K8" s="9">
        <v>2</v>
      </c>
      <c r="L8" s="9">
        <v>3</v>
      </c>
      <c r="M8" s="9">
        <f t="shared" ref="M8" si="13">AVERAGE(K8:L8)</f>
        <v>2.5</v>
      </c>
      <c r="N8" s="9">
        <f t="shared" ref="N8" si="14">M8*0.25</f>
        <v>0.625</v>
      </c>
      <c r="O8" s="9">
        <v>1</v>
      </c>
      <c r="P8" s="9">
        <v>1</v>
      </c>
      <c r="Q8" s="9">
        <v>3</v>
      </c>
      <c r="R8" s="9">
        <v>3</v>
      </c>
      <c r="S8" s="9">
        <v>2</v>
      </c>
      <c r="T8" s="9">
        <v>1</v>
      </c>
      <c r="U8" s="9">
        <f t="shared" ref="U8" si="15">AVERAGE(S8:T8)</f>
        <v>1.5</v>
      </c>
      <c r="V8" s="9">
        <f t="shared" ref="V8" si="16">U8*0.1</f>
        <v>0.15000000000000002</v>
      </c>
      <c r="W8" s="9">
        <f t="shared" ref="W8" si="17">F8+J8+N8+V8</f>
        <v>2.7250000000000001</v>
      </c>
      <c r="X8" s="10" t="str">
        <f>IF(AND(W8&lt;=Criterios!$A$2,W8&gt;Criterios!$B$2),Criterios!$C$2,IF(AND(W8&lt;=Criterios!$A$3,W8&gt;Criterios!$B$3),Criterios!$C$3,Criterios!$C$4))</f>
        <v>Alta</v>
      </c>
    </row>
    <row r="9" spans="1:24" ht="30.95">
      <c r="A9" s="9">
        <v>5</v>
      </c>
      <c r="B9" s="8" t="s">
        <v>41</v>
      </c>
      <c r="C9" s="9">
        <v>3</v>
      </c>
      <c r="D9" s="9">
        <v>2</v>
      </c>
      <c r="E9" s="9">
        <f t="shared" si="0"/>
        <v>2.5</v>
      </c>
      <c r="F9" s="9">
        <f t="shared" si="1"/>
        <v>1</v>
      </c>
      <c r="G9" s="9">
        <v>2</v>
      </c>
      <c r="H9" s="9">
        <v>2</v>
      </c>
      <c r="I9" s="9">
        <f t="shared" si="5"/>
        <v>2</v>
      </c>
      <c r="J9" s="9">
        <f t="shared" si="6"/>
        <v>0.5</v>
      </c>
      <c r="K9" s="9">
        <v>2</v>
      </c>
      <c r="L9" s="9">
        <v>3</v>
      </c>
      <c r="M9" s="9">
        <f t="shared" si="7"/>
        <v>2.5</v>
      </c>
      <c r="N9" s="9">
        <f t="shared" si="8"/>
        <v>0.625</v>
      </c>
      <c r="O9" s="9">
        <v>1</v>
      </c>
      <c r="P9" s="9">
        <v>1</v>
      </c>
      <c r="Q9" s="9">
        <v>1</v>
      </c>
      <c r="R9" s="9">
        <v>1</v>
      </c>
      <c r="S9" s="9">
        <v>2</v>
      </c>
      <c r="T9" s="9">
        <v>1</v>
      </c>
      <c r="U9" s="9">
        <f t="shared" si="2"/>
        <v>1.5</v>
      </c>
      <c r="V9" s="9">
        <f t="shared" si="3"/>
        <v>0.15000000000000002</v>
      </c>
      <c r="W9" s="9">
        <f t="shared" si="4"/>
        <v>2.2749999999999999</v>
      </c>
      <c r="X9" s="10" t="str">
        <f>IF(AND(W9&lt;=Criterios!$A$2,W9&gt;Criterios!$B$2),Criterios!$C$2,IF(AND(W9&lt;=Criterios!$A$3,W9&gt;Criterios!$B$3),Criterios!$C$3,Criterios!$C$4))</f>
        <v>Alta</v>
      </c>
    </row>
    <row r="10" spans="1:24" ht="46.5">
      <c r="A10" s="9">
        <v>6</v>
      </c>
      <c r="B10" s="8" t="s">
        <v>42</v>
      </c>
      <c r="C10" s="9">
        <v>3</v>
      </c>
      <c r="D10" s="9">
        <v>3</v>
      </c>
      <c r="E10" s="9">
        <f t="shared" si="0"/>
        <v>3</v>
      </c>
      <c r="F10" s="9">
        <f t="shared" si="1"/>
        <v>1.2000000000000002</v>
      </c>
      <c r="G10" s="9">
        <v>2</v>
      </c>
      <c r="H10" s="9">
        <v>2</v>
      </c>
      <c r="I10" s="9">
        <f t="shared" si="5"/>
        <v>2</v>
      </c>
      <c r="J10" s="9">
        <f t="shared" si="6"/>
        <v>0.5</v>
      </c>
      <c r="K10" s="9">
        <v>3</v>
      </c>
      <c r="L10" s="9">
        <v>3</v>
      </c>
      <c r="M10" s="9">
        <f t="shared" si="7"/>
        <v>3</v>
      </c>
      <c r="N10" s="9">
        <f t="shared" si="8"/>
        <v>0.75</v>
      </c>
      <c r="O10" s="9">
        <v>1</v>
      </c>
      <c r="P10" s="9">
        <v>2</v>
      </c>
      <c r="Q10" s="9">
        <v>1</v>
      </c>
      <c r="R10" s="9">
        <v>1</v>
      </c>
      <c r="S10" s="9">
        <v>2</v>
      </c>
      <c r="T10" s="9">
        <v>1</v>
      </c>
      <c r="U10" s="9">
        <f t="shared" si="2"/>
        <v>1.5</v>
      </c>
      <c r="V10" s="9">
        <f t="shared" si="3"/>
        <v>0.15000000000000002</v>
      </c>
      <c r="W10" s="9">
        <f t="shared" si="4"/>
        <v>2.6</v>
      </c>
      <c r="X10" s="10" t="str">
        <f>IF(AND(W10&lt;=Criterios!$A$2,W10&gt;Criterios!$B$2),Criterios!$C$2,IF(AND(W10&lt;=Criterios!$A$3,W10&gt;Criterios!$B$3),Criterios!$C$3,Criterios!$C$4))</f>
        <v>Alta</v>
      </c>
    </row>
    <row r="11" spans="1:24" ht="46.5">
      <c r="A11" s="9">
        <v>7</v>
      </c>
      <c r="B11" s="8" t="s">
        <v>43</v>
      </c>
      <c r="C11" s="9">
        <v>3</v>
      </c>
      <c r="D11" s="9">
        <v>2</v>
      </c>
      <c r="E11" s="9">
        <f t="shared" si="0"/>
        <v>2.5</v>
      </c>
      <c r="F11" s="9">
        <f t="shared" si="1"/>
        <v>1</v>
      </c>
      <c r="G11" s="9">
        <v>2</v>
      </c>
      <c r="H11" s="9">
        <v>2</v>
      </c>
      <c r="I11" s="9">
        <f t="shared" si="5"/>
        <v>2</v>
      </c>
      <c r="J11" s="9">
        <f t="shared" si="6"/>
        <v>0.5</v>
      </c>
      <c r="K11" s="9">
        <v>2</v>
      </c>
      <c r="L11" s="9">
        <v>1</v>
      </c>
      <c r="M11" s="9">
        <f t="shared" si="7"/>
        <v>1.5</v>
      </c>
      <c r="N11" s="9">
        <f t="shared" si="8"/>
        <v>0.375</v>
      </c>
      <c r="O11" s="9">
        <v>1</v>
      </c>
      <c r="P11" s="9">
        <v>1</v>
      </c>
      <c r="Q11" s="9">
        <v>1</v>
      </c>
      <c r="R11" s="9">
        <v>3</v>
      </c>
      <c r="S11" s="9">
        <v>3</v>
      </c>
      <c r="T11" s="9">
        <v>1</v>
      </c>
      <c r="U11" s="9">
        <f t="shared" si="2"/>
        <v>2</v>
      </c>
      <c r="V11" s="9">
        <f t="shared" si="3"/>
        <v>0.2</v>
      </c>
      <c r="W11" s="9">
        <f t="shared" si="4"/>
        <v>2.0750000000000002</v>
      </c>
      <c r="X11" s="10" t="str">
        <f>IF(AND(W11&lt;=Criterios!$A$2,W11&gt;Criterios!$B$2),Criterios!$C$2,IF(AND(W11&lt;=Criterios!$A$3,W11&gt;Criterios!$B$3),Criterios!$C$3,Criterios!$C$4))</f>
        <v>Media</v>
      </c>
    </row>
    <row r="12" spans="1:24" ht="30.95">
      <c r="A12" s="9">
        <v>8</v>
      </c>
      <c r="B12" s="8" t="s">
        <v>44</v>
      </c>
      <c r="C12" s="9">
        <v>3</v>
      </c>
      <c r="D12" s="9">
        <v>2</v>
      </c>
      <c r="E12" s="9">
        <f t="shared" si="0"/>
        <v>2.5</v>
      </c>
      <c r="F12" s="9">
        <f t="shared" si="1"/>
        <v>1</v>
      </c>
      <c r="G12" s="9">
        <v>2</v>
      </c>
      <c r="H12" s="9">
        <v>2</v>
      </c>
      <c r="I12" s="9">
        <f t="shared" si="5"/>
        <v>2</v>
      </c>
      <c r="J12" s="9">
        <f t="shared" si="6"/>
        <v>0.5</v>
      </c>
      <c r="K12" s="9">
        <v>2</v>
      </c>
      <c r="L12" s="9">
        <v>1</v>
      </c>
      <c r="M12" s="9">
        <f t="shared" si="7"/>
        <v>1.5</v>
      </c>
      <c r="N12" s="9">
        <f t="shared" si="8"/>
        <v>0.375</v>
      </c>
      <c r="O12" s="9">
        <v>1</v>
      </c>
      <c r="P12" s="9">
        <v>1</v>
      </c>
      <c r="Q12" s="9">
        <v>1</v>
      </c>
      <c r="R12" s="9">
        <v>3</v>
      </c>
      <c r="S12" s="9">
        <v>1</v>
      </c>
      <c r="T12" s="9">
        <v>1</v>
      </c>
      <c r="U12" s="9">
        <f t="shared" si="2"/>
        <v>1</v>
      </c>
      <c r="V12" s="9">
        <f t="shared" si="3"/>
        <v>0.1</v>
      </c>
      <c r="W12" s="9">
        <f t="shared" si="4"/>
        <v>1.9750000000000001</v>
      </c>
      <c r="X12" s="10" t="str">
        <f>IF(AND(W12&lt;=Criterios!$A$2,W12&gt;Criterios!$B$2),Criterios!$C$2,IF(AND(W12&lt;=Criterios!$A$3,W12&gt;Criterios!$B$3),Criterios!$C$3,Criterios!$C$4))</f>
        <v>Media</v>
      </c>
    </row>
    <row r="13" spans="1:24" ht="30.95">
      <c r="A13" s="9">
        <v>9</v>
      </c>
      <c r="B13" s="8" t="s">
        <v>45</v>
      </c>
      <c r="C13" s="9">
        <v>1</v>
      </c>
      <c r="D13" s="9">
        <v>1</v>
      </c>
      <c r="E13" s="9">
        <f t="shared" si="0"/>
        <v>1</v>
      </c>
      <c r="F13" s="9">
        <f t="shared" si="1"/>
        <v>0.4</v>
      </c>
      <c r="G13" s="9">
        <v>1</v>
      </c>
      <c r="H13" s="9">
        <v>3</v>
      </c>
      <c r="I13" s="9">
        <f t="shared" si="5"/>
        <v>2</v>
      </c>
      <c r="J13" s="9">
        <f t="shared" si="6"/>
        <v>0.5</v>
      </c>
      <c r="K13" s="9">
        <v>1</v>
      </c>
      <c r="L13" s="9">
        <v>3</v>
      </c>
      <c r="M13" s="9">
        <f t="shared" si="7"/>
        <v>2</v>
      </c>
      <c r="N13" s="9">
        <f t="shared" si="8"/>
        <v>0.5</v>
      </c>
      <c r="O13" s="9">
        <v>1</v>
      </c>
      <c r="P13" s="9">
        <v>1</v>
      </c>
      <c r="Q13" s="9">
        <v>1</v>
      </c>
      <c r="R13" s="9">
        <v>1</v>
      </c>
      <c r="S13" s="9">
        <v>1</v>
      </c>
      <c r="T13" s="9">
        <v>1</v>
      </c>
      <c r="U13" s="9">
        <f t="shared" si="2"/>
        <v>1</v>
      </c>
      <c r="V13" s="9">
        <f t="shared" si="3"/>
        <v>0.1</v>
      </c>
      <c r="W13" s="9">
        <f t="shared" si="4"/>
        <v>1.5</v>
      </c>
      <c r="X13" s="10" t="str">
        <f>IF(AND(W13&lt;=Criterios!$A$2,W13&gt;Criterios!$B$2),Criterios!$C$2,IF(AND(W13&lt;=Criterios!$A$3,W13&gt;Criterios!$B$3),Criterios!$C$3,Criterios!$C$4))</f>
        <v>Baja</v>
      </c>
    </row>
    <row r="14" spans="1:24" ht="62.1">
      <c r="A14" s="9">
        <v>10</v>
      </c>
      <c r="B14" s="8" t="s">
        <v>46</v>
      </c>
      <c r="C14" s="9">
        <v>3</v>
      </c>
      <c r="D14" s="9">
        <v>1</v>
      </c>
      <c r="E14" s="9">
        <f t="shared" si="0"/>
        <v>2</v>
      </c>
      <c r="F14" s="9">
        <f t="shared" si="1"/>
        <v>0.8</v>
      </c>
      <c r="G14" s="9">
        <v>2</v>
      </c>
      <c r="H14" s="9">
        <v>2</v>
      </c>
      <c r="I14" s="9">
        <f t="shared" si="5"/>
        <v>2</v>
      </c>
      <c r="J14" s="9">
        <f t="shared" si="6"/>
        <v>0.5</v>
      </c>
      <c r="K14" s="9">
        <v>1</v>
      </c>
      <c r="L14" s="9">
        <v>3</v>
      </c>
      <c r="M14" s="9">
        <f t="shared" si="7"/>
        <v>2</v>
      </c>
      <c r="N14" s="9">
        <f t="shared" si="8"/>
        <v>0.5</v>
      </c>
      <c r="O14" s="9">
        <v>1</v>
      </c>
      <c r="P14" s="9">
        <v>1</v>
      </c>
      <c r="Q14" s="9">
        <v>1</v>
      </c>
      <c r="R14" s="9">
        <v>1</v>
      </c>
      <c r="S14" s="9">
        <v>1</v>
      </c>
      <c r="T14" s="9">
        <v>1</v>
      </c>
      <c r="U14" s="9">
        <f t="shared" si="2"/>
        <v>1</v>
      </c>
      <c r="V14" s="9">
        <f t="shared" si="3"/>
        <v>0.1</v>
      </c>
      <c r="W14" s="9">
        <f t="shared" si="4"/>
        <v>1.9000000000000001</v>
      </c>
      <c r="X14" s="10" t="str">
        <f>IF(AND(W14&lt;=Criterios!$A$2,W14&gt;Criterios!$B$2),Criterios!$C$2,IF(AND(W14&lt;=Criterios!$A$3,W14&gt;Criterios!$B$3),Criterios!$C$3,Criterios!$C$4))</f>
        <v>Media</v>
      </c>
    </row>
    <row r="15" spans="1:24" ht="30.95">
      <c r="A15" s="9">
        <v>11</v>
      </c>
      <c r="B15" s="8" t="s">
        <v>47</v>
      </c>
      <c r="C15" s="9">
        <v>3</v>
      </c>
      <c r="D15" s="9">
        <v>2</v>
      </c>
      <c r="E15" s="9">
        <f t="shared" si="0"/>
        <v>2.5</v>
      </c>
      <c r="F15" s="9">
        <f t="shared" si="1"/>
        <v>1</v>
      </c>
      <c r="G15" s="9">
        <v>2</v>
      </c>
      <c r="H15" s="9">
        <v>2</v>
      </c>
      <c r="I15" s="9">
        <f t="shared" si="5"/>
        <v>2</v>
      </c>
      <c r="J15" s="9">
        <f t="shared" si="6"/>
        <v>0.5</v>
      </c>
      <c r="K15" s="9">
        <v>2</v>
      </c>
      <c r="L15" s="9">
        <v>2</v>
      </c>
      <c r="M15" s="9">
        <f t="shared" si="7"/>
        <v>2</v>
      </c>
      <c r="N15" s="9">
        <f t="shared" si="8"/>
        <v>0.5</v>
      </c>
      <c r="O15" s="9">
        <v>1</v>
      </c>
      <c r="P15" s="9">
        <v>3</v>
      </c>
      <c r="Q15" s="9">
        <v>1</v>
      </c>
      <c r="R15" s="9">
        <v>3</v>
      </c>
      <c r="S15" s="9">
        <v>3</v>
      </c>
      <c r="T15" s="9">
        <v>1</v>
      </c>
      <c r="U15" s="9">
        <f t="shared" si="2"/>
        <v>2</v>
      </c>
      <c r="V15" s="9">
        <f t="shared" si="3"/>
        <v>0.2</v>
      </c>
      <c r="W15" s="9">
        <f t="shared" si="4"/>
        <v>2.2000000000000002</v>
      </c>
      <c r="X15" s="10" t="str">
        <f>IF(AND(W15&lt;=Criterios!$A$2,W15&gt;Criterios!$B$2),Criterios!$C$2,IF(AND(W15&lt;=Criterios!$A$3,W15&gt;Criterios!$B$3),Criterios!$C$3,Criterios!$C$4))</f>
        <v>Alta</v>
      </c>
    </row>
    <row r="16" spans="1:24" ht="46.5">
      <c r="A16" s="9">
        <v>12</v>
      </c>
      <c r="B16" s="8" t="s">
        <v>48</v>
      </c>
      <c r="C16" s="9">
        <v>3</v>
      </c>
      <c r="D16" s="9">
        <v>3</v>
      </c>
      <c r="E16" s="9">
        <f t="shared" si="0"/>
        <v>3</v>
      </c>
      <c r="F16" s="9">
        <f t="shared" si="1"/>
        <v>1.2000000000000002</v>
      </c>
      <c r="G16" s="9">
        <v>2</v>
      </c>
      <c r="H16" s="9">
        <v>2</v>
      </c>
      <c r="I16" s="9">
        <f t="shared" si="5"/>
        <v>2</v>
      </c>
      <c r="J16" s="9">
        <f t="shared" si="6"/>
        <v>0.5</v>
      </c>
      <c r="K16" s="9">
        <v>2</v>
      </c>
      <c r="L16" s="9">
        <v>2</v>
      </c>
      <c r="M16" s="9">
        <f t="shared" si="7"/>
        <v>2</v>
      </c>
      <c r="N16" s="9">
        <f t="shared" si="8"/>
        <v>0.5</v>
      </c>
      <c r="O16" s="9">
        <v>1</v>
      </c>
      <c r="P16" s="9">
        <v>1</v>
      </c>
      <c r="Q16" s="9">
        <v>3</v>
      </c>
      <c r="R16" s="9">
        <v>3</v>
      </c>
      <c r="S16" s="9">
        <v>1</v>
      </c>
      <c r="T16" s="9">
        <v>1</v>
      </c>
      <c r="U16" s="9">
        <f t="shared" si="2"/>
        <v>1</v>
      </c>
      <c r="V16" s="9">
        <f t="shared" si="3"/>
        <v>0.1</v>
      </c>
      <c r="W16" s="9">
        <f t="shared" si="4"/>
        <v>2.3000000000000003</v>
      </c>
      <c r="X16" s="10" t="str">
        <f>IF(AND(W16&lt;=Criterios!$A$2,W16&gt;Criterios!$B$2),Criterios!$C$2,IF(AND(W16&lt;=Criterios!$A$3,W16&gt;Criterios!$B$3),Criterios!$C$3,Criterios!$C$4))</f>
        <v>Alta</v>
      </c>
    </row>
    <row r="17" spans="1:24" ht="30.95">
      <c r="A17" s="9">
        <v>13</v>
      </c>
      <c r="B17" s="8" t="s">
        <v>49</v>
      </c>
      <c r="C17" s="9">
        <v>3</v>
      </c>
      <c r="D17" s="9">
        <v>2</v>
      </c>
      <c r="E17" s="9">
        <f t="shared" si="0"/>
        <v>2.5</v>
      </c>
      <c r="F17" s="9">
        <f t="shared" si="1"/>
        <v>1</v>
      </c>
      <c r="G17" s="9">
        <v>2</v>
      </c>
      <c r="H17" s="9">
        <v>1</v>
      </c>
      <c r="I17" s="9">
        <f t="shared" si="5"/>
        <v>1.5</v>
      </c>
      <c r="J17" s="9">
        <f t="shared" si="6"/>
        <v>0.375</v>
      </c>
      <c r="K17" s="9">
        <v>1</v>
      </c>
      <c r="L17" s="9">
        <v>1</v>
      </c>
      <c r="M17" s="9">
        <f t="shared" si="7"/>
        <v>1</v>
      </c>
      <c r="N17" s="9">
        <f t="shared" si="8"/>
        <v>0.25</v>
      </c>
      <c r="O17" s="9">
        <v>2</v>
      </c>
      <c r="P17" s="9">
        <v>2</v>
      </c>
      <c r="Q17" s="9">
        <v>1</v>
      </c>
      <c r="R17" s="9">
        <v>3</v>
      </c>
      <c r="S17" s="9">
        <v>2</v>
      </c>
      <c r="T17" s="9">
        <v>1</v>
      </c>
      <c r="U17" s="9">
        <f t="shared" si="2"/>
        <v>1.5</v>
      </c>
      <c r="V17" s="9">
        <f t="shared" si="3"/>
        <v>0.15000000000000002</v>
      </c>
      <c r="W17" s="9">
        <f t="shared" si="4"/>
        <v>1.7749999999999999</v>
      </c>
      <c r="X17" s="10" t="str">
        <f>IF(AND(W17&lt;=Criterios!$A$2,W17&gt;Criterios!$B$2),Criterios!$C$2,IF(AND(W17&lt;=Criterios!$A$3,W17&gt;Criterios!$B$3),Criterios!$C$3,Criterios!$C$4))</f>
        <v>Baja</v>
      </c>
    </row>
  </sheetData>
  <mergeCells count="20">
    <mergeCell ref="A1:X1"/>
    <mergeCell ref="G2:J2"/>
    <mergeCell ref="K2:N2"/>
    <mergeCell ref="O2:V2"/>
    <mergeCell ref="W2:W4"/>
    <mergeCell ref="X2:X4"/>
    <mergeCell ref="O3:P3"/>
    <mergeCell ref="Q3:R3"/>
    <mergeCell ref="S3:T3"/>
    <mergeCell ref="U3:V3"/>
    <mergeCell ref="A3:A4"/>
    <mergeCell ref="B3:B4"/>
    <mergeCell ref="C3:D3"/>
    <mergeCell ref="C2:F2"/>
    <mergeCell ref="E3:F3"/>
    <mergeCell ref="A2:B2"/>
    <mergeCell ref="M3:N3"/>
    <mergeCell ref="K3:L3"/>
    <mergeCell ref="I3:J3"/>
    <mergeCell ref="G3:H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65C7-B92E-4B95-B149-5292F70AA9E2}">
  <dimension ref="A1:C4"/>
  <sheetViews>
    <sheetView workbookViewId="0">
      <selection activeCell="C22" sqref="C22"/>
    </sheetView>
  </sheetViews>
  <sheetFormatPr defaultColWidth="11.42578125" defaultRowHeight="14.45"/>
  <sheetData>
    <row r="1" spans="1:3">
      <c r="A1" s="22" t="s">
        <v>50</v>
      </c>
      <c r="B1" s="22"/>
      <c r="C1" s="12" t="s">
        <v>51</v>
      </c>
    </row>
    <row r="2" spans="1:3">
      <c r="A2" s="13">
        <f>MAX(Matriz!W5:W17)</f>
        <v>2.7250000000000001</v>
      </c>
      <c r="B2" s="14">
        <f>A2-(A2-B4)*0.5</f>
        <v>2.1124999999999998</v>
      </c>
      <c r="C2" s="14" t="s">
        <v>52</v>
      </c>
    </row>
    <row r="3" spans="1:3">
      <c r="A3" s="13">
        <f t="shared" ref="A3:A4" si="0">B2</f>
        <v>2.1124999999999998</v>
      </c>
      <c r="B3" s="14">
        <f>A3-(A2-B4)*0.25</f>
        <v>1.8062499999999999</v>
      </c>
      <c r="C3" s="14" t="s">
        <v>53</v>
      </c>
    </row>
    <row r="4" spans="1:3">
      <c r="A4" s="13">
        <f t="shared" si="0"/>
        <v>1.8062499999999999</v>
      </c>
      <c r="B4" s="13">
        <f>MIN(Matriz!W5:W17)</f>
        <v>1.5</v>
      </c>
      <c r="C4" s="14" t="s">
        <v>54</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1F840-A810-4082-A6BF-0918401B0A0D}">
  <dimension ref="A1:C14"/>
  <sheetViews>
    <sheetView tabSelected="1" workbookViewId="0">
      <selection activeCell="B2" sqref="B2"/>
    </sheetView>
  </sheetViews>
  <sheetFormatPr defaultColWidth="11.42578125" defaultRowHeight="14.45"/>
  <cols>
    <col min="1" max="1" width="41.7109375" customWidth="1"/>
    <col min="3" max="3" width="13.5703125" customWidth="1"/>
  </cols>
  <sheetData>
    <row r="1" spans="1:3" ht="27.95">
      <c r="A1" s="2" t="s">
        <v>9</v>
      </c>
      <c r="B1" s="2" t="s">
        <v>55</v>
      </c>
      <c r="C1" s="2" t="s">
        <v>51</v>
      </c>
    </row>
    <row r="2" spans="1:3" ht="46.5">
      <c r="A2" s="8" t="s">
        <v>40</v>
      </c>
      <c r="B2" s="11">
        <v>2.7250000000000001</v>
      </c>
      <c r="C2" s="7" t="s">
        <v>52</v>
      </c>
    </row>
    <row r="3" spans="1:3" ht="30.95">
      <c r="A3" s="8" t="s">
        <v>42</v>
      </c>
      <c r="B3" s="11">
        <v>2.6</v>
      </c>
      <c r="C3" s="7" t="s">
        <v>52</v>
      </c>
    </row>
    <row r="4" spans="1:3" ht="46.5">
      <c r="A4" s="8" t="s">
        <v>37</v>
      </c>
      <c r="B4" s="11">
        <v>2.4250000000000003</v>
      </c>
      <c r="C4" s="7" t="s">
        <v>52</v>
      </c>
    </row>
    <row r="5" spans="1:3" ht="46.5">
      <c r="A5" s="8" t="s">
        <v>48</v>
      </c>
      <c r="B5" s="11">
        <v>2.3000000000000003</v>
      </c>
      <c r="C5" s="7" t="s">
        <v>52</v>
      </c>
    </row>
    <row r="6" spans="1:3" ht="30.95">
      <c r="A6" s="8" t="s">
        <v>41</v>
      </c>
      <c r="B6" s="11">
        <v>2.2749999999999999</v>
      </c>
      <c r="C6" s="7" t="s">
        <v>52</v>
      </c>
    </row>
    <row r="7" spans="1:3" ht="15.6">
      <c r="A7" s="8" t="s">
        <v>47</v>
      </c>
      <c r="B7" s="11">
        <v>2.2000000000000002</v>
      </c>
      <c r="C7" s="7" t="s">
        <v>52</v>
      </c>
    </row>
    <row r="8" spans="1:3" ht="30.95">
      <c r="A8" s="8" t="s">
        <v>43</v>
      </c>
      <c r="B8" s="11">
        <v>2.0750000000000002</v>
      </c>
      <c r="C8" s="7" t="s">
        <v>52</v>
      </c>
    </row>
    <row r="9" spans="1:3" ht="30.95">
      <c r="A9" s="8" t="s">
        <v>38</v>
      </c>
      <c r="B9" s="11">
        <v>2.0499999999999998</v>
      </c>
      <c r="C9" s="7" t="s">
        <v>53</v>
      </c>
    </row>
    <row r="10" spans="1:3" ht="30.95">
      <c r="A10" s="8" t="s">
        <v>44</v>
      </c>
      <c r="B10" s="11">
        <v>1.9750000000000001</v>
      </c>
      <c r="C10" s="7" t="s">
        <v>53</v>
      </c>
    </row>
    <row r="11" spans="1:3" ht="46.5">
      <c r="A11" s="8" t="s">
        <v>46</v>
      </c>
      <c r="B11" s="11">
        <v>1.9</v>
      </c>
      <c r="C11" s="7" t="s">
        <v>53</v>
      </c>
    </row>
    <row r="12" spans="1:3" ht="30.95">
      <c r="A12" s="8" t="s">
        <v>49</v>
      </c>
      <c r="B12" s="11">
        <v>1.7749999999999999</v>
      </c>
      <c r="C12" s="7" t="s">
        <v>54</v>
      </c>
    </row>
    <row r="13" spans="1:3" ht="15.6">
      <c r="A13" s="8" t="s">
        <v>39</v>
      </c>
      <c r="B13" s="11">
        <v>1.75</v>
      </c>
      <c r="C13" s="7" t="s">
        <v>54</v>
      </c>
    </row>
    <row r="14" spans="1:3" ht="30.95">
      <c r="A14" s="8" t="s">
        <v>45</v>
      </c>
      <c r="B14" s="11">
        <v>1.5</v>
      </c>
      <c r="C14" s="7" t="s">
        <v>54</v>
      </c>
    </row>
  </sheetData>
  <sortState xmlns:xlrd2="http://schemas.microsoft.com/office/spreadsheetml/2017/richdata2" ref="B3:B14">
    <sortCondition descending="1" ref="B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Aprendiz Ambiental</dc:creator>
  <cp:keywords/>
  <dc:description/>
  <cp:lastModifiedBy>Aprendiz Ambiental</cp:lastModifiedBy>
  <cp:revision/>
  <dcterms:created xsi:type="dcterms:W3CDTF">2024-12-06T15:44:30Z</dcterms:created>
  <dcterms:modified xsi:type="dcterms:W3CDTF">2024-12-20T14:28:37Z</dcterms:modified>
  <cp:category/>
  <cp:contentStatus/>
</cp:coreProperties>
</file>