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esktop\Trabajo de grado listo\"/>
    </mc:Choice>
  </mc:AlternateContent>
  <xr:revisionPtr revIDLastSave="0" documentId="8_{9427CDCB-8547-4BAA-8DFB-720649469BDE}" xr6:coauthVersionLast="47" xr6:coauthVersionMax="47" xr10:uidLastSave="{00000000-0000-0000-0000-000000000000}"/>
  <bookViews>
    <workbookView xWindow="-120" yWindow="-120" windowWidth="24240" windowHeight="13140" firstSheet="4" activeTab="8" xr2:uid="{00000000-000D-0000-FFFF-FFFF00000000}"/>
  </bookViews>
  <sheets>
    <sheet name="a. Lista de chequeo" sheetId="10" r:id="rId1"/>
    <sheet name="b. Definiciones" sheetId="8" r:id="rId2"/>
    <sheet name="c. Hoja Radar" sheetId="6" r:id="rId3"/>
    <sheet name="d. Priorización" sheetId="7" r:id="rId4"/>
    <sheet name="e. Mapa de procesos" sheetId="5" r:id="rId5"/>
    <sheet name="f. Autoevaluación cualitativa" sheetId="2" r:id="rId6"/>
    <sheet name="g. Autoevaluación Cuantitativa" sheetId="4" r:id="rId7"/>
    <sheet name="h. Hoja2" sheetId="12" r:id="rId8"/>
    <sheet name="i. cronograma 2021" sheetId="9" r:id="rId9"/>
  </sheets>
  <definedNames>
    <definedName name="_xlnm._FilterDatabase" localSheetId="5" hidden="1">'f. Autoevaluación cualitativa'!$A$1:$I$172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O79" i="4"/>
  <c r="G3" i="12"/>
  <c r="F3" i="12"/>
  <c r="E3" i="12"/>
  <c r="D3" i="12"/>
  <c r="H84" i="2"/>
  <c r="I84" i="2" s="1"/>
  <c r="F25" i="4"/>
  <c r="H33" i="2"/>
  <c r="I33" i="2" s="1"/>
  <c r="I27" i="4"/>
  <c r="H23" i="2"/>
  <c r="I23" i="2" s="1"/>
  <c r="H11" i="2"/>
  <c r="I11" i="2" s="1"/>
  <c r="F7" i="4"/>
  <c r="P7" i="4" s="1"/>
  <c r="O6" i="4"/>
  <c r="H112" i="2"/>
  <c r="C71" i="10"/>
  <c r="I154" i="2"/>
  <c r="I139" i="2"/>
  <c r="I138" i="2"/>
  <c r="I136" i="2"/>
  <c r="I135" i="2"/>
  <c r="I130" i="2"/>
  <c r="I129" i="2"/>
  <c r="I127" i="2"/>
  <c r="I126" i="2"/>
  <c r="I124" i="2"/>
  <c r="I123" i="2"/>
  <c r="I121" i="2"/>
  <c r="I120" i="2"/>
  <c r="I116" i="2"/>
  <c r="I115" i="2"/>
  <c r="H113" i="2"/>
  <c r="I113" i="2"/>
  <c r="H99" i="2"/>
  <c r="I99" i="2" s="1"/>
  <c r="H6" i="2"/>
  <c r="I6" i="2"/>
  <c r="H7" i="2"/>
  <c r="I7" i="2" s="1"/>
  <c r="H8" i="2"/>
  <c r="I8" i="2"/>
  <c r="H4" i="2"/>
  <c r="I4" i="2" s="1"/>
  <c r="H82" i="2"/>
  <c r="F110" i="4"/>
  <c r="F82" i="4"/>
  <c r="O102" i="4"/>
  <c r="O103" i="4"/>
  <c r="O104" i="4"/>
  <c r="I102" i="4"/>
  <c r="I103" i="4"/>
  <c r="I104" i="4"/>
  <c r="F102" i="4"/>
  <c r="F103" i="4"/>
  <c r="F104" i="4"/>
  <c r="I79" i="4"/>
  <c r="F79" i="4"/>
  <c r="I32" i="4"/>
  <c r="O12" i="4"/>
  <c r="I12" i="4"/>
  <c r="F12" i="4"/>
  <c r="P12" i="4" s="1"/>
  <c r="I70" i="4"/>
  <c r="I71" i="4"/>
  <c r="I72" i="4"/>
  <c r="I73" i="4"/>
  <c r="I75" i="4"/>
  <c r="I76" i="4"/>
  <c r="I77" i="4"/>
  <c r="F64" i="4"/>
  <c r="F5" i="4"/>
  <c r="I5" i="4"/>
  <c r="O5" i="4"/>
  <c r="F6" i="4"/>
  <c r="P6" i="4" s="1"/>
  <c r="O7" i="4"/>
  <c r="F8" i="4"/>
  <c r="I8" i="4"/>
  <c r="O8" i="4"/>
  <c r="F9" i="4"/>
  <c r="I9" i="4"/>
  <c r="O9" i="4"/>
  <c r="F10" i="4"/>
  <c r="I10" i="4"/>
  <c r="O10" i="4"/>
  <c r="F11" i="4"/>
  <c r="I11" i="4"/>
  <c r="O11" i="4"/>
  <c r="F13" i="4"/>
  <c r="I13" i="4"/>
  <c r="O13" i="4"/>
  <c r="F14" i="4"/>
  <c r="I14" i="4"/>
  <c r="O14" i="4"/>
  <c r="F15" i="4"/>
  <c r="I15" i="4"/>
  <c r="O15" i="4"/>
  <c r="F16" i="4"/>
  <c r="I16" i="4"/>
  <c r="O16" i="4"/>
  <c r="F17" i="4"/>
  <c r="I17" i="4"/>
  <c r="O17" i="4"/>
  <c r="F18" i="4"/>
  <c r="I18" i="4"/>
  <c r="O18" i="4"/>
  <c r="F19" i="4"/>
  <c r="I19" i="4"/>
  <c r="O19" i="4"/>
  <c r="F20" i="4"/>
  <c r="I20" i="4"/>
  <c r="O20" i="4"/>
  <c r="F21" i="4"/>
  <c r="O21" i="4"/>
  <c r="F22" i="4"/>
  <c r="I22" i="4"/>
  <c r="O22" i="4"/>
  <c r="F23" i="4"/>
  <c r="I23" i="4"/>
  <c r="O23" i="4"/>
  <c r="O24" i="4"/>
  <c r="P24" i="4"/>
  <c r="O25" i="4"/>
  <c r="P26" i="4"/>
  <c r="O26" i="4"/>
  <c r="F27" i="4"/>
  <c r="P27" i="4" s="1"/>
  <c r="O27" i="4"/>
  <c r="F28" i="4"/>
  <c r="I28" i="4"/>
  <c r="O28" i="4"/>
  <c r="F30" i="4"/>
  <c r="I30" i="4"/>
  <c r="O30" i="4"/>
  <c r="P31" i="4"/>
  <c r="I33" i="4"/>
  <c r="O33" i="4"/>
  <c r="F34" i="4"/>
  <c r="I34" i="4"/>
  <c r="O34" i="4"/>
  <c r="O35" i="4"/>
  <c r="F36" i="4"/>
  <c r="I36" i="4"/>
  <c r="O36" i="4"/>
  <c r="F38" i="4"/>
  <c r="O38" i="4"/>
  <c r="F39" i="4"/>
  <c r="I39" i="4"/>
  <c r="O39" i="4"/>
  <c r="F40" i="4"/>
  <c r="P40" i="4" s="1"/>
  <c r="O40" i="4"/>
  <c r="F41" i="4"/>
  <c r="I41" i="4"/>
  <c r="O41" i="4"/>
  <c r="F42" i="4"/>
  <c r="P42" i="4" s="1"/>
  <c r="F44" i="4"/>
  <c r="I44" i="4"/>
  <c r="O44" i="4"/>
  <c r="F45" i="4"/>
  <c r="P45" i="4" s="1"/>
  <c r="I45" i="4"/>
  <c r="I47" i="4"/>
  <c r="O47" i="4"/>
  <c r="P48" i="4"/>
  <c r="F49" i="4"/>
  <c r="I49" i="4"/>
  <c r="O49" i="4"/>
  <c r="F50" i="4"/>
  <c r="I50" i="4"/>
  <c r="O50" i="4"/>
  <c r="F51" i="4"/>
  <c r="I51" i="4"/>
  <c r="O51" i="4"/>
  <c r="F52" i="4"/>
  <c r="I52" i="4"/>
  <c r="O52" i="4"/>
  <c r="F53" i="4"/>
  <c r="I53" i="4"/>
  <c r="O53" i="4"/>
  <c r="F54" i="4"/>
  <c r="I54" i="4"/>
  <c r="O54" i="4"/>
  <c r="F55" i="4"/>
  <c r="P55" i="4" s="1"/>
  <c r="O55" i="4"/>
  <c r="F56" i="4"/>
  <c r="O56" i="4"/>
  <c r="F57" i="4"/>
  <c r="P57" i="4" s="1"/>
  <c r="F58" i="4"/>
  <c r="P58" i="4" s="1"/>
  <c r="I58" i="4"/>
  <c r="F59" i="4"/>
  <c r="O59" i="4"/>
  <c r="F60" i="4"/>
  <c r="I60" i="4"/>
  <c r="O60" i="4"/>
  <c r="F63" i="4"/>
  <c r="I63" i="4"/>
  <c r="O63" i="4"/>
  <c r="I64" i="4"/>
  <c r="O64" i="4"/>
  <c r="O65" i="4"/>
  <c r="F68" i="4"/>
  <c r="I68" i="4"/>
  <c r="O68" i="4"/>
  <c r="F69" i="4"/>
  <c r="I69" i="4"/>
  <c r="O69" i="4"/>
  <c r="F70" i="4"/>
  <c r="P70" i="4" s="1"/>
  <c r="O70" i="4"/>
  <c r="F71" i="4"/>
  <c r="O71" i="4"/>
  <c r="F72" i="4"/>
  <c r="F73" i="4"/>
  <c r="O73" i="4"/>
  <c r="F74" i="4"/>
  <c r="O74" i="4"/>
  <c r="F75" i="4"/>
  <c r="O75" i="4"/>
  <c r="F76" i="4"/>
  <c r="P76" i="4" s="1"/>
  <c r="O76" i="4"/>
  <c r="F77" i="4"/>
  <c r="O77" i="4"/>
  <c r="F78" i="4"/>
  <c r="O78" i="4"/>
  <c r="I82" i="4"/>
  <c r="O82" i="4"/>
  <c r="F83" i="4"/>
  <c r="P83" i="4" s="1"/>
  <c r="I83" i="4"/>
  <c r="O83" i="4"/>
  <c r="F84" i="4"/>
  <c r="I84" i="4"/>
  <c r="O84" i="4"/>
  <c r="F85" i="4"/>
  <c r="I85" i="4"/>
  <c r="O85" i="4"/>
  <c r="F87" i="4"/>
  <c r="O87" i="4"/>
  <c r="F88" i="4"/>
  <c r="P88" i="4" s="1"/>
  <c r="I88" i="4"/>
  <c r="O88" i="4"/>
  <c r="F89" i="4"/>
  <c r="I89" i="4"/>
  <c r="F90" i="4"/>
  <c r="I90" i="4"/>
  <c r="F91" i="4"/>
  <c r="P91" i="4"/>
  <c r="O91" i="4"/>
  <c r="F92" i="4"/>
  <c r="I92" i="4"/>
  <c r="O92" i="4"/>
  <c r="F93" i="4"/>
  <c r="P93" i="4" s="1"/>
  <c r="I93" i="4"/>
  <c r="O93" i="4"/>
  <c r="F94" i="4"/>
  <c r="P94" i="4" s="1"/>
  <c r="I94" i="4"/>
  <c r="O94" i="4"/>
  <c r="O95" i="4"/>
  <c r="F96" i="4"/>
  <c r="I96" i="4"/>
  <c r="O96" i="4"/>
  <c r="F99" i="4"/>
  <c r="I99" i="4"/>
  <c r="O99" i="4"/>
  <c r="F100" i="4"/>
  <c r="I100" i="4"/>
  <c r="O100" i="4"/>
  <c r="F101" i="4"/>
  <c r="I101" i="4"/>
  <c r="O101" i="4"/>
  <c r="F105" i="4"/>
  <c r="I105" i="4"/>
  <c r="O105" i="4"/>
  <c r="F106" i="4"/>
  <c r="I106" i="4"/>
  <c r="O106" i="4"/>
  <c r="F107" i="4"/>
  <c r="P107" i="4" s="1"/>
  <c r="I107" i="4"/>
  <c r="O107" i="4"/>
  <c r="P108" i="4"/>
  <c r="F109" i="4"/>
  <c r="O109" i="4"/>
  <c r="I110" i="4"/>
  <c r="O110" i="4"/>
  <c r="F111" i="4"/>
  <c r="I111" i="4"/>
  <c r="O111" i="4"/>
  <c r="P112" i="4"/>
  <c r="F113" i="4"/>
  <c r="I113" i="4"/>
  <c r="P114" i="4"/>
  <c r="F115" i="4"/>
  <c r="I115" i="4"/>
  <c r="O115" i="4"/>
  <c r="F118" i="4"/>
  <c r="I118" i="4"/>
  <c r="O118" i="4"/>
  <c r="F119" i="4"/>
  <c r="I119" i="4"/>
  <c r="O119" i="4"/>
  <c r="F120" i="4"/>
  <c r="I120" i="4"/>
  <c r="O120" i="4"/>
  <c r="F121" i="4"/>
  <c r="I121" i="4"/>
  <c r="O121" i="4"/>
  <c r="F122" i="4"/>
  <c r="P122" i="4" s="1"/>
  <c r="I122" i="4"/>
  <c r="O122" i="4"/>
  <c r="F124" i="4"/>
  <c r="I124" i="4"/>
  <c r="O124" i="4"/>
  <c r="I125" i="4"/>
  <c r="F126" i="4"/>
  <c r="I126" i="4"/>
  <c r="O126" i="4"/>
  <c r="F127" i="4"/>
  <c r="P127" i="4" s="1"/>
  <c r="I127" i="4"/>
  <c r="O127" i="4"/>
  <c r="F128" i="4"/>
  <c r="F129" i="4"/>
  <c r="I129" i="4"/>
  <c r="O129" i="4"/>
  <c r="F132" i="4"/>
  <c r="I132" i="4"/>
  <c r="P132" i="4" s="1"/>
  <c r="O132" i="4"/>
  <c r="F134" i="4"/>
  <c r="I134" i="4"/>
  <c r="O134" i="4"/>
  <c r="F135" i="4"/>
  <c r="I135" i="4"/>
  <c r="O135" i="4"/>
  <c r="F136" i="4"/>
  <c r="I136" i="4"/>
  <c r="O136" i="4"/>
  <c r="F137" i="4"/>
  <c r="I137" i="4"/>
  <c r="O137" i="4"/>
  <c r="F138" i="4"/>
  <c r="I138" i="4"/>
  <c r="O138" i="4"/>
  <c r="O139" i="4"/>
  <c r="P139" i="4" s="1"/>
  <c r="F140" i="4"/>
  <c r="P140" i="4" s="1"/>
  <c r="O140" i="4"/>
  <c r="F143" i="4"/>
  <c r="I143" i="4"/>
  <c r="O143" i="4"/>
  <c r="F144" i="4"/>
  <c r="I144" i="4"/>
  <c r="O144" i="4"/>
  <c r="F145" i="4"/>
  <c r="P145" i="4" s="1"/>
  <c r="O145" i="4"/>
  <c r="F146" i="4"/>
  <c r="I146" i="4"/>
  <c r="P146" i="4" s="1"/>
  <c r="O146" i="4"/>
  <c r="F147" i="4"/>
  <c r="I147" i="4"/>
  <c r="O147" i="4"/>
  <c r="P147" i="4" s="1"/>
  <c r="F148" i="4"/>
  <c r="I148" i="4"/>
  <c r="O148" i="4"/>
  <c r="F149" i="4"/>
  <c r="I149" i="4"/>
  <c r="O149" i="4"/>
  <c r="F150" i="4"/>
  <c r="I150" i="4"/>
  <c r="O150" i="4"/>
  <c r="F151" i="4"/>
  <c r="I151" i="4"/>
  <c r="O151" i="4"/>
  <c r="F152" i="4"/>
  <c r="I152" i="4"/>
  <c r="O152" i="4"/>
  <c r="F153" i="4"/>
  <c r="I153" i="4"/>
  <c r="O153" i="4"/>
  <c r="F154" i="4"/>
  <c r="I154" i="4"/>
  <c r="O154" i="4"/>
  <c r="F155" i="4"/>
  <c r="I155" i="4"/>
  <c r="O155" i="4"/>
  <c r="I156" i="4"/>
  <c r="F159" i="4"/>
  <c r="I159" i="4"/>
  <c r="P160" i="4"/>
  <c r="O160" i="4"/>
  <c r="P161" i="4"/>
  <c r="F162" i="4"/>
  <c r="I162" i="4"/>
  <c r="O162" i="4"/>
  <c r="F163" i="4"/>
  <c r="I163" i="4"/>
  <c r="O163" i="4"/>
  <c r="H9" i="2"/>
  <c r="I9" i="2" s="1"/>
  <c r="H10" i="2"/>
  <c r="I10" i="2"/>
  <c r="H12" i="2"/>
  <c r="I12" i="2" s="1"/>
  <c r="H13" i="2"/>
  <c r="I13" i="2"/>
  <c r="H14" i="2"/>
  <c r="I14" i="2" s="1"/>
  <c r="H15" i="2"/>
  <c r="I15" i="2"/>
  <c r="H16" i="2"/>
  <c r="I16" i="2" s="1"/>
  <c r="H17" i="2"/>
  <c r="I17" i="2"/>
  <c r="H18" i="2"/>
  <c r="I18" i="2" s="1"/>
  <c r="H19" i="2"/>
  <c r="I19" i="2"/>
  <c r="H21" i="2"/>
  <c r="I21" i="2" s="1"/>
  <c r="H22" i="2"/>
  <c r="I22" i="2"/>
  <c r="H26" i="2"/>
  <c r="I26" i="2" s="1"/>
  <c r="H34" i="2"/>
  <c r="I34" i="2"/>
  <c r="H35" i="2"/>
  <c r="I35" i="2" s="1"/>
  <c r="H37" i="2"/>
  <c r="I37" i="2"/>
  <c r="H47" i="2"/>
  <c r="I47" i="2" s="1"/>
  <c r="H48" i="2"/>
  <c r="I48" i="2"/>
  <c r="H49" i="2"/>
  <c r="I49" i="2" s="1"/>
  <c r="H50" i="2"/>
  <c r="I50" i="2"/>
  <c r="H51" i="2"/>
  <c r="I51" i="2" s="1"/>
  <c r="H52" i="2"/>
  <c r="I52" i="2"/>
  <c r="H55" i="2"/>
  <c r="I55" i="2" s="1"/>
  <c r="H59" i="2"/>
  <c r="I59" i="2"/>
  <c r="H62" i="2"/>
  <c r="I62" i="2" s="1"/>
  <c r="H65" i="2"/>
  <c r="I65" i="2"/>
  <c r="H67" i="2"/>
  <c r="I67" i="2" s="1"/>
  <c r="H68" i="2"/>
  <c r="I68" i="2"/>
  <c r="H69" i="2"/>
  <c r="I69" i="2" s="1"/>
  <c r="H70" i="2"/>
  <c r="I70" i="2"/>
  <c r="H71" i="2"/>
  <c r="H72" i="2"/>
  <c r="H73" i="2"/>
  <c r="I73" i="2"/>
  <c r="H74" i="2"/>
  <c r="H75" i="2"/>
  <c r="I75" i="2" s="1"/>
  <c r="H76" i="2"/>
  <c r="I76" i="2" s="1"/>
  <c r="H78" i="2"/>
  <c r="I78" i="2" s="1"/>
  <c r="H80" i="2"/>
  <c r="H81" i="2"/>
  <c r="H83" i="2"/>
  <c r="I83" i="2" s="1"/>
  <c r="H85" i="2"/>
  <c r="I85" i="2" s="1"/>
  <c r="H86" i="2"/>
  <c r="I86" i="2" s="1"/>
  <c r="H87" i="2"/>
  <c r="I87" i="2" s="1"/>
  <c r="H88" i="2"/>
  <c r="I88" i="2" s="1"/>
  <c r="H89" i="2"/>
  <c r="I89" i="2" s="1"/>
  <c r="H90" i="2"/>
  <c r="I90" i="2" s="1"/>
  <c r="H91" i="2"/>
  <c r="I91" i="2" s="1"/>
  <c r="H92" i="2"/>
  <c r="I92" i="2" s="1"/>
  <c r="H94" i="2"/>
  <c r="I94" i="2" s="1"/>
  <c r="H96" i="2"/>
  <c r="I96" i="2" s="1"/>
  <c r="H97" i="2"/>
  <c r="I97" i="2" s="1"/>
  <c r="H98" i="2"/>
  <c r="I98" i="2" s="1"/>
  <c r="H100" i="2"/>
  <c r="I100" i="2" s="1"/>
  <c r="H101" i="2"/>
  <c r="I101" i="2" s="1"/>
  <c r="H102" i="2"/>
  <c r="I102" i="2" s="1"/>
  <c r="H103" i="2"/>
  <c r="I103" i="2" s="1"/>
  <c r="H104" i="2"/>
  <c r="I104" i="2" s="1"/>
  <c r="H106" i="2"/>
  <c r="I106" i="2" s="1"/>
  <c r="H107" i="2"/>
  <c r="I107" i="2" s="1"/>
  <c r="H108" i="2"/>
  <c r="I108" i="2" s="1"/>
  <c r="I117" i="2"/>
  <c r="I112" i="2"/>
  <c r="H114" i="2"/>
  <c r="I114" i="2" s="1"/>
  <c r="H117" i="2"/>
  <c r="H119" i="2"/>
  <c r="I119" i="2" s="1"/>
  <c r="H122" i="2"/>
  <c r="I122" i="2" s="1"/>
  <c r="H125" i="2"/>
  <c r="I125" i="2" s="1"/>
  <c r="H128" i="2"/>
  <c r="I128" i="2" s="1"/>
  <c r="H134" i="2"/>
  <c r="I134" i="2" s="1"/>
  <c r="H137" i="2"/>
  <c r="I137" i="2" s="1"/>
  <c r="H141" i="2"/>
  <c r="I141" i="2" s="1"/>
  <c r="H143" i="2"/>
  <c r="I143" i="2" s="1"/>
  <c r="H144" i="2"/>
  <c r="I144" i="2" s="1"/>
  <c r="H145" i="2"/>
  <c r="H146" i="2"/>
  <c r="H147" i="2"/>
  <c r="I147" i="2" s="1"/>
  <c r="H148" i="2"/>
  <c r="H150" i="2"/>
  <c r="I150" i="2" s="1"/>
  <c r="H152" i="2"/>
  <c r="I152" i="2" s="1"/>
  <c r="H153" i="2"/>
  <c r="I153" i="2" s="1"/>
  <c r="H155" i="2"/>
  <c r="I155" i="2" s="1"/>
  <c r="H156" i="2"/>
  <c r="I156" i="2" s="1"/>
  <c r="H157" i="2"/>
  <c r="I157" i="2" s="1"/>
  <c r="H158" i="2"/>
  <c r="I158" i="2" s="1"/>
  <c r="H159" i="2"/>
  <c r="I159" i="2" s="1"/>
  <c r="H160" i="2"/>
  <c r="I160" i="2" s="1"/>
  <c r="H161" i="2"/>
  <c r="I161" i="2" s="1"/>
  <c r="H162" i="2"/>
  <c r="I162" i="2" s="1"/>
  <c r="H163" i="2"/>
  <c r="I163" i="2" s="1"/>
  <c r="H164" i="2"/>
  <c r="I164" i="2" s="1"/>
  <c r="H165" i="2"/>
  <c r="I165" i="2" s="1"/>
  <c r="H166" i="2"/>
  <c r="I166" i="2" s="1"/>
  <c r="H168" i="2"/>
  <c r="I168" i="2" s="1"/>
  <c r="H169" i="2"/>
  <c r="I169" i="2" s="1"/>
  <c r="H170" i="2"/>
  <c r="I170" i="2" s="1"/>
  <c r="H171" i="2"/>
  <c r="I171" i="2" s="1"/>
  <c r="H172" i="2"/>
  <c r="I172" i="2" s="1"/>
  <c r="C40" i="10"/>
  <c r="C41" i="10"/>
  <c r="C53" i="10"/>
  <c r="C28" i="10" s="1"/>
  <c r="C43" i="10" s="1"/>
  <c r="C66" i="10"/>
  <c r="C76" i="10"/>
  <c r="C81" i="10"/>
  <c r="C88" i="10"/>
  <c r="C124" i="10"/>
  <c r="C125" i="10"/>
  <c r="C126" i="10"/>
  <c r="C127" i="10"/>
  <c r="C128" i="10"/>
  <c r="C129" i="10"/>
  <c r="C130" i="10"/>
  <c r="C131" i="10"/>
  <c r="C132" i="10"/>
  <c r="C133" i="10"/>
  <c r="C134" i="10"/>
  <c r="C135" i="10"/>
  <c r="C136" i="10"/>
  <c r="C137" i="10"/>
  <c r="C138" i="10"/>
  <c r="C140" i="10"/>
  <c r="C141" i="10"/>
  <c r="C142" i="10"/>
  <c r="C143" i="10"/>
  <c r="C144" i="10"/>
  <c r="C145" i="10"/>
  <c r="C146" i="10"/>
  <c r="C147" i="10"/>
  <c r="C148" i="10"/>
  <c r="C149" i="10"/>
  <c r="C150" i="10"/>
  <c r="C151" i="10"/>
  <c r="C152" i="10"/>
  <c r="C153" i="10"/>
  <c r="C155" i="10"/>
  <c r="C156" i="10"/>
  <c r="C157" i="10"/>
  <c r="C158" i="10"/>
  <c r="C160" i="10"/>
  <c r="C161" i="10"/>
  <c r="C162" i="10"/>
  <c r="C163" i="10"/>
  <c r="C164" i="10"/>
  <c r="P126" i="4"/>
  <c r="P99" i="4"/>
  <c r="P52" i="4"/>
  <c r="P47" i="4"/>
  <c r="P19" i="4"/>
  <c r="P15" i="4"/>
  <c r="P10" i="4"/>
  <c r="P162" i="4"/>
  <c r="P156" i="4"/>
  <c r="P155" i="4"/>
  <c r="P153" i="4"/>
  <c r="P151" i="4"/>
  <c r="P148" i="4"/>
  <c r="P144" i="4"/>
  <c r="P143" i="4"/>
  <c r="P137" i="4"/>
  <c r="P87" i="4"/>
  <c r="P63" i="4"/>
  <c r="P56" i="4"/>
  <c r="P49" i="4"/>
  <c r="P33" i="4"/>
  <c r="P20" i="4"/>
  <c r="P16" i="4"/>
  <c r="P11" i="4"/>
  <c r="P79" i="4"/>
  <c r="P103" i="4"/>
  <c r="P128" i="4"/>
  <c r="P125" i="4"/>
  <c r="P124" i="4"/>
  <c r="P120" i="4"/>
  <c r="P119" i="4"/>
  <c r="P110" i="4"/>
  <c r="P105" i="4"/>
  <c r="P96" i="4"/>
  <c r="P65" i="4"/>
  <c r="P51" i="4"/>
  <c r="P50" i="4"/>
  <c r="P39" i="4"/>
  <c r="P29" i="4"/>
  <c r="P21" i="4"/>
  <c r="P17" i="4"/>
  <c r="P13" i="4"/>
  <c r="P8" i="4"/>
  <c r="P102" i="4"/>
  <c r="P129" i="4"/>
  <c r="P18" i="4"/>
  <c r="P14" i="4"/>
  <c r="P9" i="4"/>
  <c r="P138" i="4"/>
  <c r="P101" i="4"/>
  <c r="P86" i="4"/>
  <c r="P69" i="4"/>
  <c r="P64" i="4"/>
  <c r="P60" i="4"/>
  <c r="P59" i="4"/>
  <c r="P44" i="4"/>
  <c r="P152" i="4"/>
  <c r="P95" i="4"/>
  <c r="P54" i="4"/>
  <c r="P35" i="4"/>
  <c r="P75" i="4"/>
  <c r="P163" i="4"/>
  <c r="P135" i="4"/>
  <c r="P111" i="4"/>
  <c r="P106" i="4"/>
  <c r="P90" i="4"/>
  <c r="P22" i="4"/>
  <c r="P149" i="4"/>
  <c r="P121" i="4"/>
  <c r="P84" i="4"/>
  <c r="P53" i="4"/>
  <c r="P34" i="4"/>
  <c r="P23" i="4"/>
  <c r="P32" i="4"/>
  <c r="P68" i="4"/>
  <c r="P72" i="4"/>
  <c r="P118" i="4"/>
  <c r="P100" i="4"/>
  <c r="P82" i="4"/>
  <c r="P85" i="4"/>
  <c r="P5" i="4"/>
  <c r="P115" i="4"/>
  <c r="P113" i="4"/>
  <c r="P78" i="4"/>
  <c r="P74" i="4"/>
  <c r="P38" i="4"/>
  <c r="P36" i="4"/>
  <c r="P30" i="4"/>
  <c r="P25" i="4"/>
  <c r="P159" i="4"/>
  <c r="P164" i="4" s="1"/>
  <c r="P28" i="4" l="1"/>
  <c r="P130" i="4"/>
  <c r="P154" i="4"/>
  <c r="P150" i="4"/>
  <c r="P134" i="4"/>
  <c r="P109" i="4"/>
  <c r="P89" i="4"/>
  <c r="P97" i="4" s="1"/>
  <c r="P77" i="4"/>
  <c r="P71" i="4"/>
  <c r="P41" i="4"/>
  <c r="P66" i="4" s="1"/>
  <c r="P136" i="4"/>
  <c r="P92" i="4"/>
  <c r="P73" i="4"/>
  <c r="P104" i="4"/>
  <c r="P116" i="4" s="1"/>
  <c r="P80" i="4"/>
  <c r="C47" i="10"/>
  <c r="C46" i="10"/>
  <c r="P141" i="4" l="1"/>
  <c r="P165" i="4" s="1"/>
  <c r="Q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500-000001000000}">
      <text>
        <r>
          <rPr>
            <sz val="11"/>
            <color rgb="FF000000"/>
            <rFont val="Calibri"/>
            <family val="2"/>
          </rPr>
          <t xml:space="preserve">usuario:
Se priorizan las oportunidades de mejoramiento. Calificando de 1 a 5 siendo 1 el menor valor y 5 el mayor. </t>
        </r>
      </text>
    </comment>
    <comment ref="E2" authorId="0" shapeId="0" xr:uid="{00000000-0006-0000-0500-000002000000}">
      <text>
        <r>
          <rPr>
            <sz val="11"/>
            <color rgb="FF000000"/>
            <rFont val="Calibri"/>
            <family val="2"/>
          </rPr>
          <t>usuario:
Riesgo al que se expone el usuario y/o  la institución y/o los clientes internos si no se lleva a cabo el mejoramiento</t>
        </r>
      </text>
    </comment>
    <comment ref="F2" authorId="0" shapeId="0" xr:uid="{00000000-0006-0000-0500-000003000000}">
      <text>
        <r>
          <rPr>
            <sz val="11"/>
            <color rgb="FF000000"/>
            <rFont val="Calibri"/>
            <family val="2"/>
          </rPr>
          <t>usuario:
Posible impacto económico y de imagen de no realizar  el mejoramiento.</t>
        </r>
      </text>
    </comment>
    <comment ref="G2" authorId="0" shapeId="0" xr:uid="{00000000-0006-0000-0500-000004000000}">
      <text>
        <r>
          <rPr>
            <sz val="11"/>
            <color rgb="FF000000"/>
            <rFont val="Calibri"/>
            <family val="2"/>
          </rPr>
          <t>usuario:
Alcance del mejoramiento / cobertura</t>
        </r>
      </text>
    </comment>
    <comment ref="H2" authorId="0" shapeId="0" xr:uid="{00000000-0006-0000-0500-000005000000}">
      <text>
        <r>
          <rPr>
            <sz val="11"/>
            <color rgb="FF000000"/>
            <rFont val="Calibri"/>
            <family val="2"/>
          </rPr>
          <t>usuario:
Multiplicación de los 3 criterios anteriores</t>
        </r>
      </text>
    </comment>
    <comment ref="A12" authorId="0" shapeId="0" xr:uid="{00000000-0006-0000-0500-000006000000}">
      <text>
        <r>
          <rPr>
            <sz val="11"/>
            <color rgb="FF000000"/>
            <rFont val="Calibri"/>
            <family val="2"/>
          </rPr>
          <t>21. El médico u organización que refirió al paciente es informado acerca del tratamiento y hospitalización del paciente referido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21" authorId="0" shapeId="0" xr:uid="{00000000-0006-0000-0600-000001000000}">
      <text>
        <r>
          <rPr>
            <sz val="11"/>
            <color rgb="FF000000"/>
            <rFont val="Calibri"/>
            <family val="2"/>
          </rPr>
          <t>evaluar este item y siguientes con Claudia Puerta
	-claudia puerta</t>
        </r>
      </text>
    </comment>
  </commentList>
</comments>
</file>

<file path=xl/sharedStrings.xml><?xml version="1.0" encoding="utf-8"?>
<sst xmlns="http://schemas.openxmlformats.org/spreadsheetml/2006/main" count="937" uniqueCount="672">
  <si>
    <t>CRONOGRAMA DE ACTIVIDADES</t>
  </si>
  <si>
    <t xml:space="preserve">Fecha de elaboración </t>
  </si>
  <si>
    <t>MES</t>
  </si>
  <si>
    <t>MARZO</t>
  </si>
  <si>
    <t>ABRIL</t>
  </si>
  <si>
    <t>MAYO</t>
  </si>
  <si>
    <t>JUNIO</t>
  </si>
  <si>
    <t>SEMANA</t>
  </si>
  <si>
    <t>RESPONSABLE</t>
  </si>
  <si>
    <t>OBSERVACIONES</t>
  </si>
  <si>
    <t>ACTIVIDADES PREVIAS</t>
  </si>
  <si>
    <t>MOTIVAR Y SENSIBILIZAR AL PERSONAL</t>
  </si>
  <si>
    <t>CONCEPTUALIZACION AL PERSONAL</t>
  </si>
  <si>
    <t>Realizar capacitación magistral sobre sistema obligatorio de garantia de la calidad dirigiado a lideres de procesos</t>
  </si>
  <si>
    <t>Realizar un taller teorico practico sobre PAMEC  dirigido a todos los lideres de cada estandar  que es el mismo grupo del comité de calidad .</t>
  </si>
  <si>
    <t>IDENTIFICACION DEL PERSONAL</t>
  </si>
  <si>
    <t xml:space="preserve">Conformacion de equipos de trabajo por grupo de estandares  con un coordinador teniendo en cuenta el perfil de los cargos </t>
  </si>
  <si>
    <t>Definición de las funciones de los equipos de autoevaluación y mejoramiento</t>
  </si>
  <si>
    <t>DISEÑO DE INSTRUMENTOS</t>
  </si>
  <si>
    <t>Diseñar y/o adoptar los instrumentos y formatos necesarios para  elaborar y ejecutar el PAMEC en la institucion basados en los estandares de acreditación  asi: 1. formato de autoevaluacion cualitativa 2. Formato de autoevaluación cantitativa  3. Matriz de priorizacion 4.Formato de los planes de mejoramiento. 5. Formato de definición de calidad esperada 6. ficha tecnica de los indicadores 5. Plan de mejoramiento  6. Formato de aprendizaje organizacional</t>
  </si>
  <si>
    <t>RUTA CRITICA</t>
  </si>
  <si>
    <t>AUTOEVALUACIÓN DE ESTANDARES</t>
  </si>
  <si>
    <t xml:space="preserve">autoevaluacion cualitativa y cuantitativa del estandar de Direccionamiento </t>
  </si>
  <si>
    <t xml:space="preserve">Lider del estandar ( gertente ) y grupo de trabajo seleccionado </t>
  </si>
  <si>
    <t xml:space="preserve">autoevaluacion cualitativa y cuantitativa del estandar de  Gerencia </t>
  </si>
  <si>
    <t xml:space="preserve">autoevaluacion cualitativa y cuantitativa del estandar de ambulatorio </t>
  </si>
  <si>
    <t xml:space="preserve">autoevaluacion cualitativa y cuantitativa del estandar de gerencia del recurso humano </t>
  </si>
  <si>
    <t xml:space="preserve">Lider del estandar ( Tecnica en Recursos humanos   ) y grupo de trabajo seleccionado </t>
  </si>
  <si>
    <t xml:space="preserve">autoevaluacion cualitativa y cuantitativa del estandar de gerencia del ambiente fisico </t>
  </si>
  <si>
    <t xml:space="preserve">Lider del estandar ( administradora ) y grupo de trabajo seleccionado </t>
  </si>
  <si>
    <t xml:space="preserve">autoevaluacion cualitativa y cuantitativa del estandar de gerencia de la informacion </t>
  </si>
  <si>
    <t xml:space="preserve">Lider del estandar ( tecnica en sistemas de información ) y grupo de trabajo seleccionado </t>
  </si>
  <si>
    <t xml:space="preserve">autoevaluacion cualitativa y cuantitativa del estandar de la tecnologia </t>
  </si>
  <si>
    <t>SELECCIÓN DE ESTANDARES CON OPORTUNIDADES DE MEJORA</t>
  </si>
  <si>
    <t>Identificar  los estandares con oportunidades de mejora y relacionarlos con sus respectivos procesos</t>
  </si>
  <si>
    <t>PRIORIZACIÓN DE ESTANDARES DE MEJORA</t>
  </si>
  <si>
    <t>Priorizar estandares bajo la metodología Riesgo, Costo, volumen</t>
  </si>
  <si>
    <t xml:space="preserve">Asociar los estandares priorizados con los procesos de la organización para incluir criterios de acreditación </t>
  </si>
  <si>
    <t>DEFINICIÓN DE LA CALIDAD ESPERADA EN LOS ESTANDARES PRIORIZADOS</t>
  </si>
  <si>
    <t xml:space="preserve">Aplicar la metodología de la norma critica a los estandares priorizados teniendo en cuenta los siguientes pasos:                                                                              -Identificar que se busca con el estandar                                         -Expresar atributo o caracteristica de calidad                                   -Clasificar las normas criticas por indicadores de estructura, proceso y resultado                                                                               - seleccionar primero los indicadores de Resultado, luego los de proceso y por ultimo los de estructura                                                 -Seleccionar los indicadores de acuerdo a las mejores caracteristicas                                                                       </t>
  </si>
  <si>
    <t xml:space="preserve">MEDICIÓN INICIAL </t>
  </si>
  <si>
    <t>Capacitar al personal encargado de la medición en la correcta aplicación de los instrumentos</t>
  </si>
  <si>
    <t>Construir cronograma de medición de indicadores</t>
  </si>
  <si>
    <t>Realizar medición inicial  e identificar brechas</t>
  </si>
  <si>
    <t>Lideres de procesos</t>
  </si>
  <si>
    <t>Realizar plan de mejoramiento que contenga como, cuando, quien es el responsable y la meta que se espera</t>
  </si>
  <si>
    <t>EJECUCIÓN DEL PLAN DE ACCIÓN</t>
  </si>
  <si>
    <t xml:space="preserve">El comité tecnico debe garantizar los recursos necesarios para la ejecución del plan de mejoramiento </t>
  </si>
  <si>
    <t>Ejecución de las acciones de mejoramiento según cronograma establecido</t>
  </si>
  <si>
    <t>EVALUCIÓN DEL MEJORAMIENTO DE LOS ESTANDARES INTERVENIDOS</t>
  </si>
  <si>
    <t>Realizar segumiento a la implementación de las acciones realizadas</t>
  </si>
  <si>
    <t>APRENDIZAJE ORGANIZACIONAL</t>
  </si>
  <si>
    <t>Realizar un resumen del mejoramiento logrado que contenga:  cuál era el problema, cómo se analizó, cuáles eran las causas del problema, cómo se trató y cuáles fueron los resultados.</t>
  </si>
  <si>
    <t>Informar a todos loe involucrados del procesos sobre los resultados obtenidos en reunión de areas</t>
  </si>
  <si>
    <t>Realizar taller teorico practico con los responsables del proceso mejorado cuyo objetivo sea continuar con la implementación de los cambios aprovados</t>
  </si>
  <si>
    <t>Documentar el proceso organizacional en formato establecido</t>
  </si>
  <si>
    <t>No</t>
  </si>
  <si>
    <t>ESTANDAR</t>
  </si>
  <si>
    <t>FORTALEZAS</t>
  </si>
  <si>
    <t>OPORTUNIDADES DE MEJORA</t>
  </si>
  <si>
    <t>PRIORIZACIÓN</t>
  </si>
  <si>
    <t>Riesgo</t>
  </si>
  <si>
    <t>Costo</t>
  </si>
  <si>
    <t>Volumen</t>
  </si>
  <si>
    <t>Total</t>
  </si>
  <si>
    <t>GRUPO DE ESTÁNDARES ASISTENCIALES</t>
  </si>
  <si>
    <t>Derechos de los pacientes</t>
  </si>
  <si>
    <t>Estándar 1. Código: (AsDP1)
La organización cuenta con una declaración de los derechos y deberes de los pacientes incorporada en el plan de direccionamiento estratégico de la organización, que aplica al proceso de atención al cliente. El personal ha sido entrenado en el contenido de la declaración de los pacientes y cuenta con herramientas para evaluar que estos comprenden y siguen sus directrices. Los pacientes que van a ser atendidos conocen y comprenden el contenido de la declaración de sus derechos y deberes.
Criterios:
• Los derechos de los pacientes les son informados y, si las condiciones de los pacientes no permiten la comprensión de su contenido (infantes, limitaciones mentales, etc.), la organización debe garantizar que estos sean informados y entendidos por un acompañante con capacidad de comprensión (incluye versión en idiomas extranjeros o dialectos que utilice el usuario cuando aplique).
• La organización garantiza que el proceso de atención a los pacientes se provee atendiendo al respeto que merece la condición de paciente e independiente de sexo, edad, valores, creencias, religión, grupo étnico, preferencias sexuales o condición médica
• La organización garantiza estrategias que permitan la participación activa del paciente y familia en el proceso de atención.
• El comité de ética hospitalaria tiene entre sus funciones la promoción, la divulgación y la apropiación de los deberes y los derechos y estudia casos en que los mismos son vulnerados.
• La participación de los usuarios en investigaciones debe contar con su aceptación escrita y explícita. Previamente a esta aceptación, se le informará verbalmente y por escrito al usuario de dicha solicitud, explicándole los alcances y riesgos de su participación.
• Toda investigación amerita la reunión de un comité de ética de la investigación; debe garantizarse que este se reunió y dio su aprobación formalmente mediante acta.
• La negativa por parte del usuario no puede ser barrera para una atención médica acorde con su patología.
• La organización respeta la voluntad y autonomía del usuario.</t>
  </si>
  <si>
    <t>Estándar 2. Código: (AsDP2).
La institución que realiza proyectos de investigación con sus usuarios garantiza:
Criterios:
• El respeto al derecho del usuario de participar o rehusarse a hacerlo.
• La información relacionada con el proyecto, su objetivo, beneficios y riesgos.
• Un comité que analice y avale los proyectos de investigación en los que participa la institución.
• El análisis de los eventos adversos derivados de los estudios de investigación.
• Las competencias técnicas del personal que hace parte del equipo de investigación.
• Los principios éticos y parámetros internacionales y nacionales para la participación de usuarios o personal en investigaciones clínicas.</t>
  </si>
  <si>
    <t>Estándar 3. Código: (AsDP3)
La organización cuenta con un código de ética y un código de buen gobierno articulados con el direccionamiento estratégico. Se evalúa su cumplimiento y se actualiza cuando es necesario.
Criterios:
• El código de ética contempla el respeto por los derechos y los deberes de los usuarios.
• El código de buen gobierno incluye mecanismos para presentar posibles conflictos de intereses.
• Los comités de ética evalúan situaciones especiales de la atención ética de los pacientes (trasplantes, muerte cerebral, estado terminal, entre otros).</t>
  </si>
  <si>
    <t>Seguridad del paciente</t>
  </si>
  <si>
    <t>Estándar 6. Código: (AsSP2)
La política de seguridad de pacientes se despliega en la generación y la medición de la cultura de seguridad (que incluye la medición del clima de seguridad), la implementación de un programa de Seguridad (que defina las herramientas) y la conformación del comité de seguridad de pacientes. Incluye:
Criterios:
• La estandarización de un sistema de búsqueda de factores de riesgos, fallas y eventos adversos.
• La investigación, el análisis, la gestión y la toma de decisiones que evite los eventos adversos prevenibles y, en caso de presentarse, mitigar sus consecuencias.
• La organización identifica si la actual atención es consecuencia de un evento adverso, independientemente de donde se haya prestado la atención precedente.</t>
  </si>
  <si>
    <t>Acceso</t>
  </si>
  <si>
    <t>MEDIANAMENTE PRIORITARIO</t>
  </si>
  <si>
    <t>NO PRIORITARIO</t>
  </si>
  <si>
    <t>Registro e ingreso</t>
  </si>
  <si>
    <t>PRIORITARIO</t>
  </si>
  <si>
    <t>evaluación de necesidades al ingreso</t>
  </si>
  <si>
    <t>Planeación de la atención</t>
  </si>
  <si>
    <t>Ejecución del tratamiento</t>
  </si>
  <si>
    <t>Evaluación de la atención</t>
  </si>
  <si>
    <t>Salida y seguimiento</t>
  </si>
  <si>
    <t>Referencia y Contrarreferencia</t>
  </si>
  <si>
    <t>Estándar 57. Código: (AsREF6)
La organización cuenta con estándares establecidos de tiempo para los procesos relacionados con el egreso del paciente, incluida la facturación de los servicios. Se garantiza la monitorización periódica del cumplimiento de estos estándares y el diseño, la aplicación y la evaluación de los mecanismos correctivos, cuando se observe un patrón de comportamiento deficiente frente al estándar establecido.</t>
  </si>
  <si>
    <t>ESTANDAR DE MEJORAMIENTO</t>
  </si>
  <si>
    <t>GRUPO DE ESTÁNDARES DE DIRECCIONAMIENTO</t>
  </si>
  <si>
    <t>DIRECCIONAMIENTO</t>
  </si>
  <si>
    <t>GRUPO DE ESTÁNDARES DE GERENCIA</t>
  </si>
  <si>
    <t>GERENCIA</t>
  </si>
  <si>
    <t>GRUPO DE ESTÁNDARES DE GERENCIA DEL TALENTO HUMANO</t>
  </si>
  <si>
    <t>ESTÁNDARES DE GERENCIA DEL TALENTO HUMANO</t>
  </si>
  <si>
    <t>GRUPO DE ESTÁNDARES DE AMBIENTE FÍSICO</t>
  </si>
  <si>
    <t>GERENCIA DEL AMBIENTE FÍSICO</t>
  </si>
  <si>
    <t>GRUPO DE ESTÁNDARES DE GESTIÓN DE LA TECNOLOGÍA</t>
  </si>
  <si>
    <t>ESTÁNDARES DE GESTIÓN DE TECNOLOGÍA</t>
  </si>
  <si>
    <t>GRUPO DE ESTÁNDARES DE GESTIÓN DE LA INFORMACIÓN</t>
  </si>
  <si>
    <t>GERENCIA DE LA INFORMACIÓN</t>
  </si>
  <si>
    <t>GRUPO DE ESTÁNDARES DE MEJORAMIENTO</t>
  </si>
  <si>
    <t>ESTÁNADRES DE MEJORAMIENTO</t>
  </si>
  <si>
    <t>x</t>
  </si>
  <si>
    <t>CALIFICACIÓN CUANTITATIVA</t>
  </si>
  <si>
    <t>ENFOQUE</t>
  </si>
  <si>
    <t>IMPLEMENTACION</t>
  </si>
  <si>
    <t>RESULTADOS</t>
  </si>
  <si>
    <t>SISTEMATICIDAD Y AMPLITUD</t>
  </si>
  <si>
    <t>PROACTIVIDAD</t>
  </si>
  <si>
    <t>CICLO DE EVALUACION</t>
  </si>
  <si>
    <t>TOTAL ENFOQUE</t>
  </si>
  <si>
    <t>DESPLIEGUE EN LA INSTITUCION</t>
  </si>
  <si>
    <t>DESPLIEGUE AL CLIENTE INTERNO Y EXTERNO</t>
  </si>
  <si>
    <t>TOTAL IMPLEMENTACION</t>
  </si>
  <si>
    <t>PERTINENCIA</t>
  </si>
  <si>
    <t>CONSISTENCIA</t>
  </si>
  <si>
    <t>AVANCE DE LA MEDICION</t>
  </si>
  <si>
    <t>TENDENCIA</t>
  </si>
  <si>
    <t>COMPARACION</t>
  </si>
  <si>
    <t>TOTAL RESULTADOS</t>
  </si>
  <si>
    <t>TOTAL ESTANDAR</t>
  </si>
  <si>
    <t>Estándar 1. Código: (AsDP1)
La organización cuenta con una declaración de los derechos y deberes de los pacientes incorporada en el plan de direccionamiento estratégico de la organización, que aplica al proceso de atención al cliente. El personal ha sido entrenado en el contenido de la declaración de los pacientes y cuenta con herramientas para evaluar que estos comprenden y siguen sus directrices. Los pacientes que van a ser atendidos conocen y comprenden el contenido de la declaración de sus derechos y deberes.
Criterios:   
• Los derechos de los pacientes les son informados y, si las condiciones de los pacientes no permiten la comprensión de su contenido (infantes, limitaciones mentales, etc.), la organización debe garantizar que estos sean informados y entendidos por un acompañante con capacidad de comprensión (incluye versión en idiomas extranjeros o dialectos que utilice el usuario cuando aplique).
• La organización garantiza que el proceso de atención a los pacientes se provee atendiendo al respeto que merece la condición de paciente e independiente de sexo, edad, valores, creencias, religión, grupo étnico, preferencias sexuales o condición médica.
• La organización garantiza estrategias que permitan la participación activa del paciente y familia en el proceso de atención.
• El comité de ética hospitalaria tiene entre sus funciones la promoción, la divulgación y la apropiación de los deberes y los derechos y estudia casos en que los mismos son vulnerados.
• La participación de los usuarios en investigaciones debe contar con su aceptación escrita y explícita. Previamente a esta aceptación, se le informará verbalmente y por escrito al usuario de dicha solicitud, explicándole los alcances y riesgos de su participación.
• Toda investigación amerita la reunión de un comité de ética de la investigación; debe garantizarse que este se reunió y dio su aprobación formalmente mediante acta.
• La negativa por parte del usuario no puede ser barrera para una atención médica acorde con su patología.
• La organización respeta la voluntad y autonomía del usuario.</t>
  </si>
  <si>
    <t>Estándar 4. Código: (AsDP4)
La organización asegura que para todos los usuarios que atiende, independientemente de la modalidad de venta o contratación de los servicios, se cumplen de igual manera los estándares de acreditación que apliquen a los servicios prestados.
Criterios:
• Si la organización presta servicios mediante la venta de servicios parciales como hotelería, salas de cirugía u otros, cuenta con mecanismos para asegurar que la atención extrainstitucional ambulatoria o intrainstitucional prestada por terceros se presta cumpliendo con los estándares de acreditación en relación con el servicio o servicios prestados.
• Si la organización tiene responsabilidades en la atención de grupos poblacionales o contrata servicios con terceros, cuenta con mecanismos para asegurar que el ciclo de atención del usuario del cual es responsable se realiza cumpliendo con los estándares de acreditación.</t>
  </si>
  <si>
    <t>Estándar 5. Código: (AsSP1)
La organización tiene formulada implementada y evaluada la política de Seguridad de pacientes y
garantiza su despliegue en toda la organización mediante:
Criterios:
• Una estructura funcional para la seguridad del paciente.
• La implementación de estrategias para el fortalecimiento de la cultura justa de la seguridad que incentiva el reporte voluntario de eventos, la identificación de riesgos asistenciales y la definición de barreras de seguridad orientadas a su mitigación.
• Monitorización de eventos adversos.
• Evidencias de tendencias hacia la mejora y el desempeño superior.</t>
  </si>
  <si>
    <t>Estándar 7. Código: (AsSP3)
La organización implementa la totalidad de las recomendaciones que le sean aplicables de la
Guía técnica de buenas prácticas en seguridad del paciente en la atención en salud: procesos
institucionales seguros, procesos asistenciales seguros, prácticas que mejoren la actuación de los
profesionales, e involucrar los pacientes y sus allegados en su seguridad.</t>
  </si>
  <si>
    <t>Referencia y contrarreferencia</t>
  </si>
  <si>
    <t>PROMEDIO DEL ESTANDAR</t>
  </si>
  <si>
    <t>• Existe un proceso para prevención y respuesta a incendios.
• El proceso está acorde con los códigos aprobados.
• Educación a los empleados de la organización sobre planes en casos de incendios, localización y uso de equipos de supresión de incendios y métodos de evacuación.
• Activación de alarmas y notificación de la emergencia a los colaboradores y clientes de la organización, así como al departamento de bomberos.
• Evacuación de los usuarios en riesgo.
• Instrucciones en el uso de sistemas de comunicación y utilización de ascensores.
• Sistemas de evacuación.
• Señalización de sistemas de evacuación.
• Procesos de desconexión de gases o sustancias inflamables en los servicios.
• La institución garantiza la información y educación a los usuarios y sus familiares para su preparación en casos de incendio.
• Un sistema de evaluación de simulacros y la definición de acciones frente a las desviaciones encontradas.</t>
  </si>
  <si>
    <t>MEJORAMIENTO</t>
  </si>
  <si>
    <t>• La definición de tecnologías a utilizar en los servicios de habilitación y rehabilitación.
• Las facilidades, las comodidades, la privacidad, el respeto y los demás elementos para la humanización de la atención con la tecnología disponible y la información sobre beneficios y riesgos para los usuarios.
• Personal profesional y técnico que conoce del tema e integra a los responsables de la gestión tecnológica en los diferentes servicios.
• El conocimiento en la gestión de tecnología por los responsables de su uso.
• La evaluación de eficiencia, costo-efectividad, seguridad, impacto ambiental y demás factores de evaluación de la tecnología.</t>
  </si>
  <si>
    <t>Estándar 145. Código: (GI6)
Existe un mecanismo definido implementado, evaluado y formal para transmitir los datos y la información. La transmisión garantiza:
Criterios:
• Oportunidad.
• Facilidad de acceso.
• Confiabilidad y validez de la información.
• Seguridad.
• Veracidad.</t>
  </si>
  <si>
    <t>EVALUACION GLOBAL DE LA ESE</t>
  </si>
  <si>
    <t>DEFINICIONES</t>
  </si>
  <si>
    <t>Son mecanismos, procedimientos, procesos, acciones o servicios que se constituyen en factores potenciales de éxito ante el entorno, los cuales pueden deberse a un elevado dominio de funciones o procesos, o pueden resultar de aspectos tradicionales del día a día de la organización</t>
  </si>
  <si>
    <t>SOPORTES DE SUS FORTALEZAS</t>
  </si>
  <si>
    <t>Si cree que el item analizado es  una fortaleza deberá soportarlo con políticas, plan operativo, gráficos de tendencias, tablas, actas, diagramas  del flujo del proceso, cronograma de  trabajo, etc, y todos los documentos que pueden mostrarle al evaluador la madurez del proceso</t>
  </si>
  <si>
    <t>OPORTUNIDADES</t>
  </si>
  <si>
    <t>Son los vacíos encontrados en los mecanismos, procedimientos, procesos, acciones o servicios relacionados con el enfoque, la implementación o los resultados esperados.</t>
  </si>
  <si>
    <t>EFECTOS DE LAS OPORTUNIDADES EN LA ORGANIZACION</t>
  </si>
  <si>
    <t>Resultado negativo, consecuencia o secuela: legal, de insatisfacción del cliente, económica o de prestigio si no se da solución o no mejora la oportunidad de mejoramiento del item analizado.</t>
  </si>
  <si>
    <t>ACCIONES PARA LAS OPORTUNIDADES</t>
  </si>
  <si>
    <t>Son los mecanismos, procedimientos o procesos que deberán ser implementados por la organización para bloquear los vacíos encontrados en las oportunidades de mejora</t>
  </si>
  <si>
    <t>LIMITANTES PARA LAS ACCIONES</t>
  </si>
  <si>
    <t>Aspectos, situaciones que son insalvables para que la organización puedan implementar las acciones para bloquear las oportunidades.</t>
  </si>
  <si>
    <t>1. Realizar monitoreo y seguimiento periódico a los planes de acción del plan de desarrollo y al modelo de atención al usuario y su familia, identificando las desviaciones, definiendo las acciones necesarias para lograr el cumplimiento de los objetivos y las metas, verificando la eficacia de las mismas evidenciando el mejoramiento continuo.</t>
  </si>
  <si>
    <t>1. Implementar planes de mejoramiento por proceso integrales que incluyan todas las oportunidades detectadas por todas las fuentes, realizándole seguimientos periódicos de acuerdo al instructivo diseñado, evidenciando el cumplimiento y la eficacia de las acciones.</t>
  </si>
  <si>
    <t>1. Evaluar el conocimiento de los funcionarios frente a la politica del NO fumador</t>
  </si>
  <si>
    <t>1. Continuar realizando seguimiento a los indicadores de oportunidad</t>
  </si>
  <si>
    <t>1.Incluir en auditoria de la historia clínica la verificación de que se mantienen actualizados los datos del usuario en cuanto a documento de identificación, dirección de residencia, teléfonos, incluyendo la utilización de otros medios de comunicación como teléfono celular, correo electrónico, entre otros.
2. Aplicar el modelo de mejoramiento al cumplimiento del estándar.</t>
  </si>
  <si>
    <t>LOGO</t>
  </si>
  <si>
    <t>motivar  y sensibilizar al personal sobre PAMEC Y MIPG</t>
  </si>
  <si>
    <t>DICIEMBRE</t>
  </si>
  <si>
    <t>NOVIEMBRE</t>
  </si>
  <si>
    <t>OCTUBRE</t>
  </si>
  <si>
    <t>SEPTIEMBRE</t>
  </si>
  <si>
    <t>RAZÓN SOCIAL DEL PRESTADOR</t>
  </si>
  <si>
    <t>NOMBRE DEL REPRESENTANTE LEGAL</t>
  </si>
  <si>
    <t>DIRECCIÓN</t>
  </si>
  <si>
    <t>TELÉFONO</t>
  </si>
  <si>
    <t>MUNICIPIO</t>
  </si>
  <si>
    <t>CRITERIOS DE CALIFICACIÓN</t>
  </si>
  <si>
    <t>Rango 1.0 – 1.9:  Insuficiencia Critica</t>
  </si>
  <si>
    <t>Rango 2.0 – 2.9: Insuficiente</t>
  </si>
  <si>
    <t>Rango 3.0 – 3.9: Adecuado</t>
  </si>
  <si>
    <t>Rango 4.0 – 5.0: 
Satisfactorio</t>
  </si>
  <si>
    <t>RESUMEN</t>
  </si>
  <si>
    <t>AUTOEVALUACIÓN</t>
  </si>
  <si>
    <t>SELECCIÓN DE LOS PROCESOS A MEJORAR</t>
  </si>
  <si>
    <t>PRIORIZACION</t>
  </si>
  <si>
    <t>DEFINICIÓN DE LA CALIDAD ESPERADA</t>
  </si>
  <si>
    <t>MEDICIÓN INICIAL DEL DESEMPEÑO DE LOS PROCESOS</t>
  </si>
  <si>
    <t>PLAN DE MEJORAMIENTO PARA EL CIERRE DE BRECHAS</t>
  </si>
  <si>
    <t>EJECUCION Y SEGUIMIENTO AL PLAN DE MEJORAMIENTO</t>
  </si>
  <si>
    <t>INDICADORES DE RESULTADO</t>
  </si>
  <si>
    <t>EVALUACIÓN DE LA EJECUCIÓN DE PLANES DE MEJORAMIENTO</t>
  </si>
  <si>
    <t>CANTIDAD DE "SI"</t>
  </si>
  <si>
    <t>CANTIDAD DE "NO"</t>
  </si>
  <si>
    <t>TOTALIDAD DE CRITERIOS A EVALUAR</t>
  </si>
  <si>
    <t>RESULTADO DE CUMPLIMIENTO</t>
  </si>
  <si>
    <t>PLANEACIÓN DEL PAMEC</t>
  </si>
  <si>
    <t>IMPLEMENTACION DEL PAMEC</t>
  </si>
  <si>
    <t>VERIFICACION DEL PAMEC</t>
  </si>
  <si>
    <t>AJUSTE</t>
  </si>
  <si>
    <t>LISTA DE CHEQUEO</t>
  </si>
  <si>
    <t>1 PLANEACIÓN 
DEL PAMEC</t>
  </si>
  <si>
    <t>La organización ha desarrollado actividades de sensibilización de los miembros de la organización en el proceso.</t>
  </si>
  <si>
    <t>2 PLANEACIÓN 
DEL PAMEC</t>
  </si>
  <si>
    <t xml:space="preserve">La organización ha desarrollado actividades de capacitación teórica a los miembros de los equipos de mejoramiento donde se profundice el proceso para el desarrollo de la ruta crítica del PAMEC. </t>
  </si>
  <si>
    <t>3 PLANEACIÓN 
DEL PAMEC</t>
  </si>
  <si>
    <t>La organización tiene identificado, seleccionado y definido las personas que hacen parte de los equipos de autoevaluación y mejoramiento.</t>
  </si>
  <si>
    <t>4 PLANEACIÓN 
DEL PAMEC</t>
  </si>
  <si>
    <t>La organización ha diseñado los instrumentos necesarios que se utilizaran para la implementación de la ruta crítica del PAMEC, como son formatos de autoevaluación,  de priorización, de desarrollo de planes de mejoramiento entre otros.</t>
  </si>
  <si>
    <t>5 PLANEACIÓN 
DEL PAMEC</t>
  </si>
  <si>
    <t>la istitucion cuenta con un cronograma de trabajo para formular e implementar el PAMEC de acuerdo con los lineamientos del MINISTERIO DE SALUD Y PROTECCION SOCIAL.</t>
  </si>
  <si>
    <t>6 PLANEACIÓN 
DEL PAMEC</t>
  </si>
  <si>
    <t xml:space="preserve">La organización tiene definido un documento donde define la metodología aplicar para el desarrollo del PAMEC </t>
  </si>
  <si>
    <t>7 PLANEACIÓN 
DEL PAMEC</t>
  </si>
  <si>
    <r>
      <t xml:space="preserve">La organización ha definido un efoque explicito que orienta a desarrolar el  PAMEC; en uno o varios de los siguientes temas: </t>
    </r>
    <r>
      <rPr>
        <b/>
        <sz val="10"/>
        <rFont val="Arial"/>
        <family val="2"/>
      </rPr>
      <t>1</t>
    </r>
    <r>
      <rPr>
        <sz val="10"/>
        <rFont val="Arial"/>
        <family val="2"/>
      </rPr>
      <t xml:space="preserve">.sistema unico de acreditacion. </t>
    </r>
    <r>
      <rPr>
        <b/>
        <sz val="10"/>
        <rFont val="Arial"/>
        <family val="2"/>
      </rPr>
      <t xml:space="preserve">2. </t>
    </r>
    <r>
      <rPr>
        <sz val="10"/>
        <rFont val="Arial"/>
        <family val="2"/>
      </rPr>
      <t xml:space="preserve">Mejoramiento del resultado de los indicadores del sistema de informacion para la calidad. </t>
    </r>
    <r>
      <rPr>
        <b/>
        <sz val="10"/>
        <rFont val="Arial"/>
        <family val="2"/>
      </rPr>
      <t>3.</t>
    </r>
    <r>
      <rPr>
        <sz val="10"/>
        <rFont val="Arial"/>
        <family val="2"/>
      </rPr>
      <t xml:space="preserve"> Fortalecimiento de la gestion del riesgo para los procesos misionales. </t>
    </r>
    <r>
      <rPr>
        <b/>
        <sz val="10"/>
        <rFont val="Arial"/>
        <family val="2"/>
      </rPr>
      <t xml:space="preserve">4. </t>
    </r>
    <r>
      <rPr>
        <sz val="10"/>
        <rFont val="Arial"/>
        <family val="2"/>
      </rPr>
      <t xml:space="preserve">Fortalecimiento del programa de seguridad del paciente documentado en la entidad e implementacion de las buenas practicas de seguridad del paciente recomendadas en la Guia Tecnica correspondiente. En todo, caso, el PAMEC, debe ser superior al cumplimiento de estandares de habilitacion.                                 </t>
    </r>
  </si>
  <si>
    <t>8 PLANEACIÓN 
DEL PAMEC</t>
  </si>
  <si>
    <t>9 PLANEACIÓN 
DEL PAMEC</t>
  </si>
  <si>
    <t xml:space="preserve">Se a definido los tiempos para desarrollar los ciclos de mejoramiento del PAMEC </t>
  </si>
  <si>
    <t>10 PLANEACIÓN 
DEL PAMEC</t>
  </si>
  <si>
    <t xml:space="preserve">Conoce el gerente y su equipo diretivo el programa de auditoria </t>
  </si>
  <si>
    <t>11 PLANEACIÓN 
DEL PAMEC</t>
  </si>
  <si>
    <t>12 IMPLEMENTACION DEL
PAMEC</t>
  </si>
  <si>
    <t>La organizacion ha desarrollado un proceso de autoevaluacion donde se han definido las fortalezas y las oportunidades de mejora de la organización fente a cada uno de los estandares, cuando la institucion ha definido que esta se desarrollara frente a los criterios de acreditacion esta debera contar con el componente cuantitativo y cualitativo</t>
  </si>
  <si>
    <t>13 IMPLEMENTACION DEL
PAMEC</t>
  </si>
  <si>
    <t>La organización identifica las oportunidades de mejora en la autoevaluación realizada y las  confrontan frente a los diferentes procesos a los cuáles pertenecen.  Si el alcance del PAMEC  es la preparacion para la acreditacion se debe evidenciar la correlacion de los grupos de estandares de acreditacion con los procesos del mapa de procesos de la entidad a fin de evidenciar el compromiso de cada proceso institucional con la implementacion de los estandares de calidad superior que apliquen.       Si el alcance del PAMEC no es acreditacion la entidad debe contar con una evidencia del listado de los procesos que fueron seleccionados para mejorar, debidamente jusificada y con base en el diagnostico o autoevaluacion realizada en el primer paso de la ruta critica del PAMEC.</t>
  </si>
  <si>
    <t>14 IMPLEMENTACION DEL
PAMEC</t>
  </si>
  <si>
    <t xml:space="preserve">La IPS cuenta con un mapa de procesos y unos procesos y procedimientos documentados </t>
  </si>
  <si>
    <t>15 PLANEACIÓN 
DEL PAMEC</t>
  </si>
  <si>
    <t>La organización tiene definido la metodología utilizada para el desarrollo de la priorización (Lluvia de ideas, Pareto, matrices de priorización entre otros)</t>
  </si>
  <si>
    <t>16 PLANEACIÓN 
DEL PAMEC</t>
  </si>
  <si>
    <t xml:space="preserve">La organización ha establecido los criterios para la priorización de las oportunidades de mejoramiento ó los estándares autoevaluados </t>
  </si>
  <si>
    <t>17 IMPLEMENTACION DEL
PAMEC</t>
  </si>
  <si>
    <t>La organización ha aplicado  la priorización de las oportunidades de mejoramiento y/o estándares de las normas seleccionadas.   Si la institucion adopta los estandares del Sistema Unico de Acreditacion debera realizar la priorizacion para cada uno de los grupos de estandar.     Si se adopta el fortalecimiento del programa de seguridad de paciente debera priorizar cada una de buenas practicas de seguridad del paciente recomendadas en la guia tecnica correspondiente.         Si adopta la metodologia de sistema de informacion para la calidad o de gestion del riesgo para los procesos misionales debera realizar oportunidades  de mejoramiento identificadas a partir del analisis de informacion .</t>
  </si>
  <si>
    <t>18 PLANEACIÓN 
DEL PAMEC</t>
  </si>
  <si>
    <t>La organización tiene definida la metodología para establecer la calidad esperada, a partir de la prioridades encontradas.</t>
  </si>
  <si>
    <t>19 IMPLEMENTACION DEL
PAMEC</t>
  </si>
  <si>
    <t>Se tiene definida la calidad esperada  para cada uno de los estándares u oportunidades de mejora priorizadas en la vigencia asi: si el alcance del PAMEC es la preparacion para la acreditacion, se debe evidenciar el nivel de desarrollo (calificacion cuantitativa) al que se quiere llevar en la autoevaluacion cuantitativa y las metas pertinentesy cuantificables del nivel deseado de calidad que el estandar pretende.   Si el alcance es el mejoramiento del resultado de los indicadores del sistema de informacion para la calidad, indicar la meta a cumplir en cada uno de estos indicadores.    Si el alcance es el fortalecimiento de la gestion del riesgo para los procesos misionales, indicar el nivel deseado de riesgo al que se espera llegar.   Si el alcance es el fortalecimiento de programa de seguridad del paciente documentado en la entidad e implementacion de las buenas practicas de seguridad del paciente recomendadas en la guia tecnica correspondiente, indicar el logro esperado en los indicadores sugeridos en cada una de las practicas.</t>
  </si>
  <si>
    <t>20 IMPLEMENTACION DEL
PAMEC</t>
  </si>
  <si>
    <t xml:space="preserve">A partir de la definición de la calidad esperada se han desarrollado indicadores </t>
  </si>
  <si>
    <t>21 IMPLEMENTACION DEL
PAMEC</t>
  </si>
  <si>
    <t>Los indicadores definidos en la calidad esperada cuentan con sus fichas técnicas estandarizadas</t>
  </si>
  <si>
    <t>22 IMPLEMENTACION DEL
PAMEC</t>
  </si>
  <si>
    <t>Se tienen diseñados los instrumentos o papeles de trabajo para realizar las mediciones     de     los     estándares priorizados</t>
  </si>
  <si>
    <t>23 IMPLEMENTACION DEL
PAMEC</t>
  </si>
  <si>
    <t>Se tiene definido los mecanismos que utilizará la organización para la evaluación inical de desempeño que como minimo incluye los indicadores, pero que pueden incluir otros mecanismos como auditorias internas, evaluaciones externas, entre otros.</t>
  </si>
  <si>
    <t>24 IMPLEMENTACION DEL
PAMEC</t>
  </si>
  <si>
    <t>Se cuenta con un cronograma para continuar con las mediciones de los indicadores.</t>
  </si>
  <si>
    <t>25 IMPLEMENTACION DEL
PAMEC</t>
  </si>
  <si>
    <t xml:space="preserve">Se tiene definido la línea de base que mide la brecha entre el estado actual de la institución y la calidad deseada. </t>
  </si>
  <si>
    <t>26 IMPLEMENTACION DEL
PAMEC</t>
  </si>
  <si>
    <t>La entidad ha desarrollado un plan de mejoramiento para el cierre de brechas.   Si el alcance del PAMEC es la preparacion para la acreditacion, se debe evidenciar el desarrollo de planes de mejoramiento para cada uno de los grupos de estandares, que de respuesta a cada uno de los estandares y oportunidades de mejoramiento priorizadas.    Si el alcance del PAMEC es el fortalecimiento del programa de seguridad del paciente y las buenas practicas de seguridad el plan de mejoramiento debe incluir las acciones para las oportunidades de mejoramiento de practicas priorizadas(para aquellas incluidas en la habilitacion el plan debe de estar concebido hacia el mejoramiento de la impementacion, adherencia y resultados).    Si el alcance es el fortalecimiento del sistema de informacion para la calidad o la gestion del riesgo, el desarrollo del plan de mejoramiento debe incluir las acciones par las oportunidades de mejoramiento priorizadas.</t>
  </si>
  <si>
    <t>27 IMPLEMENTACION DEL
PAMEC</t>
  </si>
  <si>
    <t>El plan de mejoramiento diseñado tiene definido los responsables y fechas para el cumplimineto de las actividades.</t>
  </si>
  <si>
    <t>28 IMPLEMENTACION DEL
PAMEC</t>
  </si>
  <si>
    <t>El personal de la institución conoce el plan de mejoramiento</t>
  </si>
  <si>
    <t>29 VERIFICACION DEL PAMEC</t>
  </si>
  <si>
    <t>Las actividades definidas en los planes de mejoramiento se ejecutan en los tiempos estipulados</t>
  </si>
  <si>
    <t>30 VERIFICACION DEL PAMEC</t>
  </si>
  <si>
    <t>La organización realiza seguimiento a las acciones de mejoramiento planteadas dentro de los planes de mejoramiento</t>
  </si>
  <si>
    <t>31 PLANEACIÓN 
DEL PAMEC</t>
  </si>
  <si>
    <t>Se tiene definido las personas encargadas de realizar el seguimiento al PAMEC</t>
  </si>
  <si>
    <t>32 VERIFICACION DEL PAMEC</t>
  </si>
  <si>
    <t>La organización establece planes de choque cuando encuentra que una acción de mejora no se ha desarrollado dentro de los plazos establecidos.</t>
  </si>
  <si>
    <t>33 VERIFICACION DEL PAMEC</t>
  </si>
  <si>
    <t>Las acciones de seguimiento definidas en el PAMEC como indicadores, auditorias internas, etc.     Han sido orientadas a evaluar y monitoriar el logro de las metas establecidas.</t>
  </si>
  <si>
    <t xml:space="preserve">34 AJUSTE </t>
  </si>
  <si>
    <t>La organización realiza capacitación y reentrenamiento al personal responsable de los procesos mejorados para que  se continúe la implementación del proceso con los cambios que ya se aprobaron.</t>
  </si>
  <si>
    <t xml:space="preserve">35 AJUSTE </t>
  </si>
  <si>
    <t>La organización continua con la medición de los indicadores del proceso mejorado, con el fin de evaluar si la calidad alcanzada se mantiene o aún sigue mejorando</t>
  </si>
  <si>
    <t xml:space="preserve">36 AJUSTE </t>
  </si>
  <si>
    <t>La organización realiza un resumen del mejoramiento logrado para evidenciar cuál era el problema, cómo se analizó, cuáles eran las causas del problema,   cómo se trató y cuáles fueron los resultados.</t>
  </si>
  <si>
    <t xml:space="preserve">37 AJUSTE </t>
  </si>
  <si>
    <t>La organización desarrolla actividades de comunicación de  los resultados a todos los clientes internos  involucrados en el proceso de mejoramiento.</t>
  </si>
  <si>
    <t xml:space="preserve">38 AJUSTE </t>
  </si>
  <si>
    <t>La entidad ajusta  los  procesos mejorados con las actividades que demostraron cambio con el fin de estandarizarlos</t>
  </si>
  <si>
    <t>Definir si las estrategias planteadas estan siendo efectivas</t>
  </si>
  <si>
    <t>Estándar 9. Código: (AsAC1)
La organización garantiza el acceso de los usuarios, según las diferentes particularidades y características de los usuarios. Se evalúan las barreras del acceso y se desarrollan acciones de mejoramiento.
Criterios:
• Desde el acceso, se definen mecanismos de identificación redundante.
• Desde el acceso, se hace identificación de riesgos de la atención de acuerdo con el tipo de usuario.
• Se hace un análisis de barreras de acceso a la organización (autorizaciones, administrativas, geográficas, entre otras) y también dentro de la organización hacia los diferentes servicios.
• Se hacen mediciones de demanda insatisfecha y se toman acciones que demuestran su reducción</t>
  </si>
  <si>
    <t>Estándar 11. Código: (AsAC3)
Está estandarizado el ciclo de atención del usuario desde que llega a la organización hasta su egreso, en sus diferentes momentos de contacto administrativo y asistencial; es conocido por todo el personal asistencial y administrativo de la organización; se verifica el conocimiento y se implementan acciones frente a las desviaciones.</t>
  </si>
  <si>
    <t>Estándar 12. Código: (AsAC4)
Cuando un usuario solicita citas, la organización garantiza el derecho del usuario a solicitar la atención con el profesional de la salud de su preferencia que se encuentre entre las opciones ofertadas por la institución prestadora. Cuenta con un sistema que permite verificar la disponibilidad de dicho profesional y la oportunidad de su atención.
Criterios:
• En su defecto, le ofrecerá al solicitante otras opciones de profesionales disponibles, acordes con las necesidades del usuario.</t>
  </si>
  <si>
    <t>Estándar 13. Código: (AsAC5)
La organización programa la atención de acuerdo con los tiempos de los profesionales y, para respetar el tiempo de los usuarios, realiza la programación teniendo en cuenta el tiempo que se requiera para la realización de cada uno de los procesos de atención; esto lo hace teniendo en cuenta la capacidad instalada, el análisis de demanda por servicios y los procesos de atención; esta programación se evalúa periódicamente para verificar su cumplimiento en el marco de criterios de calidad. Se toman correctivos frente a las desviaciones encontradas.</t>
  </si>
  <si>
    <t>Estándar 14. Código: (AsAC6)
La organización define los indicadores y estándares de oportunidad para los servicios ambulatorios y de respuesta hospitalaria con los que cuenta y se encuentran dentro de supera los umbrales definidos en el Sistema de Información para la Calidad.
Criterios:
En caso de no atención a los usuarios, por cualquier motivo, la organización cuenta con un sistema de investigación, análisis e información sobre las causas de desatención.
La organización tiene definidos los siguientes indicadores y estándares para el acceso:
• Oportunidad para los determinados servicios ambulatorios con los que cuenta.
• Tiempos de espera en los diferentes momentos del acceso a los servicios administrativos y asistenciales, incluida la toma de muestras de laboratorio y la realización de exámenes de apoyo (laboratorio e imaginología).
• Tiempos para la realización de interconsultas.
• Listas de espera para las patologías que lo ameritan.
• Demanda insatisfecha.
• Se toman correctivos frente a las desviaciones encontradas.</t>
  </si>
  <si>
    <t>Estándar 16. Código: (AsAC8)
Se tiene estandarizada la asignación de citas y autorización de las mismas a los usuarios que requieran de sus servicios.
Criterios:
• El sistema de asignación de citas podrá estar basado en diversas modalidades conocidas en el sistema de salud (call centers, servicios telefónicos o presenciales propios en la respectiva sede, internet, etc.).             La organización realiza mediciones para la mejora de la efectividad de estos medios.
• El sistema cuenta con las bases de datos actualizadas de los usuarios con derecho a recibir servicios en la (las) entidad(es) prestadora(s), cuando aplique.
• Quien asigna la cita conoce la información de: disponibilidad de servicios, horarios de atención, profesionales, especialidades y localización geográfica de los prestadores en los cuales los solicitantes tienen derecho de atención.
• Al momento de asignar la cita al usuario, se le informa fecha, hora, dirección y profesional asignado, así como la forma para cancelarla. Se deja constancia de esta información en el sitio donde se asigna la cita.
• La organización tiene implementada una estrategia para disminuir el riesgo de inasistencia.
• La organización garantiza que se entrega con anterioridad a la atención al usuario la información requerida para su atención.
• La organización tiene estandarizado el flujo de información que indique el procedimiento a seguir a los usuarios con solicitud de exámenes de laboratorio clínico e imágenes diagnósticas o de aquellos servicios que no requieran cita previa para su realización.</t>
  </si>
  <si>
    <t>Estándar 17. Código: (AsREG1)
Está estandarizado el proceso de asignación de citas, registro, admisión y preparación del usuario, mediante el que se le orienta sobre qué debe hacer durante la atención. Se evalúa su cumplimiento y se desarrollan acciones de mejora cuando es necesario.
Criterios:
• Incluye información al usuario acerca de los aspectos concernientes a su registro, estancia, atención y cuidado, así como aspectos administrativos tales como tarifas, copagos o cuotas moderadoras y documentación requerida para su ingreso y egreso.
• Incluye el uso de controles de identificación redundante. 
• Los miembros del equipo de salud coordinan al ingreso del paciente las siguientes actividades:
- Identificación del personal de la organización que va a estar a cargo del usuario.
- Mecanismos redundantes de identificación del usuario.
- Definición de riesgos de acuerdo con condición al ingreso.
- Los pacientes son identificados antes de cualquier procedimiento por el equipo de salud.
- Priorización de los pacientes que deben atenderse en todos los servicios.
- Priorización de las cirugías de urgencia según el riesgo que la condición representa sobre la vida del paciente.
- Identificación de los pacientes en la urgencia.
• Se tiene estandarizada la preparación previa que el usuario debe cumplir con el fin de que le sean realizados los procedimientos ordenados por el equipo de salud y se verifica que se cumpla con dicha preparación. El personal de recepción deberá informar al usuario que no esté adecuadamente preparado sobre los pasos a seguir para el cumplimiento de dicho requisito. En todo caso, se apoyará por los profesionales y técnicos de la organización, en caso de presentarse alguna duda.
• La orientación incluye la recepción de documentos e indicaciones para la espera de llamados o avisos especiales para su atención.
• La organización cuenta con un proceso de asesoría para la resolución de inconvenientes, en los casos en los cuales los usuarios carezcan de algún soporte, o no cumplan con todos los trámites administrativos pertinentes.
• La organización monitoriza y hace gestión específica en relación con los tiempos para el ingreso asistencial a los diferentes servicios.
• Se establecen listas de chequeo para la verificación del cumplimiento de criterios de acuerdo con las prioridades y los riesgos detectados por la institución.
• Se toman correctivos frente a las desviaciones encontradas.</t>
  </si>
  <si>
    <t>Estándar 18. Código: (AsREG2)
Se tiene estandarizada la información a entregar en el momento de ingreso al servicio del usuario y su familia
Criterios:
• La organización garantiza un proceso para proveer información al usuario y su familia en los siguientes aspectos:
- Personal clave que puede contactar en caso de necesidades de su atención o preocupación por los niveles de calidad provistos.
- Rutinas referentes a horarios y restricciones de visitas y horarios de alimentación.
- Medidas de seguridad, incluidos uso de alarmas, timbres de llamado y conducta ante una posible evacuación.
- La secuencia de eventos e indicaciones acerca del sitio y del profesional o profesionales que realizarán el tratamiento.
- Derechos, servicios cubiertos y no cubiertos de acuerdo con el Plan Obligatorio de Salud, planes complementarios y medicamentos.
- Ubicación en la habitación y en el entorno.
- Causas de retraso y el tiempo máximo que debe seguir esperando.
- Medidas para involucrar al usuario y su familia en los procesos de seguridad de la atención: información, reporte de situaciones anormales, ejemplos de situaciones de riesgo, etc.
• Se establecen listas de chequeo para la verificación del cumplimiento de criterios de acuerdo con las prioridades y los riesgos detectados por la institución.
• Se toman correctivos frente a las desviaciones encontradas.</t>
  </si>
  <si>
    <t>Estándar 19. Código: (AsREG3)
En los servicios asistenciales se cuenta con las guías y los protocolos, con criterios explícitos, en los que se establecen las necesidades de preparación previa del paciente para la realización de cualquier intervención. Estas guías o protocolos:
Criterios:
• Se encuentran y usan en los respectivos sitios administrativos y asistenciales que los requieran para la información oportuna de los usuarios.
• Se revisan y ajustan periódicamente. Cada actualización es enviada al sitio o servicio que corresponda y se realiza seguimiento de su adherencia.
• Se garantiza que se deja constancia (física o en el sistema de información) sobre las recomendaciones dadas al paciente para su preparación.
• Se socializan y se generan acciones de mejora en caso de no cumplimiento.</t>
  </si>
  <si>
    <t>Estándar 21. Código: (AsEV2)
La organización, de acuerdo con el tipo de servicios que presta, garantiza que el equipo de salud cuenta con programas de promoción y prevención en los cuales se identifican y evalúan sistemáticamente las necesidades relacionadas con la prevención de enfermedades y la promoción de la salud, y se da respuesta teniendo en cuenta la participación de los usuarios.
Criterios:
• Se aseguran directrices y / o procedimientos para evaluar la necesidad de la prevención de enfermedades y promoción de la salud para todos los usuarios independientemente del diagnóstico, incluida la prevención de infecciones.
- Se evalúa para cada usuario la necesidad de la prevención de enfermedades y la promoción de la salud, en especial si es la primera vez que el usuario entra en contacto con la organización o con el sistema de salud.
• La necesidad es revisada de conformidad con los cambios en el estado del paciente o por solicitud del mismo.
- La identificación de la necesidad de la prevención de enfermedades y la promoción de la salud se realiza atendiendo las condiciones sociales del usuario y sus antecedentes culturales.
• El equipo de salud responsable de la atención del usuario conoce las necesidades del usuario para la prevención de enfermedades y la promoción de la salud.
- Se desarrollan estrategias de atención integral que incluyen los programas de promoción y prevención y las acciones resolutivas.                               Se evalúa el cumplimiento de los programas de promoción y prevención de acuerdo con la normatividad vigente y se miden la adherencia de los usuarios y los resultados en salud.
- Se evalúa la adherencia de los colaboradores a las guías.
- Se toman acciones frente a las desviaciones de los resultados obtenidos.</t>
  </si>
  <si>
    <t>Estándar 22. Código: (AsEV3)
La organización garantiza que está en capacidad de identificar, desde el momento mismo del ingreso, si el paciente requiere técnicas especiales de aislamiento de acuerdo con su patología.
Criterios:
• Este aislamiento debe mantener la dignidad del paciente y no puede ser obstáculo para un proceso de atención de acuerdo con lo necesario para su enfermedad.
• La organización, una vez identificada la necesidad del aislamiento, diseña el plan de tratamiento, ejecuta el tratamiento y evalúa su resultado de acuerdo con la decisión adoptada.
• La organización prevé mecanismos para prevenir riesgos de diseminación de infecciones.
• La organización realiza monitoreo permanente de la adherencia a las técnicas especiales de aislamiento por parte de los colaboradores, difunde sus resultados y estimula el mejoramiento continuo.
• Existen técnicas e instrucciones para que familiares y visitantes cumplan con las técnicas de aislamiento.
• Todas las personas que tengan contacto directo con pacientes en condiciones de aislamiento deben recibir capacitación y /o entrenamiento para minimizar los riesgos a los usuarios; esto incluye equipo de salud, personal en práctica formativa, docentes e investigadores, entre otros.</t>
  </si>
  <si>
    <t>Estándar 23. Código: (AsPL1)
Si la organización tiene responsabilidades en grupos poblacionales específicos, tiene procesos de evaluación y gerencia de riesgos en salud de la población bajo su responsabilidad y establece mecanismos para educar en autocuidado y corresponsabilidad.
Criterios:
• Se define el enfoque de riesgo.
• Se priorizan los riesgos críticos.
• Se mide el impacto.
• Se gestionan y evalúan los resultados</t>
  </si>
  <si>
    <t>Estándar 24. Código: (AsPL2)
Existe un proceso de planeación de la atención, el cuidado y el tratamiento para cada paciente, el cual incluye implementación, desarrollo y seguimiento del plan de tratamiento de acuerdo con el tipo de servicio que presta. En cualquier tipo de organización, esta planeación incluye:
Criterios:
• Los procesos inherentes al cuidado y tratamiento están planeados teniendo en cuenta las guías de práctica clínica basadas en la evidencia que la organización ha desarrollado, adoptado o adaptado. Los protocolos y los procedimientos definidos por el laboratorio clínico, los servicios de imaginología y demás servicios de apoyo, se articulan con los procesos de cuidado y tratamiento de la atención en salud.
• En cualquiera de las opciones mencionadas anteriormente, las guías deben ser explícitas en contener:
• Cuáles son los objetivos de la guía.
• Identificación, clasificación e interpretación de la evidencia.
• Definición de mecanismos de consenso.
• Registro de los conflictos de interés de los miembros del grupo de desarrollo.
• Formulación explícita de recomendaciones.
• Cada cuánto se hará la actualización.
• Aplicabilidad.
• Cada cuánto y cómo se monitorizará la adherencia a la guía, incluido el análisis de pares si es pertinente y necesario.
• Estos procesos son parte integral de la capacitación, inducción y reinduccion, de cada trabajador; hay evidencia del conocimiento de estos procesos por parte de los empleados.
• La organización cuenta con guías de reacción inmediata y manejo de eventos adversos, que potencialmente sean producto de los procesos de atención.</t>
  </si>
  <si>
    <t>Estándar 25. Código: (AsPL3)
En las organizaciones que prestan servicios odontológicos se cuenta con mecanismos que permitan involucrar al usuario como corresponsable de su cuidado oral y que contribuya al éxito del tratamiento odontológico.</t>
  </si>
  <si>
    <t>Estándar 26. Código: (AsPL4)
En las organizaciones que prestan servicios odontológicos se aseguran los mecanismos que permitan corroborar el historial médico del paciente y las atenciones y los medicamentos que está recibiendo, para establecer de manera conjunta o concertada con el equipo de salud un plan de tratamiento seguro.</t>
  </si>
  <si>
    <t>Estándar 28. Código: (AsPL6)
El proceso de planeación de la atención y cuidado para cada paciente en laboratorio clínico incluye implementación, práctica y seguimiento de los exámenes y los procedimientos para la consecución de los resultados a los usuarios y/o a los clínicos.
Criterios:
• En laboratorio clínico, se garantiza que los procesos para la toma de muestras están basados en evidencia y son revisados y ajustados periódicamente con base en nueva evidencia.
• Se garantizan mecanismos para la comunicación oportuna de los resultados.
• Existen mecanismos para garantizar la correlación entre los resultados de exámenes y los procedimientos y las decisiones clínicas.
• Existen mecanismos de alarma para resultados críticos.</t>
  </si>
  <si>
    <t>Estándar 27. Código: (AsPL5)
El proceso de planeación de la atención y cuidado para cada paciente en imaginología incluye implementación, práctica y seguimiento de los exámenes y los procedimientos para la consecución de los resultados a los usuarios y/o a los clínicos.
Criterios:
• Se garantizan mecanismos para la comunicación oportuna de los resultados.
• Existen mecanismos para garantizar la correlación entre los resultados de exámenes y procedimientos y las decisiones de carácter clínico.
• Existen mecanismos de alarma para resultados críticos.</t>
  </si>
  <si>
    <t xml:space="preserve">Estándar 29. Código: (AsPL7)
La organización tiene estandarizados los puntos clave del cuidado y el tratamiento para procesos de atención específicos, los cuales apoyan la oportunidad y la efectividad de las intervenciones. Criterios:
 • Se identifican el lugar y servicios necesarios para lograr los objetivos
con el paciente.
• Planeación de partos de emergencia y cuidados del recién nacido
(criterio específico para servicios materno infantiles).
• Planeación  de  cuidados  especiales,  tales  como  cesáreas,  partos inducidos y partos instrumentados (criterio específico para servicios materno infantiles).
• Consejería en casos de abortos espontáneos, trabajo de parto pre término, mortinatos, óbitos fetales, procedimientos de resucitación en recién nacidos (criterio específico para servicios materno-infantiles).
• Coordinación de la atención entre servicios para identificar e intervenir
oportunamente a maternas de alto riesgo y su hijo.
• Apoyo emocional al usuario y su familia relacionado con el impacto de la experiencia de la cirugía, aspectos éticos como muerte cerebral, retiro de los sistemas de soporte vital, decisiones de no tratamiento y no reanimación. Este criterio aplica solo cuando las circunstancias anteriormente mencionadas ya están presentes o instauradas (criterio específico para el servicio de cirugía o unidades de cuidado crítico).
• Rehabilitación según necesidades físicas, ocupacionales, de recreación y de comunicación (lenguaje y audición), si aplica.
• Valoración nutricional al paciente hospitalizado y registro de la dieta
ordenada.
• Soporte nutricional especial.
• Se analizan gustos y preferencias del usuario respecto de la dieta y se
ofrecen alternativas.
• Criterios de ingreso y egreso a Unidad de Cuidado Intensivo.
• Abordaje interdisciplinario de casos complejos.
• Criterios para respuesta oportuna y efectiva a interconsultas.• Se  proveen  actividades  lúdicas  para  infantes  y  adolescentes  y
actividades especiales para usuarios de tercera edad.
• Consejería y apoyo emocional al usuario y su familia, de acuerdo con la evolución y respuesta del paciente al tratamiento, la preparación para las consecuencias físicas, sociales y emocionales de la enfermedad, incluidas la muerte y la donación de órganos, cuando aplique.
• Apoyo espiritual o religioso.
• En caso de que el paciente vaya a ser sometido a una intervención quirúrgica,   se   realiza   una   valoración   anestésica   pre-quirúrgica, brindándole toda la información pertinente y suficiente sobre riesgos, preparación, consecuencias, trámites, etc.
• Si la organización presta servicios durante horarios nocturnos, se deben especificar claramente los servicios que pueden prestar y aquellos que no. En todo caso, se cuenta con un sistema de referencia de pacientes para remitir lo que esté explícitamente definido como fuera de su alcance de resolución en estos horarios.
• Se garantiza el personal necesario para brindar atención oportuna con el nivel de calidad esperado tanto en el horario diurno como nocturno, fines de semana y festivos.
• Existe un proceso para informar al personal asistencial implicado en el
tratamiento el papel que debe desempeñar.
• Se estimula la incorporación del paciente y su familia en los programas
de promoción y prevención que les apliquen.
• La  organización  demuestra  la  oportunidad  y  la  efectividad  en  las
atenciones descritas en el presente estándar.
• Se verifica la comprensión por parte del usuario de la información
brindada en este estándar.
• Se toman correctivos frente a las desviaciones encontradas.                                                  </t>
  </si>
  <si>
    <t>Estándar 30. Código: (AsPL8)
La organización planea, despliega y evalúa programas de promoción de la salud y prevención de la enfermedad, acordes con los problemas más significativos de salud pública de la población que atiende. Los resultados del seguimiento evidencian impacto en la población usuaria. Los programas incluyen, cuando apliquen, mas no se restringen a:
Criterios:
• Salud sexual y reproductiva.
• Crecimiento y desarrollo.
• Programas nutricionales y alimentarios.
• Salud visual.
• Salud oral.
• Enfermedades crónicas y degenerativas.
• Salud mental.
• Enfermedades de transmisión por vectores.
• Prevención de enfermedades infecciosas (enfermedad diarreica aguda e infecciones respiratorias, entre otras).</t>
  </si>
  <si>
    <t>Estándar 31. Código: (AsPL9)
La organización garantiza que el paciente y su familia son informados acerca de las condiciones relacionadas con su enfermedad o estado de salud y es entrenado para desarrollar competencias en el autocuidado de su salud durante el proceso de atención.
Criterios:
• Sobre la base de una evaluación de las necesidades para la prevención de enfermedades y la promoción de la salud, se informa al paciente acerca de los esfuerzos conjuntos para el manejo de su enfermedad y, junto con el usuario, se presenta un plan para las actividades correspondientes.
• La organización asegura que las intervenciones de información y desarrollo de competencias son documentadas, ejecutadas y evaluadas, incluida la evaluación de los resultados obtenidos en relación con los resultados esperados.
• La organización asegura que los datos sobre las necesidades y el plan sobre promoción de la salud y prevención de las enfermedades se transmiten a todas las organizaciones encargadas de la salud del usuario y, cuando sea pertinente, a las entidades de carácter nacional o territorial del Estado para la conformación de las bases de datos clínicos de calidad o epidemiológicos.
• La organización asegura que en los registros clínicos del paciente se consigna la información del usuario sobre la prevención de enfermedades y promoción de la salud.
• La organización asegura que los usuarios, los familiares, el personal y los visitantes tienen acceso a la información sobre estrategias de prevención de enfermedades y actividades de promoción de la salud.
• Existe un registro de acciones extramurales que dan respuesta a los criterios del estándar.
• Se toman correctivos frente a las desviaciones encontradas.</t>
  </si>
  <si>
    <t>Estándar 32. Código: (AsPL10)
La organización tiene claramente definido el proceso de consecución y verificación del entendimiento del consentimiento informado. Al momento de solicitar el consentimiento, se le provee al paciente la información acerca de los riesgos y los beneficios de los procedimientos planeados y los riesgos del no tratamiento, de manera que puedan tomar decisiones informadas.
Criterios:
• Se obtiene un consentimiento especial del paciente si este va a hacer parte o se le solicita participar en un proyecto de investigación, en el que se le explican el objetivo, los beneficios y los inconvenientes del mismo. La negativa por parte del paciente no puede ser barrera para una atención médica acorde con su patología, aunque debe primar la autonomía del paciente.
• Se obtiene un registro firmado por el paciente cuando decide conscientemente no someterse al procedimiento sugerido por el equipo o profesional tratante.
• El consentimiento informado debe incluir, como mínimo, los beneficios, los riesgos y las alternativas, de acuerdo con el procedimiento específico.
• Los profesionales responsables del consentimiento informado reciben capacitación y entrenamiento y son evaluados respecto a:
• Suficiencia del contenido de la información.
• Habilidades de comunicación y diálogo.
• En los casos de reintervenciones, se actualiza el consentimiento informado.
• Se evalúa el diligenciamiento adecuado, oportuno y veraz del consentimiento informado.
• Se capacita a los profesionales tratantes acerca de su responsabilidad de comunicación adecuada en el consentimiento informado y de la verificación de la comprensión por parte del paciente.</t>
  </si>
  <si>
    <t>Estándar 33. Código: (AsPL11)
En el proceso de planeación de la atención, la organización debe tener una política de atención humanizada como elemento fundamental de respeto hacia el usuario, su privacidad y dignidad:
Criterios:
• Los usuarios son examinados y tienen la oportunidad de preguntar sus inquietudes en condiciones de privacidad.
• La privacidad es respetada mientras el usuario se baña, se desnuda o mientras es atendido por un profesional o técnico. (Incluye personal en formación).
• La privacidad debe ser visual y auditiva.
• Se estudia, previene e interviene toda forma de discriminación.
• La organización asegura que existe una política de confidencialidad frente a la información del usuario y que su presencia en la organización no será divulgada sin su consentimiento.
• En los servicios de apoyo diagnóstico y complementación terapéutica, se debe garantizar que se mantiene la privacidad del paciente durante la toma de muestras, realización del examen y entrega de resultados. A los usuarios se les provee, en los casos que así ameriten, los elementos físicos (vestidos, batas, frascos, tubos etc.) que garanticen la privacidad y dignidad durante la toma de muestras o exámenes.
• Procedimientos para la definición de horarios de visita que consulten las necesidades de los usuarios y sus preferencias, con prelación a niños, adultos mayores, obstétricas y pacientes en condiciones críticas.
• Consideraciones en gustos y preferencias de los pacientes en su dieta, forma de presentación de los alimentos, horarios, etc.
• Consideraciones especiales de acompañamiento al paciente moribundo y apoyo para el bien morir.
• Desarrollo, a todo el personal, de habilidades para la comunicación y el diálogo, incluida la consideración al transmitir información dolorosa para el paciente y sus familiares.
• Procedimientos para el manejo respetuoso y considerado de la información entregada a medios de comunicación sobre los pacientes.
 Humanización en los procesos de prescripción y administración de medicamentos, realización de procedimientos y toma de muestras: horarios articulados con el reposo de los pacientes, vías de administración que consideren comodidad y nivel del dolor.
• Abordaje integral del manejo del dolor.
• Respeto a condiciones especiales de comunidades vulnerables.
• Respeto del cadáver y apoyo emocional a familiares.
• Políticas para reducir la contaminación visual y auditiva. Promover condiciones de silencio.
• Inclusión de elementos de humanización en el ambiente físico de la atención (comodidades, señalización, información, etc.).
• El abordaje respetuoso de tradiciones, creencias y valores de los usuarios.
• Condiciones locativas y tecnológicas que promuevan atención oportuna, reducción de esperas y filas, etc.
• Desarrollo de estrategias para promover la atención cortés y respetuosa a usuarios y familiares.
• Desarrollo de estrategias de cuidado con orientación lúdica, especialmente en el caso de niños, adulto mayor y de contribución para el uso adecuado del tiempo en hospitalizaciones prolongadas (lectura, manualidades, etc.).
• El desarrollo de las actividades de este estándar se despliega a todo el personal de la organización, incluidos terceros contratados.
• Gestión de riesgos relacionados con la falta de humanización en el servicio.
• Se toman correctivos frente a las desviaciones encontradas.</t>
  </si>
  <si>
    <t>Estándar 34. Código: (AsPL12)
La organización garantiza que el plan de tratamiento contempla las necesidades de cuidados y asesoría farmacológica para cada paciente; incluye:
Criterios:
• Diseño del plan farmacológico de tratamiento.
• Aplicación de la política de uso racional de antibiótico.
• Participación del equipo interdisciplinario para la definición de antibiótico si la situación lo requiere.
• Participación del servicio farmacéutico.
• Participación de infectología si la complejidad lo requiere.
• Reconciliación de medicamentos al ingreso.
• Fármacovigilancia.
• Señales de alarma y mecanismos para la separación de medicamentos de aspecto o nombre similar, para evitar errores de administración.
• Revisión de todas las órdenes en esa dependencia antes de la entrega de los medicamentos.
• Mecanismos para comunicar oportunamente al equipo de salud las necesidades específicas de medicamentos del paciente (este criterio no aplica para los servicios ambulatorios). Estos medicamentos hacen referencia a aquellos que el paciente normalmente consume según un esquema terapéutico por patologías o condiciones diferentes al motivo actual de atención. El equipo de salud debe tener especial cuidado en incorporar estos medicamentos en el plan de tratamiento y consignarlos en su historia clínica.
• Mecanismos para proveer información al usuario o su familia sobre los medicamentos que se van a utilizar. Se presta especial atención durante la utilización de aquellos medicamentos cuyos efectos colaterales o secundarios sean peligrosos o severos, para identificar signos y síntomas tempranos de estos efectos.
• Mecanismo para estudiar, justificar, solicitar y dispensar medicamentos no incluidos en el Plan Obligatorio de Salud.
• Se toman correctivos frente a las desviaciones encontradas.</t>
  </si>
  <si>
    <t>Estándar 35. Código: (AsPL13)
La organización tiene definida una metodología para la investigación diagnóstica que busque optimizar el tratamiento; lo anterior se acompaña de análisis y valoraciones diagnósticas que sirvan como líneas de base para observar la respuesta del paciente a los tratamientos prescritos, si su patología o condición clínica lo ameritan.
Criterios:
• La información de la planeación y la investigación diagnóstica se discute entre los miembros del equipo de salud y se comunica oportunamente al usuario y su familia. La constancia de la información brindada debe quedar escrita en la historia clínica.
• Hay un proceso definido para referencia de las órdenes de necesidades diagnósticas, bien sea dentro de la organización u otra diferente, e incluye:
• Una serie de reglas que condicionan cómo son solicitados los exámenes de diagnóstico, cómo son tomadas, identificadas, almacenadas, transportadas las muestras y cómo se notifican los resultados.
• Las órdenes de exámenes de diagnóstico van acompañadas de información clínica relevante.
• Se instruye al usuario sobre la preparación para la toma de los exámenes.
• Con el fin de garantizar la seguridad en la atención, los resultados están acompañados de una interpretación, en letra legible, con firma, sello, código del responsable y fecha de resultados.
• Se provee información a los usuarios y familiares sobre los resultados de los exámenes o procedimientos diagnósticos. Se presta especial atención sobre la información brindada a los familiares cuando se trate de pacientes menores de edad, discapacitados o en estado de inconciencia.
• La organización garantiza un proceso en el que se identifica y designa el personal autorizado para la solicitud de exámenes de diagnóstico.
• Se toman correctivos frente a las desviaciones encontradas.</t>
  </si>
  <si>
    <t>Estándar 36. Código: (AsPL14)
El laboratorio clínico, cuando la organización realice la toma de muestras para ser referidas a un laboratorio intrainstitucional o interinstitucional, debe contar con procesos basados en buenas prácticas, que garanticen la seguridad, la conservación, la calidad, la confiabilidad y la confidencialidad de las mismas, de acuerdo con la condición clínica del usuario.
Criterios:
• El personal que realiza la toma o que transporta las muestras está capacitado y es sujeto de seguimiento de la adherencia a los procedimientos establecidos.
• La organización tiene estandarizados y controla los tiempos y condiciones de traslado.
• Se toman correctivos frente a las desviaciones encontradas.</t>
  </si>
  <si>
    <t>Estándar 37 Código: (AsPL15)
La organización garantiza que en el laboratorio clínico, patología e imaginología se asignan y conocen los responsables de los procesos y se cuenta con protocolos que definen criterios explícitos para:
Criterios:
• Competencias del personal responsable de la atención y mecanismos para su evaluación.
• Marcación de elementos.
• Información clínica mínima que deben contener las solicitudes de exámenes (inclusive aquellos que son de urgencias o se hacen en horario nocturno) y los reportes.
• Registro de las órdenes que no cumplen con el criterio anterior; esta información es compartida y analizada con los profesionales que remiten o solicitan los exámenes, incluye un sistema de asesoría para el correcto diligenciamiento de las órdenes.
• Verificación de la identidad del usuario que se coteja frente a la orden médica y a la marcación de los insumos utilizados en los procedimientos.
• Control de tiempos de traslado de muestras.
• Medición de la oportunidad de los reportes.
• Aceptación o rechazo de muestras o imágenes. Si se aceptan muestras comprometidas o imágenes dudosas, el reporte final debe indicar la naturaleza del problema y precaución al interpretar el resultado. Incluye:
   Análisis para identificar las causas que motivaron el daño de la muestra o imagen.
   Información al usuario para la retoma de la muestra o imagen.
• Esta información debe formar parte del programa de Seguridad del Paciente.
• Se toman correctivos frente a las desviaciones encontradas.</t>
  </si>
  <si>
    <t>Estándar 38. Código: (AsPL16)
La organización cuenta con mecanismos estandarizados de reporte y entrega de resultados de ayudas diagnósticas (laboratorio clínico, patología, imágenes) que garanticen la confiabilidad y la confidencialidad en el manejo de la información. Incluye:
Criterios:
• Tiempos de duración del procesamiento y entrega de resultados. Si por alguna razón los resultados se van a demorar más de lo previsto, se tiene un sistema para avisar al profesional y/o al usuario de dicha demora. La explicación deberá estar acompañada de información precisa de cuándo estará el resultado. Adicionalmente, se analizarán las causas que ocasionaron la demora y se tomarán medidas al respecto.
• Para estos casos, generará un proceso de clasificación y ordenamiento de los exámenes y los procedimientos solicitados, basados en criterios de priorización, con el fin de evacuarlos por orden de prioridad.
• La entrega de todos los resultados de exámenes y procedimientos de manera escrita. En los casos excepcionales, cuando la entrega se haga telefónicamente al equipo de salud, se lleva un registro de quien dicta y quien recibe. En ningún caso, el resultado puede ser entregado de manera verbal al usuario.
• Proceso de almacenamiento y conservación del reporte original, aun cuando los resultados escritos sean una trascripción o grabación y esta no sea realizada por quien efectuó el análisis de los exámenes.
• Proceso sistemático y periódico de auditoría para identificar la consistencia y la trazabilidad entre los diferentes registros.
• Un proceso para evaluar la correlación entre la clínica y los resultados de los exámenes realizados.
• La asesoría permanente a los profesionales que lo requieran para la correcta interpretación de los resultados.
• Procedimientos para identificar y evaluar errores en la entrega de resultados. En estos casos, se deberá generar una respuesta inmediata a los interesados dejando constancia de dicha anomalía.
• El análisis de errores en cualquiera de las fases de la entrega de resultados para tomar acciones correctivas.
• Se toman correctivos frente a las desviaciones encontradas.
• Esta información debe formar parte del programa de seguridad del paciente.</t>
  </si>
  <si>
    <t>Estándar 39. Código: (AsPL17)
El laboratorio cuenta con un programa de control de calidad interno y externo reconocido y probado.
Criterios:
• Se lleva registro de las acciones de control de calidad y de las acciones correctivas establecidas por la organización, las cuales son conocidas y analizadas.
• Se lleva un registro actualizado de las calibraciones que se hacen para cada prueba cuantitativa en el laboratorio, indicando fecha y resultados de los controles obtenidos.
• El laboratorio tiene un sistema para comparar los resultados del control de calidad externo de las pruebas de proficiencia contra estándares válidos de desempeño, para todas las pruebas que realiza en el laboratorio.
• El laboratorio debe verificar periódicamente la validez del intervalo de análisis de los métodos usados.
• Debe llevar un registro de las fechas y los resultados obtenidos.
• En la sección de Microbiología, el laboratorio debe llevar registros del control de los medios de cultivo, coloraciones y antibiogramas mediante organismos ATCC
• En la sección de hematología, el laboratorio debe procesar mínimo tres niveles de controles de calidad, de manera diaria, y debe llevar un registro correspondiente. En la sección de coagulaciones, el número de niveles de control debe ser mínimo dos.
• Se deben llevar los registros contemplados en los criterios señalados.
• En la sección de Inmunología, el laboratorio debe realizar verificaciones del procedimiento mediante el procesamiento de controles (positivos y negativos) cada vez que se realicen las pruebas.
• El laboratorio debe llevar un registro de las acciones tomadas cuando los resultados del control de calidad externo no cumplan con los límites aceptables. Química, dos niveles; inmunoensayos, mínimo tres niveles.
• Se toman correctivos frente a las desviaciones encontradas.</t>
  </si>
  <si>
    <t>Estándar 40. Código: (AsPL18)
La organización cuenta con procesos estandarizado que garantizan la prevención y el control de las infecciones durante el proceso de atención del usuario. Los procesos son basados en guías o protocolos que incluyen:
Criterios:
• Admisión y transporte intra e interinstitucional de los pacientes con infección.
• Estandarización, implementación y seguimiento a la adherencia de técnicas de aislamiento.
• Garantía del uso de técnicas asépticas para la preparación de medicamentos intravenosos, quimioterapia o nutrición parenteral.
• Profilaxis antibiótica.
• Uso racional de antibióticos.
• Uso de perfil de resistencia antibacteriana.
• Protocolos de desinfección.
• Reportes de cultivos de superficie.
• Acciones del comité de vigilancia epidemiológica.
• Acciones en el caso de brotes infecciosos.
• Ajuste de guías de práctica clínica con base en perfil de resistencia bacteriana.
• Proceso de recolección, tabulación, análisis y reporte de las infecciones nosocomiales y enfermedades transmisibles e infecciosas:
   yy Definición de infecciones asociadas al cuidado de la salud.
   yy Definición de mecanismos de reportes y protocolos de investigación en casos de infección intrahospitalaria.
   yy Implementación, medición y gestión de indicadores de infección de acuerdo con la complejidad y por servicio.  Como mínimo, los indicadores de acreditación de referencia, ejemplo: infección asociada a catéter central, infección de sitio operatorio, endometritis postparto, neumonía asociada a ventilador, infección asociada a sonda vesical.
• Reporte de los resultados a la gerencia u otros grupos relevantes de la organización.
• El plan de prevención y control de infecciones está incorporado en el plan de direccionamiento estratégico de la organización.
• El plan de prevención y control de infecciones cuenta con metas precisas que son medidas en el tiempo.
• Están identificadas las responsabilidades para la prevención de infecciones.
• El personal de la organización recibe inducción, reinduccion y entrenamiento en la prevención y el control de infecciones.
• Sistema de ventilación para contaminantes, si aplica.
• Esterilización acorde con las necesidades de los servicios.</t>
  </si>
  <si>
    <t>Estándar 41. Código: (AsEJ1)
Existe un plan de cuidado y tratamiento que incorpore de manera integral el análisis de riesgo y las necesidades del paciente y su familia mediante la adecuada articulación del equipo interdisciplinario requerido para tal fin.
Criterios:
• La organización garantiza que el tratamiento es ejecutado por un equipo interdisciplinario de salud entrenado y con capacidad técnica y científica para cumplir con dicha función en un equipo de trabajo; La organiza garantiza la suficiencia de personal para ejecutar el tratamiento de acuerdo con la complejidad ofrecida.
• Se realizan interconsultas en forma oportuna y se evalúa la efectividad de las mismas.
• La organización promueve y evalúa el trabajo en equipo y la interacción de responsables de tratamiento.
• Se realiza valoración nutricional.
• Se tienen en cuenta todos los riesgos principales de los pacientes.
• La organización garantiza que el profesional tratante provee información básica al usuario y su familia como resultado de su atención.
• Se toman correctivos frente a las desviaciones encontradas.</t>
  </si>
  <si>
    <t>Estándar 42. Código: (AsEJ2)
El usuario y su familia reciben la educación e información pertinente durante la ejecución del tratamiento, que incluye como mínimo:
Criterios:
• El proceso natural de la enfermedad y el estado actual de la misma:
  Óptimo entendimiento y aceptación por parte del usuario del tratamiento y sus objetivos.
El esquema terapéutico y los medicamentos que se prescriben, horarios e interacciones; se presta especial atención durante la utilización de aquellos medicamentos cuyos efectos colaterales o secundarios sean peligrosos o severos, para identificar signos y síntomas tempranos de reacciones adversas medicamentosas.
• Información necesaria y suficiente de resultados de los exámenes o los procedimientos diagnósticos, garantizando el adecuado entendimiento por parte del usuario y/o su familia, especialmente cuando se trate de pacientes menores de edad, o con algún grado de discapacidad física y/o mental.
• Acompañamiento y asesoría especializada para información de resultados en los casos de pacientes con enfermedades catastróficas, especialmente cáncer, ETS, VIH o SIDA:
   y Cuidados que se han de brindar en el momento de la hospitalización y necesidades después del egreso (cuidados en casa, si aplica). y Promoción de la salud y prevención de la enfermedad, incluyendo su participación en la prevención de infecciones.
• Participación activa del usuario en promover su propia seguridad.
• La organización evalúa el entendimiento por parte de los usuarios de toda la información y la educación recibidas durante el proceso de atención.
• Se toman correctivos frente a las desviaciones encontradas.</t>
  </si>
  <si>
    <t>Estándar 43. Código: (AsEJ3)
El cuidado y tratamiento son consistentes con los estándares de práctica basados en la mejor evidencia disponible.
Criterios:
• La organización cuenta con un sistema periódico de evaluación interna de una muestra de historias clínicas realizada por pares para efectos de monitorización y mejoramiento de los procesos de atención o las guías de práctica clínica.
• La organización cuenta con mecanismos que garantizan que los procesos de atención o cuidados en salud a sus pacientes (así como el manejo de sus eventos adversos) están sujetos a las guías de práctica clínica y/o guías de realización de procedimientos diagnósticos, previamente definidos.
• La auditoría para el mejoramiento de la calidad evalúa que el cuidado y el tratamiento sean consistentes con las guías, mide la adherencia, retroalimenta y promueve medidas de mejoramiento.
• Se evalúan la disponibilidad, la facilidad de consulta, la actualización y el uso de las guías y la cobertura de las mismas.
• La atención al paciente se realiza en forma multidisciplinaria, lo cual es acorde con las guías de práctica clínica de la organización.
• La organización garantiza la prestación de los servicios de apoyo (enfermería, psicología y terapias) en forma oportuna y efectiva.
• Se evalúa la adherencia al plan de cuidado y al tratamiento.</t>
  </si>
  <si>
    <t>Estándar 44. Código: (AsEJ4)
La organización tiene estandarizado un proceso específico para identificación de víctimas de maltrato infantil, abuso sexual o violencia intrafamiliar. Define y adopta criterios para su abordaje y manejo inicial, notificación a los entes y/o autoridades pertinentes, seguimiento y consejería psicológica y espiritual (atendiendo sus creencias religiosas).
Criterios:
• La organización adopta la guía de cadena de custodia establecida por la autoridad competente, cuando aplique, incluyendo la seguridad y conservación de pruebas legales.
• La organización tiene documentadas las estrategias para la detección e intervención de estos casos de violencia y controla la adherencia a su aplicación.
• La organización tiene un protocolo para la notificación de este tipo de eventos, incluida la constancia del reporte en la historia clínica.
• Los profesionales han sido capacitados para detectar los casos de maltrato infantil, abuso sexual y violencia intrafamiliar.
• Se toman correctivos frente a las desviaciones encontradas.</t>
  </si>
  <si>
    <t>Estándar 47. Código: (AsEVA1)
La organización garantiza que revisa el plan individual de atención y sus resultados tomando como base la historia clínica y los registros asistenciales de una forma sistemática y periódica, lo cual permite calificar la efectividad, la seguridad, la oportunidad y la validez de la atención a través de la información consignada y ajustar y mejorar los procesos.
Criterios:
• La organización cuenta con un sistema periódico de evaluación interna de una muestra de historias clínicas y/o registros asistenciales por parte de pares, para los casos de eventos adversos.
• Se cuenta con un mecanismo para retroalimentar al equipo de salud sobre los resultados de la evaluación de sus historias clínicas y/o registros asistenciales.
• La organización cuenta con un mecanismo para evaluar la adherencia al tratamiento para los pacientes agudos y para los inscritos en programas de enfermedades crónicas. Así mismo, cuenta con un sistema de evaluación de las causas de no adherencia y propone, implementa y evalúa sus resultados.
• La organización evalúa sus resultados clínicos y los compara con indicadores de referencia, nacional e internacional.</t>
  </si>
  <si>
    <t>Estándar 48. Código: (AsEVA2)
La organización tiene un proceso estandarizado que monitoriza sistemática y periódicamente los comentarios de los usuarios manifestados como sugerencias, solicitudes personales, felicitaciones, quejas y reclamos de los usuarios y cuenta con un mecanismo para responder en forma oportuna y efectiva y retroalimentar al personal de la institución sobre el comportamiento o tendencia del proceso y la intervención implementada para su mejoramiento. Incluye:
Criterios:
• Consolidación, análisis y formulación e implementación de acciones de mejoramiento.
• Conocimiento del proceso por todas aquellas personas que tienen contacto directo con público.
• Capacitación sobre los cambios y el mejoramiento realizados.
• Indicadores de oportunidad y efectividad en las respuestas.</t>
  </si>
  <si>
    <t>Estándar 49. Código: (AsEVA3)
La organización cuenta con una definición interna de lo que constituye ser un consultador crónico de un determinado servicio, y tiene procesos establecidos para cuantificar y generar acciones encaminadas a evaluar y controlar tal situación.
Criterios:
• La organización garantiza que el personal asistencial conoce la definición y el proceso referidos en el estándar.
• El personal que interviene en el proceso lo aplica, acorde con lo definido por la organización.
• La evaluación de la adecuación de la utilización del servicio se hace con base en criterios explícitos y priorizando la seguridad del paciente.</t>
  </si>
  <si>
    <t>Estándar 50. Código: (AsEVA4)
La organización que presta servicios de odontología garantiza que se desarrollen en forma sistemática y permanente mecanismos de evaluación de la efectividad y la continuidad del proceso de atención al paciente en salud oral, teniendo en cuenta entre otros los siguientes criterios:
Criterios:
• Portafolio de servicios de la institución.
• Detección de necesidades y expectativas del usuario y su familia.
• Mecanismos para medir la adherencia al plan de tratamiento.
• Indicadores de efectividad y oportunidad.</t>
  </si>
  <si>
    <t>Estándar 51. Código: (AsSAL1)
La organización cuenta con un proceso estandarizado para el egreso de los pacientes, que garantiza al usuario y su familia la adecuada finalización de la atención y su posterior seguimiento. Incluye:
Criterios:
• Estrategias para identificar las necesidades y planear un continuo de cuidados al paciente después del egreso.
• Cuenta con estándares establecidos de tiempo para los procesos relacionados con el egreso del paciente, incluida la facturación de los servicios.
• Para los casos en que la condición clínica, física y/o mental lo amerite, el egreso será dado en compañía de un adulto responsable, previa valoración por el médico tratante.
• Comunicación de toda la información relevante a la empresa promotora de salud, administradora, o las que se asimilen, para la autorización y planificación de la integralidad y continuidad del seguimiento.
• Planes documentados y de referencia para el seguimiento y tratamiento que incluyen: lugar, fecha y razones de referencia y personas que debe contactar, si aplica.
• Reporte de los resultados del cuidado y tratamiento, si aplica. Este criterio no aplica para los servicios ambulatorios.
• Existe para cada paciente que egresa de la organización un documento que contiene el reporte final de su estadía y los requerimientos futuros necesarios. Este criterio no aplica para los servicios ambulatorios.
• Información de los trámites que los usuarios deben realizar en caso de necesitar un proceso de remisión o solicitud de cita con otro prestador. Este proceso podrá estar en cabeza del profesional tratante o en otro personal de la organización que ha sido oficialmente delegado para realizar dicha labor. Lo anterior no implica la existencia de un servicio o unidad funcional.
• Plan de cuidado escrito que incluye la explicación acorde con el nivel de conocimiento y comprensión del paciente y su familia acerca de los cuidados que debe seguir una vez egrese, incluyendo información de los medicamentos y su administración, uso de equipos médicos, alimentación y rehabilitación y signos y síntomas de alerta temprana de posibles complicaciones, si aplica.
• El profesional tratante debe proveer información básica al usuario y su familia como resultado de su atención. Especial importancia se le da a los cuidados y el autocuidado en casa (dietas especiales, seguimiento farmacológico, ejercicios, rehabilitación, etc.).
• Se toman correctivos frente a las desviaciones encontradas.</t>
  </si>
  <si>
    <t>Estándar 52. Código: (AsSAL2)
La organización asegura un plan de coordinación con otras organizaciones y comunidades relevantes en la prevención de enfermedades y la promoción, protección y mejoramiento de la salud de la población a la que presta sus servicios.
Criterios:
• La organización asegura que las políticas, directrices, procesos y procedimientos para la prevención de enfermedades y promoción de la salud están alineados con las normas nacionales y territoriales de salud pública.
• La organización asegura la existencia y aplicación de directrices y/ o procedimientos para el seguimiento de la prevención de las enfermedades y la salud después de la salida del paciente</t>
  </si>
  <si>
    <t>Estándar 53. Código: (AsREF1)
En caso de que sea necesario referir a los usuarios entre servicios o entre instituciones, se deberán garantizar los siguientes procesos:
1. La organización cuenta con guías y criterios explícitos de qué tipo de casos se remiten, cuándo se remiten, por qué se remiten y a dónde se remiten, entre otros. 
2. La organización garantiza que todas las remisiones cuentan con la información clínica relevante del paciente.
3. Brinda información clara y completa al usuario y su familia sobre el proceso de remisión y los procedimientos administrativos a seguir para obtener el servicio donde se refiere al usuario.
4. La organización garantiza que los profesionales que remiten a sus usuarios cuenten con retroalimentación del resultado de la atención y que dicha información quede incorporada en los registros médicos del paciente.
5. Se evalúa la pertinencia clínica y la eficiencia de los trámites administrativos de las remisiones. Se toman correctivos de las desviaciones encontradas</t>
  </si>
  <si>
    <t>Estándar 54. Código: (AsREF2)
Para remisiones a servicios específicos, según aplique, se tendrán en cuenta los siguientes criterios adicionales:
REMISIÓN AL LABORATORIO O IMÁGENES DIAGNÓSTICAS
• Se cuenta con una serie de reglas que condicionan cómo y qué información es necesaria para solicitar los exámenes de diagnóstico, así como quién cuenta con privilegios para solicitar dichos exámenes.
• Se instruye, si la condición lo amerita, al paciente sobre la preparación para la toma de los exámenes. Esta indicación no sustituye la que debe brindársele por parte del proceso de asignación de citas.
• Se informa al usuario la disponibilidad para la toma oportuna de exámenes y los procedimientos para solicitar la cita.
• La organización debe definir previamente si los resultados se le entregan al usuario y/o al profesional que solicitó el examen directamente. En cualquiera de los dos casos se le debe informar al interesado cuándo se tendrán los resultados de los exámenes y cuál es el mecanismo para su recolección o entrega.
• Una vez obtenidos los resultados de los exámenes se debe garantizar que:
• Siempre debe quedar constancia en la historia clínica del paciente de los resultados y las conductas seguidas por el profesional tratante.
• Se provee información a los usuarios y familiares sobre los resultados de los exámenes o procedimientos diagnósticos. Se presta especial atención sobre la información brindada a los familiares cuando se trate de pacientes menores de edad o discapacitados mentales.
• La organización podrá definir, teniendo en cuenta situaciones específicas, si la entrega y si la retroalimentación sobre los resultados de los exámenes amerita la presencia física del paciente en una cita de control.
• Deberá contarse con algún mecanismo posterior de seguimiento sobre el entendimiento de la información dada por el profesional al usuario.
• La organización cuenta con mecanismos de comunicación con los prestadores de servicios de laboratorio o imágenes, cuando los resultados no están acompañados de una lectura o están en letra ilegible, sin firma o sello, sin código del responsable y sin fecha de resultados. Igualmente, se debe garantizar que entre los dos servicios exista un mecanismo de asesoría y consejería en la  interpretación de los resultados.
• Se aplican los mecanismos de alarma para resultados críticos y se desarrollan medidas para la notificación urgente y confidencial al profesional tratante, a la institución y a los responsables de los programas específicos, si aplica.
REMISIÓN A URGENCIAS
• Previo al traslado, se debe garantizar que la organización a donde se remite cuenta con la disponibilidad del servicio.
• En el proceso de traslado se debe tener una información mínima que incluye: quién transporta, cómo se transporta, por qué se transporta, dónde se transporta y quién recibe en la organización a donde se remite. El presente criterio no reemplaza aquel que solicita que en todos los casos se acompañe al paciente con una información clínica relevante.
• Se evalúa la pertinencia de las remisiones y se toman correctivos de las desviaciones encontradas.
REMISIÓN A SERVICIOS DE PROVISIÓN DE MEDICAMENTOS
• Orienta al usuario sobre dónde y en qué horarios se suministran los medicamentos.
• La organización cuenta con mecanismos para verificar la completitud y oportunidad de entrega de medicamentos a los usuarios. Lo anterior no implica que la organización que remite es la responsable directa de la entrega de medicamentos, solo verifica los criterios de calidad mencionados.
REMISIÓN A SERVICIO AMBULATORIO DE DIFERENTE COMPLEJIDAD
• Los profesionales explican al usuario la pertinencia de por qué es necesario contar con una opinión especializada en su proceso de atención y tratamiento.
• Se provee información sobre cómo solicitar la cita y los trámites administrativos que debe realizar.
• Existen acciones coordinadas entre los servicios e instituciones para establecer parámetros de oportunidad.
REMISIÓN A HOSPITALIZACIÓN
• Si el paciente es remitido directamente a una hospitalización, se debe garantizar la coordinación de este proceso desde el centro asistencial.
• Se cuenta con registros de quién coordina el trámite, quién lo va a recibir, dónde se va a recibir y la disponibilidad de una cama hospitalaria, así como de la evidencia del cumplimiento de las  condiciones necesarias para la continuidad de la atención.
• La organización se asegura de que el usuario fue atendido por la organización a la cual fue remitido.
REMISIÓN A PROGRAMAS DE PROMOCIÓN Y PREVENCIÓN
• La organización debe contar con procesos y criterios explícitos, conocidos por el personal de la organización, soportados preferiblemente en los sistemas de información (sistemas de alarmas, recordatorios, etc.), para remitir los pacientes a programas especiales de promoción y prevención. El profesional remitente debe conocer si se le hizo o no la atención.
INFORMACIÓN AL MEDICO O LA ORGANIZACIÓN REMITENTE
• Cuando la organización es la receptora de un paciente referido, el médico o la organización que remitió al paciente es informada acerca de la atención del usuario referido.
• La orden de remisión del profesional debe contener un resumen de las condiciones clínicas del paciente y de las indicaciones.
• Si el profesional tiene alguna duda o sugerencia frente a los servicios solicitados, la organización tiene estandarizados mecanismos de comunicación y acuerdo entre los profesionales remitentes, dejando siempre constancia del consenso logrado.</t>
  </si>
  <si>
    <t>Estándar 55. Código: (AsREF3)
En caso que el profesional del laboratorio o sus directivas necesiten referir una muestra de un usuario entre la red a un laboratorio de diferente complejidad, de su misma red de servicios o a otra organización diferente, se deberán garantizar los siguientes procesos: Criterios:
• La organización cuenta con protocolos y criterios explícitos para los casos que se remiten: motivos de referencia, fechas, lugares, información del usuario, cuándo y dónde se remiten, entre otros. Estos protocolos están respaldados por la existencia de la documentación necesaria que respalde este proceso.
• La organización garantiza que las remisiones a laboratorios de diferente complejidad cuentan con la información clínica relevante del paciente.
• Brinda información clara y completa al usuario o su familia sobre los procedimientos administrativos a seguir para obtener el servicio al que se refieren las muestras.
• Existe un protocolo de mantenimiento y conservación de las muestras previo al envío.
• Existe un proceso que garantiza la seguridad de las muestras que se han referido y que no se presente confusión respecto a la muestra e identidad.
• Existe un protocolo de recepción de muestras transportadas y se llevan estadísticas de segundas muestras por problemas preanalíticos.</t>
  </si>
  <si>
    <t>Estándar 56. Código: (AsREF4)
En imaginología se cuenta con un proceso o mecanismo, al egreso del proceso de atención al usuario, para informar sobre los trámites que se deben realizar en caso de necesitar un proceso de remisión o solicitud de cita con otro prestador. Este proceso podrá estar en cabeza del profesional tratante o en otro personal de la organización que ha sido oficialmente delegado para realizar esta labor. Lo anterior no implica la existencia de un servicio o unidad funcional para realizar dicha labor.</t>
  </si>
  <si>
    <t>Estándar 57. Código: (AsREF5)
En los servicios de habilitación y rehabilitación se cuenta con un mecanismo al  egreso del proceso de atención al usuario para informar al paciente sobre los  trámites que se deben realizar en caso de necesitar remisión o cita con otro prestador.</t>
  </si>
  <si>
    <t>Estándar 58. Código: (AsREF6)
La organización cuenta con estándares establecidos de tiempo para los procesos relacionados con el egreso del paciente, incluida la facturación de los servicios. Se garantiza la monitorización periódica del cumplimiento de estos estándares y el diseño, la aplicación y la evaluación de los mecanismos correctivos, cuando se observe un patrón de comportamiento deficiente frente al estándar establecido.</t>
  </si>
  <si>
    <t>Estándar 76. Código: (DIR1)
Existe un proceso periódico y sistemático para definir y replantear el direccionamiento estratégico de la organización, el cual debe incluir entre otros los siguientes criterios:
Criterios:
• La junta directiva, el equipo directivo y las personas claves de la organización participan en la definición, la revisión y la actualización del direccionamiento estratégico.
• Aspectos éticos y normativos.
• Los cambios del entorno.
• La seguridad del paciente y los colaboradores.
• El enfoque y la gestión de riesgo.
• La humanización durante la atención del usuario y su familia.
• La planeación, el desarrollo y la gestión de la tecnología en salud.
• Análisis de los aspectos de la comunidad (valores, creencias, costumbres, barreras económicas, geográficas, sociales, culturales) que orienten la prestación de los servicios.
• La sinergia y la coordinación entre los diferentes prestadores para la atención de los usuarios.
• Responsabilidad social con el usuario, los colaboradores, la comunidad y el medio ambiente.
• La misión define claramente el propósito de la organización y sus relaciones con la comunidad que sirve.
• La visión enfoca a la organización en el desarrollo de sus servicios.
• La voz del cliente interno y su responsabilidad frente a sus colaboradores.
• Las necesidades del usuario y su familia.
• La organización identifica e interactúa con las principales organizaciones dentro y fuera del sector para la cooperación en el desarrollo de un medio ambiente saludable
• Ejercicios sistemáticos de referenciación comparativa y competitiva que fortalezcan el mejoramiento.</t>
  </si>
  <si>
    <t>Estándar 77. Código: (DIR 2)
La organización construye a partir del direccionamiento estratégico su plan estratégico. Su formulación está estandarizada, al igual que su divulgación, seguimiento y evaluación.
Criterios:
• Los objetivos contenidos en el plan estratégico son priorizados, ejecutados y evaluados.
• La organización garantiza la formulación participativa del plan estratégico, a partir del cual se formulan los planes operativos, en coherencia con el marco estratégico de la organización.
• Los planes estratégicos y operativos son aprobados en la instancia que corresponda.
• Se han asignado y aprobado recursos financieros, físicos y talento humano al plan estratégico para su implementación.
• Existe un sistema de difusión, seguimiento y monitoreo de los resultados del plan estratégico.
• La junta directiva evalúa el cumplimiento del plan estratégico.</t>
  </si>
  <si>
    <t>Estándar 78. Código: (DIR3)
La organización garantiza el despliegue y la comprensión del direccionamiento y el plan estratégico a todos los niveles de la organización y partes interesadas.
Criterio:
• Se evalúan las desviaciones encontradas y se implementan las acciones de mejora.</t>
  </si>
  <si>
    <t>Estándar 79. Código: (DIR.4.)
La alta dirección promueve desarrolla y evalúa el resultado de acciones orientadas a la atención centrada en el usuario y su familia, el mejoramiento continuo, la humanización de la atención, el enfoque y la gestión del riesgo, la seguridad del paciente y los colaboradores, la gestión de la tecnología en salud, la transformación cultural y la responsabilidad social.</t>
  </si>
  <si>
    <t>Estándar 81. Código: (DIR.6)
La organización tiene diseñada, implementada y evaluada una política de prestación de servicios de salud para promover, proteger y mejorar la salud de la población a la que sirve, sin discriminación. La política es parte del direccionamiento estratégico y se articula con la política de calidad de la institución.
Criterios:
• La política de prestación de servicios está dirigida a usuarios, familiares y colaboradores.
• La política refleja las necesidades en salud del tipo de usuarios o de la población a la que presta sus servicios y promueve el uso de la evidencia y de buenas prácticas en atención primaria en salud y salud pública, según corresponda.
• La organización asegura que las políticas, las directrices, los procesos y los procedimientos de prevención de enfermedades y promoción de la salud están alineados con las normas nacionales y territoriales de salud pública.
• Tiene definidos el despliegue y la asignación de recursos y responsabilidades para su aplicación, evaluación y revisión.
• El personal está familiarizado con la política de prevención de enfermedades y promoción de la salud y se incluye en los procesos de inducción del personal nuevo.
• Se asegura un plan para la evaluación de la política, incluidas las directrices para la recolección y el análisis de datos sobre la prevención de las enfermedades y la promoción de la salud y se verifica su cumplimiento.
• Se asegura la competencia necesaria del personal asistencial y de apoyo que tiene a su cargo la implementación de la política para llevar a cabo la prevención de enfermedades y la promoción de la salud.
• Se asegura la presencia de estructuras e instalaciones, incluidos los recursos, espacio, equipo, etc., a fin de aplicar la prevención de las enfermedades y las actividades de promoción de la salud.</t>
  </si>
  <si>
    <t>Estándar 82. Código: (DIR7)
Existe un proceso para establecer los parámetros a partir de los cuales el plan estratégico y los planes operativos son ejecutados. El proceso garantiza la viabilidad financiera de la organización a través de la confirmación de la disponibilidad de recursos para soportar los actuales y futuros servicios y programas de la organización.</t>
  </si>
  <si>
    <t>Estándar 83. Código: (DIR8)
Existe un proceso para evaluar integralmente la gestión clínica y el modelo de prestación de la organización, que con base en procesos de evaluación de la calidad en la organización, le hace seguimiento a:
Criterios:
• Resultado de los indicadores del sistema de información para la calidad.
• Evaluación de la gestión clínica incluyendo los resultados clínicos ajustados.
• Evaluación de los atributos de la calidad y su mejoramiento
• Evaluación de la revisión de utilización de los servicios: Sobreutilización y subutilización
• El enfoque y los resultados de la Auditoria para el Mejoramiento de la Calidad en la organización.
• Evaluación de gestión de riesgo.
• Se toman correctivos frente a las desviaciones encontradas.</t>
  </si>
  <si>
    <t>Estándar 84. Código: (DIR9)
La organización garantiza la orientación al personal, la cual está alineada con el direccionamiento estratégico de la organización.
Criterios:
• Desarrollo de: Seguridad del paciente, humanización, gestión del riesgo y gestión de la tecnología.
• Inducción y reinduccion.
• Evaluación de la aplicación del direccionamiento estratégico en el desempeño del colaborador.
• Se toman correctivos frente a las desviaciones encontradas.</t>
  </si>
  <si>
    <t>Estándar 85. Código: (DIR10)
• Existen procesos y procedimientos de asesoría y educación continuada a la junta directiva.
Criterios:
• Todos los integrantes de la junta directiva reciben a su ingreso orientación de la organización y sus funciones y de los procesos de direccionamiento en salud, así como sobre cómo realizar reuniones exitosas. Esta orientación está soportada con educación continuada en el tiempo.
• La educación continuada debe estar en el contexto de la filosofía, las políticas y los procesos inherentes a la atención de los clientes y sus familias.
• Está definido cuándo y cómo los directores de las unidades funcionales asesoran a la junta.
• Se toman correctivos frente a las desviaciones encontradas.</t>
  </si>
  <si>
    <t>Estándar 87. Código: (DIR12)
Existe un proceso para establecer los parámetros de la relación docencia-servicio, alineados con el direccionamiento estratégico de la organización. Esto incluye:
Criterios:
• Personal clínico-docente con formación en pedagogía.
• Experiencia docente.
• Políticas de formación y educación continuada.
• Políticas de investigación.
• Plan de desarrollo docente.
• Definición clara de roles.
• Asignación de responsabilidades.
• Definición de recursos aportados por las partes. Evaluación de competencias.
• Evaluación de la relación docencia-servicio por parte de la alta dirección.</t>
  </si>
  <si>
    <t>Estándar 88. Código: (DIRMCC1)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equipos de mejora y demás colaboradores de la organización.
• La articulación de oportunidades de mejora que tengan relación entre los diferentes procesos y grupos de estándares.
• El seguimiento a los resultados del mejoramiento, la verificación del cierre de ciclo y el mantenimiento y aseguramiento de la calidad.
• La comunicación de los resultados.</t>
  </si>
  <si>
    <t>Estándar 89. Código: (GER1)
Los procesos de la organización identifican y responden a las necesidades y expectativas de sus clientes y proveedores, internos y externos, de acuerdo con los objetivos de las unidades funcionales y evalúa la efectividad de su respuesta a los procesos.
Criterios:
• Una metodología para identificar y actualizar periódicamente las necesidades y las expectativas de sus clientes y proveedores.
• Un grupo o equipo para planear y dar respuesta a las necesidades y evaluar la efectividad de las respuestas.
• La descripción del proceso de atención al cliente.</t>
  </si>
  <si>
    <t>Estándar 90. Código: (GER. 2)
La alta dirección promueve, despliega y evalúa que, durante el proceso de atención, los colaboradores de la organización desarrollan en el usuario y familia competencias sobre el autocuidado de su salud mediante el entrenamiento en actividades de promoción de la salud y prevención de la enfermedad.</t>
  </si>
  <si>
    <t>Estándar 91. Código: (GER. 3)
Existen políticas organizacionales para definir tipo, suficiencia, cobertura, complejidad y amplitud de los servicios que se han de proveer.</t>
  </si>
  <si>
    <t>Estándar 92. Código: (GER. 4)
La alta gerencia tiene definido e implementado un sistema de gestión del riesgo articulado con el direccionamiento estratégico el cual:
Criterios:
• Responde a una política organizacional.
• Cuenta con herramientas y metodologías para identificar, priorizar, evaluar e intervenir los riesgos.
• Incluye los riesgos relacionados con la atención en salud, los estratégicos y administrativos.
• Realiza acciones de evaluación y mejora.</t>
  </si>
  <si>
    <t>Estándar 93. Código: (GER. 5)
• La alta gerencia promueve la comparación sistemática con referentes internos, nacionales e internacionales e incluye:
Criterios:
• Un proceso planificado para la referenciación en el que se priorizan las prácticas que son objeto de esta referenciación.
• Una metodología para identificar los mejores referentes internos y externos (parámetros de referencia, indicadores, metas, etc.).
• Procesos de gestión clínica: adherencia a guías de práctica clínica, diligenciamiento de historia clínica y pertinencia diagnóstica, entre otros.
• Evaluación de resultados ajustados por riesgo.
• Eventos adversos.
• Seguridad del paciente, humanización, gestión del riesgo y gestión de la tecnología.
• Se implementan acciones de mejora a partir de los procesos de referenciación realizado.</t>
  </si>
  <si>
    <t>Estándar 94. Código: (GER.6)
Existe un proceso por parte de la alta gerencia que garantice una serie de recursos para apoyar todas las labores de monitorización y mejoramiento de la calidad. El soporte es demostrado a través de:
Criterios:
• Promover la interacción de la alta gerencia con grupos de trabajo en las unidades.
• Un sistema de entrenamiento, acompañamiento y retroalimentación.
• Apoyo al desarrollo de: Seguridad del paciente, humanización, gestión del riesgo y gestión de la tecnología.
• Identificación y remoción de barreras para el mejoramiento.
• Reconocimiento a la labor de las unidades funcionales de la organización.</t>
  </si>
  <si>
    <t>Estándar 95. Código: (GER.7)
La organización garantiza un proceso estructurado, implementado y evaluado para el desarrollo y el logro de las metas y los objetivos de los planes operativos.
Criterios:
• Son consistentes con los valores, misión y visión de la organización.
• Proveen orientación para el proceso de atención del cliente.
• Son consistentes con el proceso de atención del cliente y su familia.
• Cuentan con un sistema para su monitorización, su estandarización y método de seguimiento</t>
  </si>
  <si>
    <t>Estándar 96. Código: (GER.8)
La gerencia de la organización garantiza una serie de procesos para que las unidades funcionales trabajen en la consecución de la política y los objetivos organizacionales, fomentando en cada una de ellas el desarrollo autónomo de su gestión, seguimiento y medición de los procesos. La gerencia deberá garantizar el acompañamiento permanente, sostenimiento y seguimiento de dichos objetivos centrados en el paciente.</t>
  </si>
  <si>
    <t>Estándar 97. Código: (GER.9)
La organización garantiza la implementación de la política de humanización, el cumplimiento del código de ética, el cumplimiento del código de buen gobierno y la aplicación de los deberes y los derechos del cliente interno y del paciente y su familia. Algunos de los derechos de los clientes internos y del paciente y su familia incluyen:
Criterios:
• Dignidad personal.
• Privacidad.
• Seguridad.
• Respeto.
• Comunicación.</t>
  </si>
  <si>
    <t>Estándar 98. Código: (GER.10)
Existe un mecanismo implementado y evaluado en el ámbito organizacional para prevenir y controlar el comportamiento agresivo y abusivo de los trabajadores y de los pacientes, sus familias o sus responsables, dirigido hacia otros clientes, familias, visitantes y colaboradores. El proceso contempla:
Criterios:
• Una política clara emanada de la alta gerencia que defina las normas de comportamiento frente a los clientes y los compañeros de trabajo.
• Una política clara de protección de los colaboradores frente a comportamientos agresivos y abusivos de los clientes.
• Un mecanismo para evaluar los casos y establecer las acciones a que haya lugar
• Un mecanismo para asistir a aquellos que han sido, o son, víctimas de abuso o comportamientos agresivos dentro su estancia en la institución. Esto incluye a todos los colaboradores de la organización, personal en práctica formativa, docentes e investigadores.
• Un mecanismo explícito para reportar a las autoridades competentes los comportamientos agresivos y abusos.
Los clientes internos y el paciente y su familia o responsable, conocen el mecanismo para reportar cuando son agredidos durante su estancia en la organización.
• La organización cuenta con una estrategia para educar a los colaboradores y clientes que presentaron conductas de abuso o comportamientos agresivos hacia otras personas. Esto incluye a personal en prácticas formativas, docentes e investigadores.
• La organización cuenta con un mecanismo de seguimiento de estos casos y una estrategia para manejar las reincidencias.</t>
  </si>
  <si>
    <t>Estándar 99. Código: (GER.11)
Existe un proceso para la asignación y gestión de recursos financieros, físicos, tecnológicos y el talento humano, de acuerdo con la planeación de la organización, de cada proceso y de cada unidad funcional. Lo anterior se logra a través de:
Criterios:
• Revisión de prioridades en el plan estratégico.
• Evaluación de la calidad provista a los clientes durante el proceso de atención.
• Evaluación de los recursos disponibles.
• Balance oferta-demanda.
• Análisis de los presupuestos.
• Evaluación de costos.</t>
  </si>
  <si>
    <t>Estándar 100. Código: (GER.12)
Existe un proceso implementado y evaluado para la protección y el control de los recursos, articulado con la gestión del riesgo. Se logra mediante :
Criterios:
• Monitorización del presupuesto de la organización, el presupuesto de los planes estratégicos y el plan operativo
• Monitorización y gestión de la cartera.
• Análisis sistemático y gestión sobre resultados de indicadores financieros.
• Evaluación del impacto del plan estratégico y de los planes operativos.
• Análisis de la productividad.
• Análisis de costos.
• Gestión de inventarios.
• Gestión de seguros.
• Fomento de la cultura del buen uso de los recursos.
• Aplicación del código de ética en el uso de los recursos.
• Auditoría y mejoramiento de procesos.
• Seguimiento de contingencias cubiertas por accidentes de trabajo, enfermedad profesional y accidentes de tránsito, entre otros,
• Auditoría y seguimiento del pago de incapacidades.</t>
  </si>
  <si>
    <t>Estándar 101. Código: (GER.13)
Cuando la organización decida delegar a un tercero la prestación de algún servicio, debe garantizar que:
Criterios:
• Previamente a la contratación de un tercero, la organización tiene definidos los requisitos, acuerdos de los servicios, procesos para la resolución de conflictos y los mecanismos de evaluación de la calidad de la prestación. El tercero conoce previamente los criterios con los cuales va a ser evaluado.
• El tercero contratado se articula y alinea con la filosofía de acreditación e integra en los servicios prestados administrativos y asistenciales los estándares aplicables según corresponda, en coordinación con la organización.
• La organización realiza sistemáticamente evaluaciones a los terceros y, de acuerdo con los resultados, el tercero genera un plan de mejoramiento al cual la organización le hace seguimiento en el tiempo.
• Se cuentan con mecanismos participativos de mejoramiento de la calidad de los servicios prestados por el tercero.</t>
  </si>
  <si>
    <t>Estándar 102. Código: (GER.14)
La organización planea, desarrolla y evalúa la relación docencia-servicio, prácticas formativas y la investigación.
Criterios:
• Considera requisitos y normatividad vigente, especialmente la relacionada con acreditación educativa.
• Identificación de recursos para la práctica formativa.
• Desarrollo de investigaciones acorde con su complejidad y vocación institucional que generen conocimiento.
• Actividades específicas para el seguimiento de la relación docencia-servicio y al personal en prácticas formativas.
• Balance y costo-beneficio de la relación docencia-servicio y de la investigación.
• Balance y adecuación de la infraestructura para la prestación de servicios y el desarrollo de actividades de personal en práctica formativa.</t>
  </si>
  <si>
    <t>Estándar 103. Código: (GERMCC1)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equipos de mejora y demás colaboradores de la organización.
• La articulación de oportunidades de mejora que tengan relación entre los diferentes procesos y grupos de estándares.
• El seguimiento a los resultados del mejoramiento, la verificación del cierre de ciclo y el mantenimiento y aseguramiento de la calidad.
• La comunicación de los resultados.</t>
  </si>
  <si>
    <t>Estándar 104. Código: (TH1)
Existen procesos para identificar y responder a las necesidades del talento humano de la organización consistentes con los valores, la misión y la visión de la organización. Estos procesos incluyen la información relacionada con:
Criterios:
• Legislación.
• Evaluación periódica de expectativas y necesidades.
• Evaluación periódica del clima organizacional.
• Evaluación periódica de competencias y desempeño.
• Aspectos relacionados con la calidad de vida en el trabajo.
• Análisis de cargas de trabajo, distribución de turnos, descansos, evaluación de la fatiga y riesgos laborales.
• Análisis de puestos de trabajo.
• Convocatoria, selección, vinculación, retención, promoción, seguimiento y retiro.
• Políticas de compensación y definición de escala salarial.
• Estímulos e incentivos.
• Bienestar laboral.
• Necesidades de comunicación organizacional.
• Aspectos relacionados con la transformación de la cultura organizacional.
• Relación docencia-servicio.
• Efectividad de la respuesta.</t>
  </si>
  <si>
    <t>Estándar 106. Código: (TH3)
La asignación del talento humano (número y el tipo de profesonales, auxiliares o tecnólogos necesarios) responde a la planeación y a las fases del proceso de atención  y tiene en cuenta:
Criterios:
• Requisitos y perfil del cargo.
• Identificación de los patrones de carga laboral del empleo.
• Distribución de turnos, descansos, evaluación de la fatiga y riesgos laborales.
•Cambios en la oferta y / o demanda de servicio.
• Reubicación y promoción del personal en el evento en que una situación así lo requiera.
• Supervisión de personal en entrenamiento, si aplica.
• Asignación de reemplazos en casos de inducción, reinduccion, capacitación, calamidades, vacaciones y permisos, entre otros.
• Los procesos mencionados en el estándar deben incluir aquellos aspectos directamente relacionados con los procesos inherentes a la atención al cliente durante cada paso o fase de su atención</t>
  </si>
  <si>
    <t>Estándar 108. Código: (TH5)
Existe un proceso para garantizar que el talento humano de la institución, profesional y no profesional, tenga la competencia para las actividades a desarrollar. Estas competencias también aplican para los servicios contratados con terceros y es responsabilidad de la organización contratante la verificación documentada de dichas competencias. Las competencias están definidas con base en las expectativas del puesto de trabajo e incluyen:
Criterios:
• Educación.
• Licenciamiento o certificación, si aplica.
• Experiencia requerida.
• Habilidades.
• Relaciones interpersonales.
• Las competencias deben incluir: Seguridad del paciente, humanización, gestión del riesgo y gestión de la tecnología y el mejoramiento de la calidad.
• El talento humano relacionado con docencia e investigación tiene las competencias para las prácticas formativas asignadas.</t>
  </si>
  <si>
    <t>Estándar 109. Código: (TH6):
Existe un mecanismo diseñado, implementado y monitoreado sistemáticamente para verificar antecedentes, credenciales y se determinan las prerrogativas de los colaboradores de la organización, el cual incluye:
Criterios:
• Priorización de los colaboradores relacionados con el proceso de atención y aquellos que participen en las actividades de prácticas formativas, docencia e investigación.
• Se corroboran fuentes de información sobre antecedentes y credenciales.
• En relación con los registros de los colaboradores se garantiza:
• Confidencialidad y seguridad.
• Control en el acceso a los registros.
• Consentimiento de los colaboradores para acceder a sus registros. Este consentimiento no aplica para la ejecución de actividades cotidianas de la gerencia del talento humano propias de la organización.</t>
  </si>
  <si>
    <t>Estándar 105. Código: (TH2)
Existe un proceso para la planeación del talento humano. El proceso descrito considera aspectos tales como:
Criterios:
• Legislación.
• Cambios en el direccionamiento estratégico.
• Mejoramiento de Seguridad del paciente, humanización, gestión del riesgo y gestión de la tecnología. Cambios en la estructura organizacional.
• Cambios en la planta física.
• Cambios en la complejidad de los servicios.
• Disponibilidad de recursos.
• Tecnología disponible.
• Suficiencia del talento humano en relación con el portafolio y la demanda de servicios.
• Relación docencia-servicio.
• Relación de la oferta y la demanda de servicios con la docencia-servicio.
• La planeación del talento humano en la organización está basada en las necesidades de los clientes, sus derechos y deberes, el Código de Ética y el código del buen gobierno y el diseño del proceso de atención.
• Evaluación de necesidades de contratación con terceros.</t>
  </si>
  <si>
    <t>Estándar 112. Código: (TH9)
La organización cuenta con estrategias que garantizan el cumplimiento de la responsabilidad encomendada a los colaboradores. Las estrategias se relacionan con:
Criterios:
• El entrenamiento o certificación periódica de los colaboradores de la organización en aspectos o temas definidos como prioritarios tales como:
• Cumplimiento de las responsabilidades a su cargo.
• Pasos o fases del proceso de atención.
• Seguridad del paciente.
• Humanización del servicio.
• Habilidades comunicativas.
• Enfoque de riesgo.
• Gestión de tecnologías.
• Protocolos y guías de atención.
• Investigación científica.
• Entrenamiento de estudiantes, si aplica.</t>
  </si>
  <si>
    <t>Estándar 113. Código: (TH110)
La organización promueve desarrolla y evalúa una estrategia de comunicación efectiva (oportuna, precisa, completa y comprendida por parte de quien la recibe) entre las unidades funcionales, entre sedes (si aplica) y entre servicios clínicos y no clínicos de todos los niveles. Los mecanismos son incorporados en la política de talento humano.</t>
  </si>
  <si>
    <t>Estándar 114. Código: (TH111)
En la gestión del talento humano se analiza, promueve y gerencia la transformación cultural institucional.
Criterios:
• Se realiza evaluación de la cultura organizacional.
• Se identifican los elementos clave de la cultura que deben ser mejorados.
• Se priorizan acciones de mejora para impactar la transformación cultural.</t>
  </si>
  <si>
    <t>Estándar 115. Código: (TH12)
La organización promueve, desarrolla y evalúa estrategias para mantener y mejorar la calidad de vida de los colaboradores. Se incluye:
Criterios:
• Trato humano cálido, cortés y respetuoso.
• Consideración del entorno personal y familiar.
• Análisis del panorama de riesgos.
• Remuneraciones, incentivos y bienestar.
• Medición de fatiga y estrés laboral.
• Carga laboral, turnos y rotaciones.
• Ambiente de trabajo.
• Abordaje de la enfermedad profesional.
• Preparación para la jubilación y el retiro laboral.
• Mejoramiento de la salud ocupacional.
Estos criterios se consideran también para el personal en práctica formativa, docentes e investigadores.</t>
  </si>
  <si>
    <t>Estándar 116. Código: (TH13)
La organización cuenta con un proceso sistemático para evaluar periódicamente la satisfacción de los colaboradores y el clima organizacional. Esto considera si:
Criterios:
• Se incentiva y respeta la opinión de los colaboradores.
• A partir de los resultados evaluados se generaran planes de mejoramiento, los cuales serán seguidos en el tiempo para verificar su cumplimiento.</t>
  </si>
  <si>
    <t>Estándar 117. Código: (TH14)
Se cuenta con procesos estandarizados para planeación, formalización, implementación, seguimiento, evaluación y análisis de costo-beneficio de las relaciones docencia-servicio e investigación y una prestación de servicios de atención en salud óptima.</t>
  </si>
  <si>
    <t>Estándar 118. Código: (TH15)
Se cuenta con procesos planeados, implementados y evaluados para la supervisión, asesoría, prerrogativas, autorizaciones y acompañamiento al personal en prácticas formativas durante los procesos de contacto directo con el paciente, si aplica.</t>
  </si>
  <si>
    <t>Estándar 119. Código: (TH16)
Se tiene establecido el número de personas en prácticas formativas por usuario, teniendo en cuenta el respeto por los derechos del paciente, su privacidad, dignidad y seguridad.</t>
  </si>
  <si>
    <t>Estándar 120. Código: (THMCC1)
La organización garantiza procesos consistentes con el direccionamiento estratégico, para identificar y responder a las necesidades relacionadas con el ambiente físico, generadas por los procesos de atención y por los clientes externos e internos de la institución, y para evaluar la efectividad de la respuesta. Lo anterior incluye:
Criterios:
• El enfoque organizacional del mejoramiento continuo.
• La implementación de oportunidades de mejora priorizadas y la remoción de barreras de mejoramiento.
• La articulación de oportunidades de mejora que tengan relación entre los diferentes procesos y grupos de estándares.
• El seguimiento a los resultados del mejoramiento, la verificación del cierre de ciclo y el aseguramiento de la calidad.
• La comunicación de los resultados.</t>
  </si>
  <si>
    <t>Estándar 121. Código: (GAF1)
La organización garantiza procesos consistentes con el direccionamiento estratégico, para identificar y responder a las necesidades relacionadas con el ambiente físico, generadas por los procesos de atención y por los clientes externos e internos de la institución, y para evaluar la efectividad de la respuesta. Lo anterior incluye:
Criterios:
• Procesos consistentes con los valores, la misión y la visión de la organización.
• Enfoque de riesgo.
• Mejoramiento de la seguridad industrial.
• Preparación, evaluación y mejoramiento de la capacidad de respuesta ante emergencias y desastres internos y externos.
• La existencia de un plan de readecuación del ambiente físico según necesidades y considerando el balance entre oferta y demanda.
• La organización tiene diseñado, difundido e implementado un plan que garantiza la protección a los usuarios y a los colaboradores.
• Programas de prevención dirigidos a los usuarios y los funcionarios para riesgos biológicos, químicos, de radiación, mecánicos, etc.
• Condiciones para la humanización del ambiente físico.</t>
  </si>
  <si>
    <t>Estándar 122. Código: (GAF2)
La organización garantiza el manejo seguro del ambiente físico.
Criterios:
• La organización cuenta con una estrategia para promover la cultura institucional para el buen manejo del ambiente físico.
• Se cuenta con programas de capacitación y entrenamiento en el manejo del ambiente físico para colaboradores y usuarios.
• La organización tiene establecido un mecanismo para identificar e investigar los incidentes y accidentes relacionados con el manejo inseguro del ambiente físico. Derivado de lo anterior, se generan estrategias para prevenir su recurrencia.
• La organización cuenta con protocolos de limpieza y desinfección que son revisados y ajustados periódicamente. Estos protocolos son conocidos por el personal que lo aplica y por todos aquellos que la organización considere pertinente. El entendimiento y la aplicación de estos protocolos son evaluados de manera periódica.
• Protocolos para casos de reúso.
• Proceso de esterilización seguro.
• Directrices para el uso seguro de ropa hospitalaria y evaluación de su cumplimiento.
• Manejo seguro del servicio de alimentación.
• Condiciones del espacio físico para aislamiento.
• El cumplimiento de legislación en materia de seguridad hospitalaria.</t>
  </si>
  <si>
    <t>Estándar 123. Código: (GAF3)
La organización garantiza procesos para identificar, evaluar y mejorar la gestión ambiental.
Incluye:
Criterios:
• Política de gestión ambiental responsable.
• Fomento de una cultura ecológica.
• Uso racional de los recursos ambientales (servicios públicos, otros).
• Reciclaje.
• Riesgos de contaminación ambiental.
• Aportes de la organización a la conservación del ambiente.
• Evaluación del impacto ambiental a partir de la gestión de la organización.</t>
  </si>
  <si>
    <t>Estándar 124. Código: (GAF4)
La organización garantiza el diseño, la implementación y la evaluación de procesos para el manejo seguro de desechos. Los procesos consideran:
Criterios:
• Identificación, clasificación y separación de desechos en la fuente y en el destino final.
• Definición y aplicación de un plan de manejo, almacenamiento y desecho de material peligroso o infeccioso (líquido, sólido o gaseoso), según su clasificación.
• Impacto ambiental.
• Elementos de protección para el personal.
• Reciclaje y comercialización de materiales.
• El potencial impacto de su inadecuado manejo sobre los eventos adversos en el cliente.
• Información y educación a los usuarios y sus familiares sobre el manejo seguro de desechos, según aplique.
• La organización debe garantizar que existen procesos para la adecuada disposición de desechos una vez estos abandonan las instalaciones físicas de la misma. Ello incluye la garantía de que estos no suponen un riesgo para ninguna comunidad fuera de la organización. Esta garantía debe ser explícita, aun cuando se tenga contratada una empresa delegada encargada de la disposición de los desechos.
• La organización garantiza la capacitación, el entrenamiento, la evaluación de conocimiento y el seguimiento a la disposición y segregación de los residuos a todo el personal de la institución.
• Monitorización periódica y sistemática de riesgos y de adherencia en el manejo seguro de desechos e implementación de mejoras.</t>
  </si>
  <si>
    <t xml:space="preserve">Estándar 125. Código: (GAF5)
La organización cuenta con procesos de preparación, evaluación y mejoramiento de la capacidad de respuesta ante emergencias y desastres internos y externo
Criterios:
• Desarrollo y revisión permanente del plan organizacional para preparación en casos de emergencias y desastres.
• El plan contempla todas las unidades funcionales y se articula con todas las sedes de la organización, si aplica.
• Se realizan ejercicios periódicos de aplicación del plan de emergencias y desastres, a partir de los cuales se implementan acciones de mejora y se asegura que las recomendaciones se implementan.
• La coordinación institucional del plan de emergencias y desastres contempla los recursos y las actividades para la respuesta oportuna.
• La existencia de planes de contingencia en caso de fallo de los sistemas de comunicación.
• Se recolecta y difunde la información necesaria para la ejecución del plan.
• Relaciones con las agencias de emergencias y desastres.
• La institución garantiza la información y educación a los usuarios y sus familiares para su preparación en casos de emergencias y desastres.
• Existe un proceso para la recepción de grupos de personas involucradas en una emergencia o desastre. El proceso incluye:
- Disposición de áreas para la recepción de los afectados.
- Registro de los nombres y números de identificación de los clientes al momento del ingreso.
- Aplicación de un sistema de Triage.
• Señalización del área acomodada para atender al grupo de usuarios.
• Activación de protocolos de salida de los pacientes hospitalizados que puedan ser egresados para acomodar a los nuevos ingresos.
• Un sistema de comunicación formal entre la organización que atiende la emergencia, los pacientes y sus familias.
• Existe un proceso para prevención y respuesta a incendios.
• El proceso está acorde con los códigos aprobados.
• Educación a los empleados de la organización sobre planes en casos de incendios, localización y uso de equipos de supresión de incendios y métodos de evacuación.
• Activación de alarmas y notificación de la emergencia a los colaboradores y clientes de la organización, así como al departamento de bomberos.
• Evacuación de los usuarios en riesgo.
• Instrucciones en el uso de sistemas de comunicación y utilización de ascensores.
• Sistemas de evacuación.
• Señalización de sistemas de evacuación.
• Procesos de desconexión de gases o sustancias inflamables en los servicios.
• La institución garantiza la información y educación a los usuarios y sus familiares para su preparación en casos de incendio.
• Un sistema de evaluación de simulacros y la definición de acciones frente a las desviaciones encontradas.                                                                                                                              </t>
  </si>
  <si>
    <t>Estándar 126. Código: (GAF6)
Existen procesos diseñados, implementados y evaluados para evacuación y reubicación de usuarios (cuando ocurren situaciones que lo ameriten). El proceso incluye:
Criterios:
• Identificación de usuarios que deben ser reubicados.
• Comunicación de esta situación a las familias.
• Sistema de transporte de los usuarios.
• Arreglos de sitios alternos para la reubicación del cliente, incluyendo al personal de atención.</t>
  </si>
  <si>
    <t>Estándar 127. Código: (GAF7)
La organización minimiza el riesgo de pérdida de usuarios durante su proceso de atención a través de su infraestructura y sus procedimientos organizacionales. En el caso de pérdida de un paciente, existe un proceso diseñado, implementado y evaluado para el manejo de esta situación. El proceso incluye:
Criterios:
• Identificación de usuarios que tienen la posibilidad de deambular y perderse dentro de la institución.
• Señalización y sitios de encuentro que faciliten la ubicación.
• Mecanismos de seguridad para la ubicación de pacientes.
• Un sistema de comunicación en la organización para la identificación del cliente.
• Designación de un responsable de la búsqueda.
• Protocolo de búsqueda en todas las áreas de la organización.
• Contacto con la Policía y la familia del paciente.</t>
  </si>
  <si>
    <t>Estándar 128. Código: (GAF8)
La organización promueve una política de no fumador y tiene prohibido el consumo de cigarrillo en las instalaciones físicas de la organización.</t>
  </si>
  <si>
    <t>Estándar 129. Código: (GAF9)
La organización promueve, implementa y evalúa acciones para que el ambiente físico garantice condiciones de privacidad, respeto y comodidad para una atención humanizada, considerando a usuarios y colaboradores. Incluye:
Criterios:
• Condiciones de humedad, ruido, iluminación.
• Promoción de condiciones de silencio.
• Señalización adecuada, sencilla y suficiente.
• Ambiente de trabajo adecuado.
• Reducción de la contaminación visual y ambiental.
• Accesos que tienen en cuenta las limitaciones de los usuarios.
• Salas de espera confortables.</t>
  </si>
  <si>
    <t>Estándar 130. Código: (GAF10)
En las construcciones nuevas y en las remodelaciones se tienen en cuenta los avances en diseño, las tecnologías actuales, las condiciones de seguridad, el respeto del ambiente y las normas vigentes.
Criterio:
• Se definen planes de contingencia para garantizar la seguridad en los procesos de remodelación, reparación, etc., incluyendo aislamiento del ruido y la contaminación.</t>
  </si>
  <si>
    <t>Estándar 131. Código: (GAFMCC1)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los equipos de mejora y los demás colaboradores de la organización.
• La articulación de oportunidades de mejora que tengan relación entre los diferentes procesos y grupos de estándares.
• El seguimiento a los resultados del mejoramiento, la verificación del cierre de ciclo, el mantenimiento y el aseguramiento de la calidad.
• La comunicación de los resultados.</t>
  </si>
  <si>
    <t>Estándar 132. Código: (GT1)
La organización cuenta con un proceso para la planeación, la gestión y la evaluación de la tecnología.
Criterios:
• Aspectos normativos.
• Análisis de la relación oferta-demanda.
• Necesidades de pagadores, usuarios y equipo de salud.
• Necesidades de desarrollo de acuerdo con el plan estratégico, la vocación institucional, el personal disponible y la proyección de la institución.
• Condiciones del mercado.
• El análisis y la intervención de riesgos asociados a la adquisición y el uso de la tecnología.
• El análisis para la incorporación de nueva tecnología, incluyendo: evidencias de Seguridad, disponibilidad de información sobre fabricación, confiabilidad, precios, mantenimiento y soporte, inversiones adicionales requeridas, comparaciones con tecnología similar, tiempo de vida útil, garantías, manuales de uso, representación y demás factores que contribuyan a una incorporación eficiente y efectiva.
• La articulación de la intervención en la infraestructura con la tecnología.
• La definición de las tecnologías a utilizar para promoción y prevención y acciones de salud pública.
• La definición de los sistemas de organización, administración y apoyo (ingeniería, arquitectura, otros) para el uso de la tecnología.
• La definición de tecnologías a utilizar en los servicios de habilitación y rehabilitación.
• Las facilidades, las comodidades, la privacidad, el respeto y los demás elementos para la humanización de la atención con la tecnología disponible y la información sobre beneficios y riesgos para los usuarios.
• Personal profesional y técnico que conoce del tema e integra a los responsables de la gestión tecnológica en los diferentes servicios.
• El conocimiento en la gestión de tecnología por los responsables de su uso.
• La evaluación de eficiencia, costo-efectividad, seguridad, impacto ambiental y demás factores de evaluación de la tecnología.</t>
  </si>
  <si>
    <t>Estándar 133. Código: (GT2)
La organización cuenta con una política organizacional definida, implementada y evaluada para adquisición, incorporación, monitorización, control y reposición de la tecnología. Incluye:
Criterios:
• La evidencia de seguridad.
• Evaluación de la confiabilidad, incluyendo el análisis de las fallas y eventos adversos reportados por otros compradores.
• La definición del tiempo de vida útil de la tecnología.
• La garantía ofrecida.
• Las condiciones de seguridad para su uso.
• Los manuales traducidos y la información necesaria para garantizar el uso óptimo de la tecnología.
• El soporte, incluidos el tipo de soporte y el tiempo que se garantiza (repuestos, software y actualizaciones, entre otros).
• Las necesidades e intervalos de mantenimiento.
• Las alternativas disponibles.
• Las proyecciones de nuevas necesidades.
• La validación por personal capacitado para comprobar que cumple con las especificaciones técnicas, está completo y funciona en forma correcta.
• Evaluación de costo-beneficio, utilidad y costo-efectividad de la tecnología.</t>
  </si>
  <si>
    <t>Estándar 134. Código: (GT3)
La organización cuenta con un proceso diseñado, implementado y evaluado para garantizar la seguridad del uso de la tecnología. Incluye:
Criterios:
• La evaluación e intervención de los principales riesgos de uso de la tecnología disponible en la institución.
• La gestión de eventos adversos asociados al uso de tecnología, incluyendo el entrenamiento en seguridad de pacientes, los sistemas de reporte, el análisis de ruta causal, la evaluación de los reportes de tecnovigilancia, fármacovigilancia , hemovigilancia y el seguimiento a las acciones de mejora implementadas y a las decisiones de terceros que se toman en relación con la tecnología que se usa.
• La difusión de información a los colaboradores sobre seguridad del uso de la tecnología y de la prevención de los principales riegos asociados al uso.
• La información a usuarios sobre riesgos de la tecnología y su participación en la prevención de los riesgos asociados a su alcance.
• La revisión sistemática del estado, mantenimiento y soporte técnico para el funcionamiento de la tecnología en condiciones óptimas.
• La realización de entrenamiento para el uso de la tecnología, que garantiza la comprensión del profesional que la usa y el mantenimiento de las condiciones de seguridad, de acuerdo con las especificaciones del proveedor, el reconocimiento del mal funcionamiento y los mecanismos para corregirlos o reportarlos.
• La notificación inmediata de fallas y las medidas para evitar daños adicionales a la tecnología o eventos adversos a las personas.
• La evaluación del inventario, vida útil, disponibilidad de repuestos, partes, etc.
• La continuidad de la atención en casos de contingencia por fallas o daños.
• La evaluación, el seguimiento y el mejoramiento de las medidas implementadas.</t>
  </si>
  <si>
    <t>Estándar 135. Código: (GT4)
La organización cuenta con una política definida, implementada y evaluada para la puesta en funcionamiento, monitorización y control de la tecnología.</t>
  </si>
  <si>
    <t>Estándar 136. Código: (GT5)
La organización garantiza que el proceso de mantenimiento (interno o delegado a un tercero) está planeado, implementado y evaluado:
Criterios:
• El proceso es planificado, tiene la cobertura necesaria para toda la tecnología que lo requiera y existen soportes y documentación que lo respalda.
• Se evidencia que el personal encargado de esta labor cuenta con el entrenamiento necesario.
• Se evalúan los tiempos de parada de equipos por razones de mantenimiento o daño y se toman las medidas de contingencia necesarias.
• Todas las tecnologías objeto de intervenciones de mantenimiento o reparación cuentan con un proceso de descontaminación previo a su uso, si la situación lo amerita.
• Se explican al personal usuario de las tecnologías los tiempos necesarios para el mantenimiento y las intervenciones realizadas.
• Se da información al usuario, si la situación lo requiere.</t>
  </si>
  <si>
    <t>Estándar 137. Código: (GT6)
La organización cuenta con una política definida, implementada y evaluada para la renovación de tecnología en la que se incluye:
Criterios:
• Análisis de los costos de reparación o mantenimiento, obsolescencia y disponibilidad de repuestos para la tecnología que se pretende renovar.
• Beneficios en comparación con nuevas tecnologías.
• Confiabilidad y seguridad.
• Facilidad de operación.
• Articulación con el direccionamiento estratégico.
• Facilidades y ventajas para los colaboradores que utilizan la tecnología y los usuarios a quienes se dirige.</t>
  </si>
  <si>
    <t>Estándar 140 Código: (GT9)
La institución debe garantizar que el uso de equipos y dispositivos médicos de última tecnología en odontología, laboratorio, imágenes diagnósticas, banco de sangre, habilitación, rehabilitación ha sido incorporado en las guías y/o protocolos de manejo clínico.</t>
  </si>
  <si>
    <t>Estándar 141. Código: (GTMCC1)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los equipos de mejora y los demás colaboradores de la organización.
• La articulación de oportunidades de mejora que tengan relación entre los diferentes procesos y grupos de estándares.
• El seguimiento a los resultados del mejoramiento, la verificación del cierre de ciclo, el mantenimiento y el aseguramiento de la calidad.
• La comunicación de los resultados.</t>
  </si>
  <si>
    <t>Estándar 142. Código: (GI1)
Existen procesos para identificar, responder a las necesidades y evaluar la efectividad de información de los usuarios y sus familias, los colaboradores, y todos los procesos de la organización. Esto incluye las necesidades:
Criterios:
• Identificadas en los procesos de atención.
• Relacionadas con el direccionamiento y la planeación de la organización.
• De asignación de recursos.
• De docencia-servicio.
• Investigación.
• Salud pública.
• Promoción y prevención.
• Del paciente y su familia durante su atención.
• Mejoramiento de la calidad.</t>
  </si>
  <si>
    <t>Estándar 143. Código: (GI2)
Existe un proceso para planificar la gestión de la información en la organización; este proceso está documentado, implementado y evaluado en un plan de gerencia de la información, e incluye:
Criterios:
• La identificación de las necesidades de información.
• Un proceso de implementación basado en prioridades.
• La recolección sistemática y permanente de la información necesaria y relevante que permita a la dirección y a cada uno de los procesos, la toma oportuna y efectiva de decisiones.
• Flujo de la información.
• Minería de datos.
• Almacenamiento, conservación y depuración de la información.
• Seguridad y confidencialidad de la información.
• Uso de la información.
• El uso de nuevas tecnologías para el manejo de la información.
• Recolección sistemática de las necesidades, las opiniones y los niveles de satisfacción de los clientes del sistema de información.
• Cualquier disfunción en el sistema de información es recolectada, analizada y resuelta.
• La información soporta la gestión de los procesos relacionados con la atención al cliente de la organización.
• Identificación de espacios gerenciales y técnicos para el análisis de la información.
• Definición de indicadores corporativos que incluyan: Seguridad del paciente, humanización, gestión del riesgo y gestión de la tecnología.
• Comparación con mejores prácticas.
• Sistema de medición, evaluación y mejoramiento del plan.</t>
  </si>
  <si>
    <t>Estándar 144. Código: (GI3)
Cuando el análisis periódico de la información detecta variaciones no esperadas o no deseables en el desempeño de los procesos, la organización realiza análisis de causas y genera acciones de mejoramiento continuo.
Criterios:
• La organización garantiza el diseño y el seguimiento de protocolos por cumplir, en caso de variaciones observadas.
• La organización tiene prevista la existencia de grupos o mecanismos interdisciplinarios para evaluar variaciones no esperadas.
• Realiza seguimiento a las decisiones adoptadas frente a una brecha en la información.
• Se hace énfasis en las decisiones para el mejoramiento continuo.
• Las acciones se comunican a los colaboradores de los procesos relacionados para que se hagan parte del mejoramiento.</t>
  </si>
  <si>
    <t>Estándar 145. Código: (GI4)
La adopción de tecnologías de la información y comunicaciones tendrá en cuenta:
Criterios:
• Los costos asociados.
• El entrenamiento al personal.
• Los aspectos éticos.
• La relación existente entre tecnología y personal (número de equipos, cobertura, etc.).</t>
  </si>
  <si>
    <t>Estándar 146. Código: (GI5)
Existen mecanismos estandarizados, implementados y evaluados para garantizar la seguridad y confidencialidad de la información.
Criterios:
• La seguridad y la confidencialidad.
• Acceso no autorizado.
• Pérdida de información.
• Manipulación.
• Mal uso de los equipos y de la información, para fines distintos a los legalmente contemplados por la organización.
• Deterioro, de todo tipo, de los archivos.
• Los registros médicos no pueden dejarse o archivarse en sitios físicos donde no esté restringido el acceso a visitantes o personal no autorizado.
• Existe un procedimiento para la asignación de claves de acceso.
• Existencia de backups y copias redundantes de información.
• Control documental y de registros.
• Indicadores de seguridad de la información.</t>
  </si>
  <si>
    <t>Estándar 147. Código: (GI6)
Existe un mecanismo definido implementado, evaluado y formal para transmitir los datos y la información. La transmisión garantiza:
Criterios:
• Oportunidad.
• Facilidad de acceso.
• Confiabilidad y validez de la información.
• Seguridad.
• Veracidad</t>
  </si>
  <si>
    <t>Estándar 148. Código: (GI7)
Existen procesos para la gestión y minería de los datos, que permitan obtener la información en forma oportuna, veraz, clara y conciliada. Esto incluye:
Criterios:
• La transmisión del dato.
• La definición de responsables de cada paso en la gestión del dato.
• Los permisos asignados a cada responsable.
• La validación y la conciliación entre los datos recolectados y gestionados en forma física y/o electrónica.
• La generación de información útil en los niveles operativos.
• La evaluación de la calidad y coherencia de datos generados.</t>
  </si>
  <si>
    <t>Estándar 149. Código: (GI8)
Existe un mecanismo formal para consolidar e integrar la información asistencial y administrativa. La información asistencial es aquella generada de los procesos de atención a los pacientes y su familia.
Criterios:
• Este proceso soporta la toma de decisiones relacionadas con la organización.
• La información consolidada está disponible para la comparación con respecto a mejores prácticas.
• Existen indicadores a los que se hace seguimiento sistemático.
• Los indicadores clínicos y operativos son divulgados, conocidos y utilizados por el personal directamente responsable.</t>
  </si>
  <si>
    <t>Estándar 150. Código: (GI9)
La gestión de la información relacionada con los registros clínicos, sea en medio físico o electrónico, garantiza la calidad, la seguridad y la accesibilidad de los mismos. Incluye:
Criterios:
• Orden. Legibilidad y concordancia clínico-patológica.
• Claridad y actualización de los registros clínicos.
• Adecuado archivo de los registros clínicos y fácil disponibilidad cuando sean requeridos.
• Auditoría sistemática y periódica a la calidad de forma y contenido de los registros clínicos.
• Garantía de la custodia de los registros clínicos.
• Unicidad de los registros clínicos para cada usuario.
• Sistema de identificación y numeración unificado para todos los registros clínicos.
• Esquema del proceso de transición a historia clínica electrónica.
• Sistemas de chequeo para evitar errores en la identificación de los usuarios.
• Sistemas de alarma redundante para las condiciones que lo ameriten.
• Procesos para la entrega de los resúmenes de historia clínica solicitados por las autoridades competentes o los mismos usuarios.
• La organización garantiza que en los procesos de la gerencia de información es posible verificar si el usuario ha asistido previamente a la institución, en qué fechas, qué profesional lo ha atendido, qué exámenes se le han ordenado, etc.
• Cuando se tenga un sistema mixto de registro de atenciones (electrónico y manual), se debe garantizar que haya un solo sistema de identificación del paciente, para que el contenido de las atenciones esté disponible para cualquier prestador y se le pueda hacer auditoría integral al registro.</t>
  </si>
  <si>
    <t>Estándar 151. Código: (GI10)
Existe un plan de contingencia diseñado, implementado y evaluado que garantice el normal funcionamiento de los sistemas de información de la organización, sean manuales, automatizados, o ambos. Cualquier disfunción en el sistema es recolectada, analizada y resuelta. Lo anterior incluye mecanismos para prevenir eventos adversos relacionados con el manejo de los sistemas de información en especial alarmas en historia clínica.</t>
  </si>
  <si>
    <t>Estándar 153. Código: (GI12)
La toma de decisiones en todos los procesos de la organización se fundamenta en la información recolectada, analizada, validada y procesada a partir de la gerencia de la información.
Criterios:
• Se cuenta con mecanismos para validar la información.
• La información es comparada con referentes internacionales y se hacen los ajustes necesarios (riesgo, gravedad, complejidad, etc.).
• Se articula información clínica y administrativa.
• Se presentan resultados con base en indicadores y tendencias.
• Los procesos de mejoramiento institucional están soportados en información validada que articula mejoramiento asistencial y mejoramiento administrativo.</t>
  </si>
  <si>
    <t>Estándar 154. Código: (GI13)
Existen procesos diseñados, implementados y evaluados de educación y comunicación orientados a desplegar información a clientes internos y externos.</t>
  </si>
  <si>
    <t>Estándar de mejoramiento
Estándar 155. Código: (GIMCC1)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los equipos de mejora y los demás colaboradores de la organización.
• La articulación de oportunidades de mejora que tengan relación entre los diferentes procesos y grupos de estándares.
• El seguimiento a los resultados del mejoramiento, la verificación del cierre de ciclo, el mantenimiento y el aseguramiento de la calidad.
• La comunicación de los resultados.</t>
  </si>
  <si>
    <t>Estándar 156. Código: (MCC1)
Existe un proceso organizacional de planeación del mejoramiento continuo de la calidad orientado hacia los resultados, el cual:
Criterios:
• Tiene un enfoque sistémico.
• Está documentado y se evidencia en un plan de mejora institucional.
• Incluye las oportunidades de mejora identificadas en la evaluación del cumplimiento de los estándares de acreditación.
• Incluye las oportunidades de mejora, producto de la evaluación de los resultados de la monitoria y el seguimiento de procesos e indicadores clínicos y administrativos, y las auditorías, articuladas con los planes de mejoramiento existentes.
• Articula las oportunidades de mejora identificadas en el día a día de la organización con todos los procesos relacionados y con los planes de mejoramiento existentes.
• Acopla los diferentes sistemas de gestión de la organización con el sistema único de acreditación.
• Incluye los resultados de los procesos de referenciación internos y externos.
• Incluye las oportunidades de mejora identificadas en la relación con terceros subcontratados.
• Incluye la asignación de los recursos humanos, los equipos de autoevaluación, los equipos de mejoramiento, los recursos físicos y financieros y los elementos necesarios para su implementación.
• Cuenta con responsables del mejoramiento continuo de los procesos organizacionales, quienes tienen las competencias necesarias para guiar el desarrollo de las acciones de mejora.
• Debe hacer explícito el impacto de las acciones de mejora sobre el usuario y su familia.
• Define los mecanismos de comunicación del proceso y los resultados del mejoramiento.
• Determina los indicadores organizacionales que van a ser mejorados a partir de la implementación de oportunidades de mejora en los procesos organizacionales, considerando aspectos como seguridad, continuidad, coordinación, competencia, efectividad, eficiencia, accesibilidad y oportunidad, entre otros.</t>
  </si>
  <si>
    <t>Estándar 156. Código: (MCC2)
La organización implementa las oportunidades de mejoramiento continuo identificadas en el proceso de planeación, las cuales:
Criterios:
• Son priorizadas empleando una metodología estandarizada que considere, por lo menos, las de mayor impacto en cuanto a enfoque al usuario y orientación al riesgo.
• Cuentan con el soporte, los recursos y los elementos necesarios para su implementación.
• Se operativizan en acciones de mejora, las cuales se realizan completas y en el tiempo asignado en un cronograma de trabajo.
• Identifican las potenciales barreras para implementar las acciones de mejora, con el fin de tomar los correctivos necesarios.
• Son llevadas a cabo por colaboradores y/o equipos de mejoramiento con las competencias necesarias para su desarrollo.</t>
  </si>
  <si>
    <t>Estándar 158. Código: (MCC3):
Existe un proceso de monitorización permanente de la calidad y el mejoramiento continuo de la organización.
Criterios:
• Cuenta con un método formal y permanente de evaluación, recolección de información, procesamiento y análisis de resultados, que incluye el enfoque de riesgo.
• Los patrones no deseados de desempeño son analizados a profundidad, identificando las causas raíz de los problemas y desarrollando los métodos de solución de problemas.
• Realiza seguimiento a los resultados de los indicadores que correspondan a las oportunidades de mejoramiento.
• Hace seguimiento periódico a la implementación de las oportunidades de mejora, incluyendo las relacionadas con terceros.
• Retroalimenta a la organización, a los involucrados en los procesos de mejora y a los órganos de dirección para el análisis y la toma de decisiones.
• Genera resultados que son insumo para el ajuste del proceso organizacional de mejoramiento continuo.</t>
  </si>
  <si>
    <t>Estándar 159. Código: (MCC4):
Los resultados del mejoramiento de la calidad son comunicados y se consideran:
Criterios:
• Comunicación al equipo de salud, a los proveedores, a las EPS, al paciente y su familia, a la comunidad y a otras entidades, según aplique.
• Información sobre las estrategias adoptadas para el logro de los resultados y sobre los resultados como tal.
• Los canales apropiados para la divulgación, socialización e internalización de los resultados a través de la gestión del conocimiento.
• Estrategias para difundir y/o publicar, a través de medios internos o externos, los resultados del mejoramiento</t>
  </si>
  <si>
    <t>Estándar 160. Código: (MCC5):
Los resultados del mejoramiento de la calidad se mantienen y son asegurados en el tiempo en la transformación cultural, teniendo en cuenta procesos que lleven al aprendizaje organizacional y la internalización de los conocimientos, estrategias y buenas prácticas desarrolladas.</t>
  </si>
  <si>
    <t xml:space="preserve">Gerencia-Planeación </t>
  </si>
  <si>
    <t>Lider del proceso</t>
  </si>
  <si>
    <t>Lider del Proceso</t>
  </si>
  <si>
    <t>Lider del proceso- Comité de Gerencia</t>
  </si>
  <si>
    <t>Gerencia</t>
  </si>
  <si>
    <t>Lider de proceso-Planeción</t>
  </si>
  <si>
    <t>Lider de proceso-planeación</t>
  </si>
  <si>
    <t>Liderm de procesos</t>
  </si>
  <si>
    <t xml:space="preserve">Lider del estandar (coordinador médico-enfermera servicios ambulatorios) y grupo de trabajo seleccionado </t>
  </si>
  <si>
    <t xml:space="preserve">Lider del estandar ( Técnico de mantenimiento ) y grupo de trabajo seleccionado </t>
  </si>
  <si>
    <t>2.0</t>
  </si>
  <si>
    <t>Estándar 80. Código: (DIR.5)
La política de atención humanizada y el respeto hacia el paciente, su privacidad y dignidad es promovida, desplegada y evaluada por la alta dirección en todos los colaboradores de la organización, independientemente del tipo de vinculación. Se toman correctivos frente a las desviaciones encontradas.</t>
  </si>
  <si>
    <t>Estándar 78. Código: (DIR3)
La organización garantiza el despliegue y la comprensión del direccionamiento y el plan estratégico a todos los niveles de la organización y partes interesadas.
Criterio:
• Se evalúan las desviaciones encontradas y se implementan las acciones de mejora</t>
  </si>
  <si>
    <t>Estándar 81. Código: (DIR.6)
La organización tiene diseñada, implementada y evaluada una política de prestación de servicios de salud para promover, proteger y mejorar la salud de la población a la que sirve, sin discriminación. La política es parte del direccionamiento estratégico y se articula con la política de calidad de la institución.
Criterios:
• La política de prestación de servicios está dirigida a usuarios, familiares y colaboradores.
• La política refleja las necesidades en salud del tipo de usuarios o de la población a la que presta sus servicios y promueve el uso de la evidencia y de buenas prácticas en atención primaria en salud y salud pública, según corresponda.
• La organización asegura que las políticas, las directrices, los procesos y los procedimientos de prevención de enfermedades y promoción de la salud están alineados con las normas nacionales y territoriales de salud pública.
• Tiene definidos el despliegue y la asignación de recursos y responsabilidades para su aplicación, evaluación y revisión.
• El personal está familiarizado con la política de prevención de enfermedades y promoción de la salud y se incluye en los procesos de inducción del personal nuevo.
• Se asegura un plan para la evaluación de la política, incluidas las directrices para la recolección y el análisis de datos sobre la prevención de las enfermedades y la promoción de la salud y se verifica su cumplimiento.
• Se asegura la competencia necesaria del personal asistencial y de apoyo que tiene a su cargo la implementación de la política para llevar a cabo la prevención de enfermedades y la promoción de la salud.
• Se asegura la presencia de estructuras e instalaciones, incluidos los recursos, espacio, equipo, etc., a fin de aplicar la prevención de las
enfermedades y las actividades de promoción de la salud.</t>
  </si>
  <si>
    <t>Estándar 9 Código: (AsAC1)
La organización garantiza el acceso de los usuarios, según las diferentes particularidades y características de los usuarios. Se evalúan las barreras del acceso y se desarrollan acciones de mejoramiento.
Criterios:
• Desde el acceso, se definen mecanismos de identificación redundante.
• Desde el acceso, se hace identificación de riesgos de la atención de acuerdo con el tipo de usuario.
• Se hace un análisis de barreras de acceso a la organización (autorizaciones, administrativas, geográficas, entre otras) y también dentro de la organización hacia los diferentes servicios.
• Se hacen mediciones de demanda insatisfecha y se toman acciones que demuestran su reducción</t>
  </si>
  <si>
    <t>Estándar 12. Código: (AsAC4)
Cuando un usuario solicita citas, la organización garantiza el derecho del usuario a solicitar la atención con el profesional de la salud de su preferencia que se encuentre entre las opciones ofertadas por la institución prestadora. Cuenta con un sistema que permite verificar la disponibilidad
de dicho profesional y la oportunidad de su atención.
Criterios:
• En su defecto, le ofrecerá al solicitante otras opciones de profesionales disponibles, acordes con las necesidades del usuario.</t>
  </si>
  <si>
    <t>Estándar 14. Código: (AsAC6)
La organización define los indicadores y estándares de oportunidad para los servicios ambulatorios
y de respuesta hospitalaria con los que cuenta y se encuentran dentro de o supera los umbrales definidos en el Sistema de Información para la Calidad.
Criterios:
En caso de no atención a los usuarios, por cualquier motivo, la organización cuenta con un sistema de investigación, análisis e información sobre las causas de desatención.
La organización tiene definidos los siguientes indicadores y estándares para el acceso:
• Oportunidad para los determinados servicios ambulatorios con los que cuenta.
• Tiempos de espera en los diferentes momentos del acceso a los servicios administrativos y asistenciales, incluida la toma de muestras de laboratorio y la realización de exámenes de apoyo (laboratorio e imaginología).
• Tiempos para la realización de interconsultas.
• Listas de espera para las patologías que lo ameritan.
• Demanda insatisfecha.
• Se toman correctivos frente a las desviaciones encontradas.</t>
  </si>
  <si>
    <t>Estándar 15. Código: (AsAC7)
La organización garantiza la información al usuario sobre los servicios que presta. En los casos en los cuales el usuario no tiene derecho, la información debe ser explícita en relación con la forma para acceder a la prestación de tales servicios no cubiertos.</t>
  </si>
  <si>
    <t>Estándar 16. Código: (AsAC8)
Se tiene estandarizada la asignación de citas y autorización de las mismas a los usuarios que requieran de sus servicios.
Criterios:
• El sistema de asignación de citas podrá estar basado en diversas modalidades conocidas en el sistema de salud (call centers, servicios telefónicos o presenciales propios en la respectiva sede, internet, etc.). La organización realiza mediciones para la mejora de la efectividad de estos medios.
• El sistema cuenta con las bases de datos actualizadas de los usuarios con derecho a recibir servicios en la (las) entidad(es) prestadora(s), cuando aplique.
• Quien asigna la cita conoce la información de: disponibilidad de servicios, horarios de atención, profesionales, especialidades y localización geográfica de los prestadores en los cuales los solicitantes tienen derecho de atención.
• Al momento de asignar la cita al usuario, se le informa fecha, hora, dirección y profesional asignado, así como la forma para cancelarla. Se deja constancia de esta información en el sitio donde se asigna la cita.
• La organización tiene implementada una estrategia para disminuir el riesgo de inasistencia.
• La organización garantiza que se entrega con anterioridad a la atención al usuario la información requerida para su atención.
• La organización tiene estandarizado el flujo de información que indique el procedimiento a seguir a los usuarios con solicitud de exámenes de laboratorio clínico e imágenes diagnósticas o de aquellos servicios que no requieran cita previa para su realización.</t>
  </si>
  <si>
    <t>Estándar 20. Código: (AsEV1)
La organización identifica, evalúa y da respuesta a las necesidades educativas de los usuarios.
Criterios:
• El equipo de salud está preparado y conoce cómo realizar una atención culturalmente congruente con la población objeto.
• Se tienen en cuenta las necesidades de información.
• La evaluación del conocimiento, las expectativas y las necesidades de información y educación del paciente y la familia frente a su enfermedad están plenamente identificadas en colaboración con él, e incluye:
- Conocimiento del paciente acerca de su patología.
- Forma de tratamiento de su enfermedad.
- Expectativas del usuario acerca del resultado de su tratamiento.
- Posibles complicaciones y riesgos.
• Existe evidencia de que la evaluación de necesidades es realizada por un equipo de salud y coordinada por el médico tratante responsable.</t>
  </si>
  <si>
    <t>Estándar 21. Código: (AsEV2)
La organización, de acuerdo con el tipo de servicios que presta, garantiza que el equipo de salud cuenta con programas de promoción y prevención en los cuales se identifican y evalúan sistemáticamente las necesidades relacionadas con la prevención de enfermedades y la promoción de la salud, y se da respuesta teniendo en cuenta la participación de los usuarios.
Criterios:
• Se aseguran directrices y / o procedimientos para evaluar la necesidad de la prevención de enfermedades y promoción de la salud para todos los usuarios independientemente del diagnóstico, incluida la prevención de infecciones.
- Se evalúa para cada usuario la necesidad de la prevención de enfermedades y la promoción de la salud, en especial si es la primera vez que el usuario entra en contacto con la organización o con el sistema de salud.
• La necesidad es revisada de conformidad con los cambios en el estado del paciente o por solicitud del mismo.
- La identificación de la necesidad de la prevención de enfermedades y la promoción de la salud se realiza atendiendo las condiciones sociales del usuario y sus antecedentes culturales.
• El equipo de salud responsable de la atención del usuario conoce las necesidades del usuario para la prevención de enfermedades y la promoción de la salud.
- Se desarrollan estrategias de atención integral que incluyen los programas de promoción y prevención y las acciones resolutivas. Se evalúa el cumplimiento de los programas de promoción y prevención de acuerdo con la normatividad vigente y se miden la adherencia de los usuarios y los resultados en salud.
- Se evalúa la adherencia de los colaboradores a las guías.
- Se toman acciones frente a las desviaciones de los resultados obtenidos.</t>
  </si>
  <si>
    <t>Estándar 33. Código: (AsPL11)
En el proceso de planeación de la atención, la organización debe tener una política de atención humanizada como elemento fundamental de respeto hacia el usuario, su privacidad y dignidad:
Criterios:
• Los usuarios son examinados y tienen la oportunidad de preguntar sus inquietudes en condiciones de privacidad.
• La privacidad es respetada mientras el usuario se baña, se desnuda o mientras es atendido por un profesional o técnico. (Incluye personal en formación).
• La privacidad debe ser visual y auditiva.
• Se estudia, previene e interviene toda forma de discriminación.
• La organización asegura que existe una política de confidencialidad frente a la información del usuario y que su presencia en la organización no será divulgada sin su consentimiento.
• En los servicios de apoyo diagnóstico y complementación terapéutica, se debe garantizar que se mantiene la privacidad del paciente durante la toma de muestras, realización del examen y entrega de resultados. A los usuarios se les provee, en los casos que así ameriten, los elementos físicos (vestidos, batas, frascos, tubos etc.) que garanticen la privacidad y dignidad durante la toma de muestras o exámenes.
• Procedimientos para la definición de horarios de visita que consulten las necesidades de los usuarios y sus preferencias, con prelación a niños, adultos mayores, obstétricas y pacientes en condiciones críticas.
• Consideraciones en gustos y preferencias de los pacientes en su dieta, forma de presentación de los alimentos, horarios, etc.
• Consideraciones especiales de acompañamiento al paciente moribundo y apoyo para el bien morir.
• Desarrollo, a todo el personal, de habilidades para la comunicación y el diálogo, incluida la consideración al transmitir información dolorosa para el paciente y sus familiares.
• Procedimientos para el manejo respetuoso y considerado de la información entregada a medios de comunicación sobre los pacientes.
• Humanización en los procesos de prescripción y administración de medicamentos, realización de procedimientos y toma de muestras: horarios articulados con el reposo de los pacientes, vías de administración que consideren comodidad y nivel del dolor.
• Abordaje integral del manejo del dolor.
• Respeto a condiciones especiales de comunidades vulnerables.
• Respeto del cadáver y apoyo emocional a familiares.
• Políticas para reducir la contaminación visual y auditiva. Promover condiciones de silencio.
• Inclusión de elementos de humanización en el ambiente físico de la atención (comodidades, señalización, información, etc.).
• El abordaje respetuoso de tradiciones, creencias y valores de los usuarios.
• Condiciones locativas y tecnológicas que promuevan atención oportuna, reducción de esperas y filas, etc.
• Desarrollo de estrategias para promover la atención cortés y respetuosa a usuarios y familiares.
• Desarrollo de estrategias de cuidado con orientación lúdica, especialmente en el caso de niños, adulto mayor y de contribución para el
uso adecuado del tiempo en hospitalizaciones prolongadas (lectura, manualidades, etc.).
• El desarrollo de las actividades de este estándar se despliega a todo el personal de la organización, incluidos terceros contratados.
• Gestión de riesgos relacionados con la falta de humanización en el servicio.
• Se toman correctivos frente a las desviaciones encontradas.</t>
  </si>
  <si>
    <t>Estándar 8. Código: (AsSP4.) La organización tiene definido, implementado y en operación el plan de prevención y control de infecciones.                Criterios:
• El plan de prevención y control de infecciones está incorporado en el plan de direccionamiento estratégico de la organización. • El plan de prevención y control de infecciones cuenta con metas precisas que son medidas en el tiempo  • Implementación y protocolos para higiene de manos basados en la evidencia • • Capacitación inicial y refuerzo periódico en los protocolos de lavado de manos de todo el personal de la institución y personal en formación • Evaluaciones periodicas del cumplimiento de los protocolos de higiene de manos, mediante observación directa.  • Información de los resultados alcanzados en la evaluación del cumplimiento del protocolo a todo el peronal implicado. • Utiliación de los resultados para implementar mejoras en el proceso, cuando sea necesario. • Estan identificados las responsabilidades para la prevención de infecciones. • El personal de la Institución debe recibir Inducción, reinducción en la prevención y control de infecciones.</t>
  </si>
  <si>
    <t>Estándar 17. Código: (AsREG1)
Está estandarizado el proceso de asignación de citas, registro, admisión y preparación del usuario, mediante el que se le orienta sobre qué debe hacer durante la atención. Se evalúa su cumplimiento y se desarrollan acciones de mejora cuando es necesario.
Criterios:
• Incluye información al usuario acerca de los aspectos concernientes a su registro, estancia, atención y cuidado, así como aspectos administrativos tales como tarifas, copagos o cuotas moderadoras y documentación requerida para su ingreso y egreso.
• Incluye el uso de controles de identificación redundante. 
• Los miembros del equipo de salud coordinan al ingreso del paciente las siguientes actividades:
- Identificación del personal de la organización que va a estar a cargo del usuario.
- Mecanismos redundantes de identificación del usuario.
- Definición de riesgos de acuerdo con condición al ingreso.
- Los pacientes son identificados antes de cualquier procedimiento por el equipo de salud.
- Priorización de los pacientes que deben atenderse en todos los servicios.
- Priorización de las cirugías de urgencia según el riesgo que la condición representa sobre la vida del paciente. •Identificación de los pacientes en la urgencia.
• Se tiene estandarizada la preparación previa que el usuario debe cumplir con el fin de que le sean realizados los procedimientos ordenados por el equipo de salud y se verifica que se cumpla con dicha preparación. El personal de recepción deberá informar al usuario que no esté adecuadamente preparado sobre los pasos a seguir para el cumplimiento de dicho requisito. En todo caso, se apoyará por los profesionales y técnicos de la organización, en caso de presentarse alguna duda.
• La orientación incluye la recepción de documentos e indicaciones para la espera de llamados o avisos especiales para su atención.
• La organización cuenta con un proceso de asesoría para la resolución de inconvenientes, en los casos en los cuales los usuarios carezcan de algún soporte, o no cumplan con todos los trámites administrativos pertinentes.
• La organización monitoriza y hace gestión específica en relación con los tiempos para el ingreso asistencial a los diferentes servicios.
• Se establecen listas de chequeo para la verificación del cumplimiento de criterios de acuerdo con las prioridades y los riesgos detectados por la institución.
• Se toman correctivos frente a las desviaciones encontradas</t>
  </si>
  <si>
    <t xml:space="preserve">Estándar 29. Código: (AsPL7) La organización tiene estandarizados los puntos clave del cuidado y el tratamiento para procesos de atención específicos, los cuales apoyan la oportunidad y la efectividad de las intervenciones.     Criterios:
• Se identifican el lugar y servicios necesarios para lograr los objetivos con el paciente.
• Planeación de partos de emergencia y cuidados del recién nacido ( criterio específico para servicios materno infantiles ).
• Planeación de cuidados especiales, tales como cesáreas, partos inducidos y partos instrumentados (criterio específico para servicios materno infantiles).
• Consejería en casos de abortos espontáneos, trabajo de parto pre término, mortinatos, óbitos fetales, procedimientos de resucitación en recién nacidos (criterio específico para servicios materno-infantiles).
• Coordinación de la atención entre servicios para identificar e intervenir oportunamente a maternas de alto riesgo y su hijo.
• Apoyo emocional al usuario y su familia relacionado con el impacto de la experiencia de la cirugía, aspectos éticos como muerte cerebral, retiro de los sistemas de soporte vital, decisiones de no tratamiento y no reanimación. Este criterio aplica solo cuando las circunstancias anteriormente mencionadas ya están presentes o instauradas (criterio específico para el servicio de cirugía o unidades de cuidado crítico).
• Rehabilitación según necesidades físicas, ocupacionales, de recreación y de comunicación (lenguaje y audición), si aplica.
• Valoración nutricional al paciente hospitalizado y registro de la dieta ordenada.
• Soporte nutricional especial.
• Se analizan gustos y preferencias del usuario respecto de la dieta y se ofrecen alternativas. • Criterios de ingreso y egreso a Unidad de Cuidado Intensivo.
• Abordaje interdisciplinario de casos complejos.
• Criterios para respuesta oportuna y efectiva a interconsultas.
• Se proveen actividades lúdicas para infantes y adolescentes y actividades especiales para usuarios de tercera edad.
• Consejería y apoyo emocional al usuario y su familia, de acuerdo con la evolución y respuesta del paciente al tratamiento, la preparación para las consecuencias físicas, sociales y emocionales de la enfermedad, incluidas la muerte y la donación de órganos, cuando aplique.
• Apoyo espiritual o religioso.
• En caso de que el paciente vaya a ser sometido a una intervención quirúrgica, se realiza una valoración anestésica pre-quirúrgica, brindándole toda la información pertinente y suficiente sobre riesgos, preparación, consecuencias, trámites, etc.
• Si la organización presta servicios durante horarios nocturnos, se deben especificar claramente los servicio que pueden prestar y aquellos que no. En todo caso, se cuenta con un sistema de referencia de pacientes para remitir lo que esté explícitamente definido como fuera de su alcance de resolución en estos horarios.
• Se garantiza el personal necesario para brindar atención oportuna con el nivel de calidad esperado tanto en el horario diurno como nocturno, fines de semana y festivos.
• Existe un proceso para informar al personal asistencial implicado en el tratamiento el papel que debe desempeñar.
• Se estimula la incorporación del paciente y su familia en los programas de promoción y prevención que les apliquen.
• La organización demuestra la oportunidad y la efectividad en las atenciones descritas en el presente estándar.
• Se verifica la comprensión por parte del usuario de la información brindada en este estándar.
• Se toman correctivos frente a las desviaciones encontradas.
</t>
  </si>
  <si>
    <t>Estándar 37. Código: (AsPL15)
La organización garantiza que en el laboratorio clínico, patología e imaginología se asignan y conocen los responsables de los procesos y se cuenta con protocolos que definen criterios explícitos para:
Criterios:
• Competencias del personal responsable de la atención y mecanismos para su evaluación.
• Marcación de elementos.
• Información clínica mínima que deben contener las solicitudes de exámenes (inclusive aquellos que son de urgencias o se hacen en horario nocturno) y los reportes.
• Registro de las órdenes que no cumplen con el criterio anterior; esta información es compartida y analizada con los profesionales que remiten o solicitan los exámenes, incluye un sistema de asesoría para el correcto diligenciamiento de las órdenes.
• Verificación de la identidad del usuario que se coteja frente a la orden médica y a la marcación de los insumos utilizados en los procedimientos.
• Control de tiempos de traslado de muestras.
• Medición de la oportunidad de los reportes.
• Aceptación o rechazo de muestras o imágenes. Si se aceptan muestras comprometidas o imágenes dudosas, el reporte final debe indicar la naturaleza del problema y precaución al interpretar el resultado. Incluye:
  yy Análisis para identificar las causas que motivaron el daño de la muestra o imagen.
  yy Información al usuario para la retoma de la muestra o imagen.
• Esta información debe formar parte del programa de Seguridad del Paciente.
• Se toman correctivos frente a las desviaciones encontradas.</t>
  </si>
  <si>
    <t>Estándar 38. Código: (AsPL16)
La organización cuenta con mecanismos estandarizados de reporte y entrega de resultados de ayudas diagnósticas (laboratorio clínico, patología, imágenes) que garanticen la confiabilidad y la confidencialidad en el manejo de la información. Incluye:
Criterios:
• Tiempos de duración del procesamiento y entrega de resultados. Si por alguna razón los resultados se van a demorar más de lo previsto, se tiene un sistema para avisar al profesional y/o al usuario de dicha demora. La explicación deberá estar acompañada de información precisa de cuándo estará el resultado. Adicionalmente, se analizarán las causas que ocasionaron la demora y se tomarán medidas al respecto.
• Para estos casos, generará un proceso de clasificación y ordenamiento de los exámenes y los procedimientos solicitados, basados en criterios de priorización, con el fin de evacuarlos por orden de prioridad.
• La entrega de todos los resultados de exámenes y procedimientos de manera escrita. En los casos excepcionales, cuando la entrega se haga telefónicamente al equipo de salud, se lleva un registro de quien dicta y quien recibe. En ningún caso, el resultado puede ser entregado de manera verbal al usuario.
• Proceso de almacenamiento y conservación del reporte original, aun cuando los resultados escritos sean una trascripción o grabación y esta no sea realizada por quien efectuó el análisis de los exámenes.
• Proceso sistemático y periódico de auditoría para identificar la consistencia y la trazabilidad entre los diferentes registros.
• Se garantiza la entrega de todos los reportes al usuario o al médico tratante según lo definido en el proceso, con pautas específicas para la entrega de aquellos resultados que puedan influir en la integridad de las personas (ej.: cáncer, VIH, abuso de cualquier tipo, procedimientos parte de un proceso legal, etc.).
• Un proceso para evaluar la correlación entre la clínica y los resultados de los exámenes realizados.
• La asesoría permanente a los profesionales que lo requieran para la correcta interpretación de los resultados.
• Procedimientos para identificar y evaluar errores en la entrega de resultados. En estos casos, se deberá generar una respuesta inmediata a los interesados dejando constancia de dicha anomalía.
• El análisis de errores en cualquiera de las fases de la entrega de resultados para tomar acciones correctivas.
• Se toman correctivos frente a las desviaciones encontradas.
• Esta información debe formar parte del programa de seguridad del paciente.</t>
  </si>
  <si>
    <t>Estándar 41. Código: (AsEJ1)
Existe un plan de cuidado y tratamiento que incorpore de manera integral el análisis de riesgo y las necesidades del paciente y su familia mediante la adecuada articulación del equipo interdisciplinario requerido para tal fin.
Criterios:
• La organización garantiza que el tratamiento es ejecutado por un equipo interdisciplinario de salud entrenado y con capacidad técnica y científica para cumplir con dicha función en un equipo de trabajo; La organiza la suficiencia de personal para ejecutar el tratamiento de acuerdo con la complejidad ofrecida.
• Se realizan interconsultas en forma oportuna y se evalúa la efectividad de las mismas.
• La organización promueve y evalúa el trabajo en equipo y la interacción de responsables de tratamiento.
• Se realiza valoración nutricional.
• Se tienen en cuenta todos los riesgos principales de los pacientes.
• La organización garantiza que el profesional tratante provee información básica al usuario y su familia como resultado de su atención.
• Se toman correctivos frente a las desviaciones encontradas.</t>
  </si>
  <si>
    <t>Estándar 42. Código: (AsEJ2)
El usuario y su familia reciben la educación e información pertinente durante la ejecución del tratamiento, que incluye como mínimo:
Criterios:
• El proceso natural de la enfermedad y el estado actual de la misma:
   yy Óptimo entendimiento y aceptación por parte del usuario del tratamiento y sus objetivos.
   yy El esquema terapéutico y los medicamentos que se prescriben, horarios e interacciones; se presta especial atención durante la utilización de aquellos medicamentos cuyos efectos colaterales o secundarios sean peligrosos o severos, para identificar signos y síntomas tempranos de reacciones adversas medicamentosas.
• Información necesaria y suficiente de resultados de los exámenes o los procedimientos diagnósticos, garantizando el adecuado entendimiento por parte del usuario y/o su familia, especialmente cuando se trate de pacientes menores de edad, o con algún grado de discapacidad física y/o mental.
• Acompañamiento y asesoría especializada para información de resultados en los casos de pacientes con enfermedades catastróficas, especialmente cáncer, ETS, VIH o SIDA:
   yy Cuidados que se han de brindar en el momento de la hospitalización y necesidades después del egreso (cuidados en casa, si aplica).
   yy Promoción de la salud y prevención de la enfermedad, incluyendo su participación en la prevención de infecciones.
• Participación activa del usuario en promover su propia seguridad.
• La organización evalúa el entendimiento por parte de los usuarios de toda la información y la educación recibidas durante el proceso de atención.
• Se toman correctivos frente a las desviaciones encontradas.</t>
  </si>
  <si>
    <t>Estándar 45. Código: (AsEJ5)
La organización tiene procesos estandarizados para garantizar que durante la ejecución del tratamiento el usuario tiene el derecho, si así lo solicita o requiere, a una segunda opinión calificada de su condición médica. Este derecho debe ser informado a través de cualquier mecanismo con que cuente la organización, incluido el mismo profesional tratante.
Criterios:
• El profesional tratante debe estar informado de este derecho.
• La organización debe respetar este derecho y en ningún caso puede rechazar o limitar el acceso al usuario si este decide volver a consultar.
• La organización cuenta con mecanismos para analizar en forma interdisciplinaria, cuando la condición lo amerite, casos complejos o complicados y ofrecer alternativas de manejo.
• La ejecución del tratamiento aborda estrategias de humanización de la atención.</t>
  </si>
  <si>
    <t>Estándar 46. Código: (AsEJ6)
La organización cuenta con estrategias estandarizadas de educación en salud a los usuarios, las cuales responden a las necesidades de la población objeto.
Criterios:
• Los parámetros que se utilicen para definir las necesidades de educación en salud deben estar contempladas en el contenido de las guías de atención.
• El proceso cuenta con metas y objetivos claramente definidos, con un sistema de evaluación (incluyendo indicadores de satisfacción del usuario) y un sistema proactivo de mercadeo o información a los potenciales usuarios.
• Los programas se apoyan con materiales educativos que faciliten el cumplimiento del objetivo.
• Cuando existen grupos específicos de educación diferentes al equipo de salud tratante, debe existir un mecanismo definido de retroalimentación al grupo asistencial tratante. De todo lo anterior debe quedar constancia en la historia clínica del paciente.
• La educación al usuario incluye su participación en la seguridad durante el proceso de la atención.</t>
  </si>
  <si>
    <t>Estándar 47. Código: (AsEV1)
La organización garantiza que revisa el plan individual de atención y sus resultados tomando como base la historia clínica y los registros asistenciales de una forma sistemática y periódica, lo cual permite calificar la efectividad, la seguridad, la oportunidad y la validez de la atención a través de la información consignada y ajustar y mejorar los procesos.
Criterios:
• La organización cuenta con un sistema periódico de evaluación interna de una muestra de historias clínicas y/o registros asistenciales por parte de pares, para los casos de eventos adversos.
• Se cuenta con un mecanismo para retroalimentar al equipo de salud sobre los resultados de la evaluación de sus historias clínicas y/o registros asistenciales.
• La organización cuenta con un mecanismo para evaluar la adherencia al tratamiento para los pacientes agudos y para los inscritos en programas de enfermedades crónicas. Así mismo, cuenta con un sistema de evaluación de las causas de no adherencia y propone, implementa y evalúa sus resultados.
• La organización evalúa sus resultados clínicos y los compara con indicadores de referencia, nacional e internacional.</t>
  </si>
  <si>
    <t>Estándar 48. Código: (AsEV2)
La organización tiene un proceso estandarizado que monitoriza sistemática y periódicamente los comentarios de los usuarios manifestados como sugerencias, solicitudes personales, felicitaciones, quejas y reclamos de los usuarios y cuenta con un mecanismo para responder en forma oportuna y efectiva y retroalimentar al personal de la institución sobre el comportamiento o tendencia del proceso y la intervención implementada para su mejoramiento. Incluye:
Criterios:
• Consolidación, análisis y formulación e implementación de acciones de mejoramiento.
• Conocimiento del proceso por todas aquellas personas que tienen contacto directo con público.
• Capacitación sobre los cambios y el mejoramiento realizados.
• Indicadores de oportunidad y efectividad en las respuestas.</t>
  </si>
  <si>
    <t>Estándar 49. Código: (AsEV3)
La organización cuenta con una definición interna de lo que constituye ser un consultador crónico de un determinado servicio, y tiene procesos establecidos para cuantificar y generar acciones encaminadas a evaluar y controlar tal situación.
Criterios:
• La organización garantiza que el personal asistencial conoce la definición y el proceso referidos en el estándar.
• El personal que interviene en el proceso lo aplica, acorde con lo definido por la organización.
• La evaluación de la adecuación de la utilización del servicio se hace con base en criterios explícitos y priorizando la seguridad del paciente.</t>
  </si>
  <si>
    <t>Estándar 50. Código: (AsEV4)
La organización que presta servicios de odontología garantiza que se desarrollen en forma sistemática y permanente mecanismos de evaluación de la efectividad y la continuidad del proceso de atención al paciente en salud oral, teniendo en cuenta entre otros los siguientes criterios:
Criterios:
• Portafolio de servicios de la institución.
• Detección de necesidades y expectativas del usuario y su familia.
• Mecanismos para medir la adherencia al plan de tratamiento.
• Indicadores de efectividad y oportunidad.</t>
  </si>
  <si>
    <t>Estándar 51. Código: (AsSAL1)
La organización cuenta con un proceso estandarizado para el egreso de los pacientes, que garantiza al usuario y su familia la adecuada finalización de la atención y su posterior seguimiento. Incluye:
Criterios:
• Estrategias para identificar las necesidades y planear un continuo de cuidados al paciente después del egreso.
• Cuenta con estándares establecidos de tiempo para los procesos relacionados con el egreso del paciente, incluida la facturación de los servicios.
• Para los casos en que la condición clínica, física y/o mental lo amerite, el egreso será dado en compañía de un adulto responsable, previa valoración por el médico tratante.
• Comunicación de toda la información relevante a la empresa promotora de salud, administradora, o las que se asimilen, para la autorización y planificación de la integralidad y continuidad del seguimiento.
• Planes documentados y de referencia para el seguimiento y tratamiento que incluyen: lugar, fecha y razones de referencia y personas que debe contactar, si aplica.
• Reporte de los resultados del cuidado y tratamiento, si aplica. Este criterio no aplica para los servicios ambulatorios.
• Existe para cada paciente que egresa de la organización un documento que contiene el reporte final de su estadía y los requerimientos futuros necesarios. Este criterio no aplica para los servicios ambulatorios.
• Información de los trámites que los usuarios deben realizar en caso de necesitar un proceso de remisión o solicitud de cita con otro prestador. Este proceso podrá estar en cabeza del profesional tratante o en otro personal de la organización que ha sido oficialmente delegado para realizar dicha labor. Lo anterior no implica la existencia de un servicio o unidad funcional.
• Plan de cuidado escrito que incluye la explicación acorde con el nivel de conocimiento y comprensión del paciente y su familia acerca de los cuidados que debe seguir una vez egrese, incluyendo información de los medicamentos y su administración, uso de equipos médicos, alimentación y rehabilitación y signos y síntomas de alerta temprana de posibles complicaciones, si aplica.
• El profesional tratante debe proveer información básica al usuario y su familia como resultado de su atención. Especial importancia se le da a los cuidados y el autocuidado en casa (dietas especiales, seguimiento farmacológico, ejercicios, rehabilitación, etc.).
• Se toman correctivos frente a las desviaciones encontradas.</t>
  </si>
  <si>
    <t>Estándar 53. Códgo: (AsREF1)
En caso de que sea necesario referir a los usuarios entre servicios o entre instituciones, se deberán garantizar los siguientes procesos:
1. La organización cuenta con guías y criterios explícitos de qué tipo de casos se remiten, cuándo se remiten, por qué se remiten y a dónde se remiten, entre otros. 
2. La organización garantiza que todas las remisiones cuentan con la información clínica relevante del paciente.
3. Brinda información clara y completa al usuario y su familia sobre el proceso de remisión y los procedimientos administrativos a seguir para obtener el servicio donde se refiere al usuario.
4. La organización garantiza que los profesionales que remiten a sus usuarios cuenten con retroalimentación del resultado de la atención y que dicha información quede incorporada en los registros médicos del paciente.
5. Se evalúa la pertinencia clínica y la eficiencia de los trámites administrativos de las remisiones. Se toman correctivos de las desviaciones encontradas</t>
  </si>
  <si>
    <t>Estándar 56. Código: (AsREF4)
En imaginología se cuenta con un proceso o mecanismo, al egreso del proceso de atención al usuario, para informar sobre los trámites que se deben realizar en caso de necesitar un proceso de remisión o solicitud de cita con otro prestador. Este proceso podrá estar en cabeza
del profesional tratante o en otro personal de la organización que ha sido oficialmente delegado para realizar esta labor. Lo anterior no implica la existencia de un servicio o unidad funcional para realizar dicha labor.</t>
  </si>
  <si>
    <t>Estándar 87. Código: (DIR12)
Existe un proceso para establecer los parámetros de la relación docencia-servicio, alineados con
el direccionamiento estratégico de la organización. Esto incluye:
Criterios:
• Personal clínico-docente con formación en pedagogía.
• Experiencia docente.
• Políticas de formación y educación continuada.
• Políticas de investigación.
• Plan de desarrollo docente.
• Definición clara de roles.
• Asignación de responsabilidades.
• Definición de recursos aportados por las partes. Evaluación de competencias.
• Evaluación de la relación docencia-servicio por parte de la alta dirección.</t>
  </si>
  <si>
    <t>Estándar 106. Código: (TH3)
La asignación del talento humano (número y el tipo de profsionales, auxiliareso tecnólogos necesarios)  responde a la planeación y a las fases del proceso de atención  y tiene en cuenta:
Criterios:
• Requisitos y perfil del cargo.
• Identificación de los patrones de carga laboral del empleo.
• Distribución de turnos, descansos, evaluación de la fatiga y riesgos laborales.
Cambios en la oferta y / o demanda de servicio.
• Reubicación y promoción del personal en el evento en que una situación así lo requiera.
• Supervisión de personal en entrenamiento, si aplica.
• Asignación de reemplazos en casos de inducción, reinduccion, capacitación, calamidades, vacaciones y permisos, entre otros.
• Los procesos mencionados en el estándar deben incluir aquellos aspectos directamente relacionados con los procesos inherentes a la atención al cliente durante cada paso o fase de su atención</t>
  </si>
  <si>
    <t>Estándar 107. Código: (TH4) La institución tiene definido el programa de inducción de personal (nuevos colaboradores contratados, trabajadores de empresas subcontratadas, personal en formación o entrenamiento) e incluye entre otros: • Contenidos de la inducción: orientación a los servicios que presta la institución, estructura organizativa, control de la infección e higiene de manos, seguridad del paciente, confidencialidad de la información del paciente, actuación en caso de emergencias.  •Inducción especifica para cada área, servicio o departamento, que incluyen la explicación de los istemas de trabajo propios.  Asignación de funciones: (La asignación de funciones del personal de salud en formación o en entrenamiento limita sus responsabilidades en función de su nivel de formación y experiencia) • Evaluación de conocimientos, habilidades y actitudes periódicamente para colaboradores ntiguos y nuevos en la organización.</t>
  </si>
  <si>
    <t>Estándar 109. Código: (TH6):
Existe un mecanismo diseñado, implementado y monitoreado sistemáticamente para verificar antecedentes, credenciales y se determinan las  prerrogativas de los colaboradores de la organización, el cual incluye:
Criterios:
• Priorización de los colaboradores relacionados con el proceso de atención y aquellos que participen en las actividades de prácticas formativas, docencia e investigación.
• Se corroboran fuentes de información sobre antecedentes y credenciales.
• En relación con los registros de los colaboradores se garantiza:
• Confidencialidad y seguridad.
• Control en el acceso a los registros.
• Consentimiento de los colaboradores para acceder a sus registros. Este consentimiento no aplica para la ejecución de actividades cotidianas de la gerencia del talento humano propias de la organización.</t>
  </si>
  <si>
    <t>Estándar 110. Código: (TH7)
Existe un proceso  diseñado, implementado y evaluado de educación, capacitación y entrenamiento permanente que promueve las competencias del personal de acuerdo con las necesidades identificadas en la organización, que incluye:
Criterios:
• Direccionamiento estratégico.
• Inducción y reinduccion.
• Ambiente de trabajo y sus responsabilidades.
• Regulaciones, estatutos, políticas, normas y procesos.
• Código de ética y código de buen gobierno.
• Modelo de atención.
• Portafolio de servicios.
• Estructura organizacional.
• Expectativas del desempeño.
• Requisitos de actividades de salud ocupacional, seguridad y control de infecciones.
• Seguridad del paciente, humanización, gestión del riesgo y gestión de la tecnología.
• Estrategias para mejorar la calidad del cuidado y servicio.
• Requisitos para las actividades de docencia e investigación, si aplica.
• Conceptos y herramientas de calidad y mejoramiento de procesos.
• Comisiones clínicas. • La educación continuada refuerza los conceptos, los procedimientos y las políticas relacionados con el proceso de atención al cliente y su familia.
• El programa de capacitación cuenta con recursos, se cumple, evalúa y ajusta periódicamente.
• Las instituciones educativas con las cuales hay convenios docencia-servicio se articulan con el plan de capacitación.
• El programa incluye un sistema de evaluación que permita evidenciar la comprensión de sus contenidos y resultados.
• Si se cuenta con servicios contratados con terceros, la empresa contratada debe garantizar que el personal que allí labora esté capacitada en los temas que la organización considere pertinentes. Estos temas deberán estar alineados con el plan de capacitación institucional y las necesidades del modelo de servicio.</t>
  </si>
  <si>
    <t>Estándar 111. Código: (TH8)
La organización garantiza la evaluación sistemática y periódica de la competencia y el desempeño del talento humano de la institución, profesional y no profesional, asistencial, administrativo, de docentes e investigadores, si aplica, y de terceros subcontratados, si aplica.
Criterios:
• La competencia es evaluada desde el proceso de selección.
• El desempeño es evaluado y documentado durante el periodo de prueba, cuando aplique.
• El mejoramiento de la competencia y el desempeño es revisado y documentado periódicamente, de acuerdo con los requerimientos legales y de la organización.
• En el caso de personal en prácticas formativas, docentes e investigadores se evaluará el cumplimiento de las políticas organizacionales.
• Se provee retroalimentación a los evaluados.
• El sistema de evaluación es dado a conocer a cada una de las personas desde el momento de ingreso a la organización.</t>
  </si>
  <si>
    <t>Estándar 113. Código: (TH10)
La organización promueve desarrolla y evalúa una estrategia de comunicación efectiva (oportuna, precisa, completa y comprendida por parte de quien la recibe) entre las unidades funcionales, entre sedes (si aplica) y entre servicios clínicos y no clínicos de todos los niveles. Los mecanismos son incorporados en la política de talento humano.</t>
  </si>
  <si>
    <t>Estándar 114. Código: (TH11)
En la gestión del talento humano se analiza, promueve y gerencia la transformación cultural institucional.
Criterios:
• Se realiza evaluación de la cultura organizacional.
• Se identifican los elementos clave de la cultura que deben ser mejorados.
• Se priorizan acciones de mejora para impactar la transformación cultural.</t>
  </si>
  <si>
    <t>Estándar 120. Código: (THMCC1)
La organización garantiza procesos consistentes con el direccionamiento estratégico, para identificar y responder a las necesidades relacionadas con el Talento Humano, generadas por los procesos de atención y por los clientes externos e internos de la institución, y para evaluar la efectividad de la respuesta. Lo anterior incluye:
Criterios:
• El enfoque organizacional del mejoramiento continuo.
• La implementación de oportunidades de mejora priorizadas y la remoción de barreras de mejoramiento.
• La articulación de oportunidades de mejora que tengan relación entre los diferentes procesos y grupos de estándares.
• El seguimiento a los resultados del mejoramiento, la verificaron del cierre de ciclo y el aseguramiento de la calidad.
• La comunicación de los resultados.</t>
  </si>
  <si>
    <t>Estándar 125. Código: (GAF5)
La organización cuenta con procesos de preparación, evaluación y mejoramiento de la capacidad de respuesta ante emergencias y desastres internos y externo
Criterios:
• Desarrollo y revisión permanente del plan organizacional para preparación en casos de emergencias y desastres.
• El plan contempla todas las unidades funcionales y se articula con todas las sedes de la organización, si aplica.
• Se realizan ejercicios periódicos de aplicación del plan de emergencias y desastres, a partir de los cuales se implementan acciones de mejora y se asegura que las recomendaciones se implementan.
• La coordinación institucional del plan de emergencias y desastres contempla los recursos y las actividades para la respuesta oportuna.
• La existencia de planes de contingencia en caso de fallo de los sistemas de comunicación.
• Se recolecta y difunde la información necesaria para la ejecución del plan.
• Relaciones con las agencias de emergencias y desastres.
• La institución garantiza la información y educación a los usuarios y sus familiares para su preparación en casos de emergencias y desastres.
• Existe un proceso para la recepción de grupos de personas involucradas en una emergencia o desastre. El proceso incluye:
- Disposición de áreas para la recepción de los afectados.
- Registro de los nombres y números de identificación de los clientes al momento del ingreso.
- Aplicación de un sistema de Triage.
• Señalización del área acomodada para atender al grupo de usuarios.
• Activación de protocolos de salida de los pacientes hospitalizados que puedan ser egresados para acomodar a los nuevos ingresos.
• Un sistema de comunicación formal entre la organización que atiende la emergencia, los pacientes y sus familias. • Existe un proceso para prevención y respuesta de incendios • El proceso está acorde con los códigos aprobados • Educación a los emleados de la oganización sobre planes en casos de incendios, localización y uso de equipos de supresión de incendios y métodos de evacuación • Activación de alarmas y notificación de las emegencias a los colaboradores y clientes de la organiación, así como al departamento de bomberos.  • Evacuación de los usuarios en riesgos  • Instruccione en el uso de sistemas de comunicación y utilizacion de ascensores.• Sistemas de evacuación  • Señalización de sistemas de evacuación • Procesos de desconexión de gases o sustancias inflamables en los servicios. • La Institución garantiza la información y educación a los usuarios y sus familiares para su preparación en caso de incendio  • Un sistema de evaluación de simulacros y la definición de acciones frente a las desviaciones encontradas.</t>
  </si>
  <si>
    <t>Estándar 128. Código: (GAF8)
La organización promueve una política de no fumador y tiene prohibido el consumo de cigarrillo en
las instalaciones físicas de la organización.</t>
  </si>
  <si>
    <t>Estándar 132. Código: (GT1)
La organización cuenta con un proceso para la planeación, la gestión y la evaluación de la tecnología.
Criterios:
• Aspectos normativos.
• Análisis de la relación oferta-demanda.
• Necesidades de pagadores, usuarios y equipo de salud.
• Necesidades de desarrollo de acuerdo con el plan estratégico, la vocación institucional, el personal disponible y la proyección de la institución.
• Condiciones del mercado.
• El análisis y la intervención de riesgos asociados a la adquisición y el uso de la tecnología.
• El análisis para la incorporación de nueva tecnología, incluyendo: evidencias de Seguridad, disponibilidad de información sobre fabricación, confiabilidad, precios, mantenimiento y soporte, inversiones adicionales requeridas, comparaciones con tecnología similar, tiempo de vida útil, garantías, manuales de uso, representación y demás factores que contribuyan a una incorporación eficiente y efectiva.
• La articulación de la intervención en la infraestructura con la tecnología.
• La definición de las tecnologías a utilizar para promoción y prevención y acciones de salud pública.
• La definición de los sistemas de organización, administración y apoyo (ingeniería, arquitectura, otros) para el uso de la tecnología.</t>
  </si>
  <si>
    <t>Estándar 141. Código: (GTMCC1)
La gestión de las oportunidades de mejora consideradas en el proceso organizacional de mejoramiento continuo, que apliquen al grupo de estándares, se desarrolla teniendo en cuenta:
Criterios:
• El enfoque organizacional del mejoramiento continuo.
• La implementación de oportunidades de mejora priorizadas y la remoción de barreras de mejoramiento, por parte de los equipos de autoevaluación, los equipos de mejora y los demás colaboradores de la organización.
• La articulación de oportunidades de mejora que tengan relación entre los diferentes procesos y grupos de estándares.
• El seguimiento a los resultados del mejoramiento, la verificación del cierre de ciclo, el mantenimiento y el aseguramiento de la calidad.
• La comunicación de los resultados.</t>
  </si>
  <si>
    <t>Estándar 147. Código: (GI7)
Existen procesos para la gestión y minería de los datos, que permitan obtener la información en forma oportuna, veraz, clara y conciliada. Esto incluye:
Criterios:
• La transmisión del dato.
• La definición de responsables de cada paso en la gestión del dato.
• Los permisos asignados a cada responsable.
• La validación y la conciliación entre los datos recolectados y gestionados en forma física y/o electrónica.
• La generación de información útil en los niveles operativos.
• La evaluación de la calidad y coherencia de datos generados.</t>
  </si>
  <si>
    <t>Estándar 152. Código: (GI11)
Le corresponde a la gerencia de la información incorporar en los sistemas informáticos o computarizados todas las listas de acrónimos o siglas definidas por la organización en los procesos de atención médica, así como en la gestión de medicamentos. Esto incluye mecanismos para garantizar que se previenen eventos adversos asociados al uso de acrónimos o por confusión en las órdenes médicas.</t>
  </si>
  <si>
    <t>Estándar 153. Código: (GI12)
La toma de decisiones en todos los procesos de la organización se fundamenta en la información recolectada, analizada, validada y procesada a partir de la gerencia de la información.
Criterios:
• Se cuenta con mecanismos para validar la información.
• La información es comparada con referentes internacionales y se hacen los ajustes necesarios (riesgo, gravedad, complejidad, etc.).
• Se articula información clínica y administrativa.
• Se presentan resultados con base en indicadores y tendencias.
• Los procesos de mejoramiento institucional están soportados en información validada que articula mejoramiento asistencial y mejoramiento
administrativo.</t>
  </si>
  <si>
    <t>Estándar 157. Código: (MCC2)
La organización implementa las oportunidades de mejoramiento continuo identificadas en el proceso de planeación, las cuales:
Criterios:
• Son priorizadas empleando una metodología estandarizada que considere, por lo menos, las de mayor impacto en cuanto a enfoque al usuario y orientación al riesgo.
• Cuentan con el soporte, los recursos y los elementos necesarios para su implementación.
• Se operativizan en acciones de mejora, las cuales se realizan completas y en el tiempo asignado en un cronograma de trabajo.
• Identifican las potenciales barreras para implementar las acciones de mejora, con el fin de tomar los correctivos necesarios.
• Son llevadas a cabo por colaboradores y/o equipos de mejoramiento con las competencias necesarias para su desarrollo.</t>
  </si>
  <si>
    <t>Estándar 159. Código: (MCC4):
Los resultados del mejoramiento de la calidad son comunicados y se consideran:
Criterios:
• Comunicación al equipo de salud, a los proveedores, a las EPS, al paciente y su familia, a la comunidad y a otras entidades, según aplique.
• Información sobre las estrategias adoptadas para el logro de los resultados y sobre los resultados como tal.
• Los canales apropiados para la divulgación, socialización e internalización de los resultados a través de la gestión del conocimiento.
• Estrategias para difundir y/o publicar, a través de medios internos o externos, los resultados del mejoramiento.</t>
  </si>
  <si>
    <t>La organización tiene definido cuales son las acciones del PAMEC; preventivas (procedimientos, actividades y/o mecanismos realizados en forma previa a la atencion de los usuarios como procesos, modelos, guias etc.) coyunturales (procedimientos, actividades o mecanismos realizados retrospectivamente, actividades o mecanismos realizados durante  la atencion de los usuarios)</t>
  </si>
  <si>
    <t>La organización ha definido frente que estandares realizara su proceso de mejoramiento, dentro de los estandares validos se encuentran (sistema unico de acreditacion, norma teorica de buenas practicas, premio a la calidad de la alcaldia de medellin, sistema de informacion de calidad, seguimiento a riesgos)</t>
  </si>
  <si>
    <t>JULIO</t>
  </si>
  <si>
    <t>AGOSTO</t>
  </si>
  <si>
    <t>X</t>
  </si>
  <si>
    <t>Conceptalización basica sobre acreditación dirigida a lideres de procesos</t>
  </si>
  <si>
    <t>Estandarizar los indicadores a traves de fichas tecnicas</t>
  </si>
  <si>
    <t>Manual de buenas prácticas de atención en salud "y seguridad del paciente"</t>
  </si>
  <si>
    <t>Estándar no evaluable, la institución no cuenta con procesos de investigación.</t>
  </si>
  <si>
    <r>
      <t xml:space="preserve">Estándar 5. Código: (AsSP1)
La organización tiene formulada implementada y evaluada la política de Seguridad de pacientes y garantiza su despliegue en toda la organización mediante:
Criterios:
• Una estructura funcional para la seguridad del paciente.
• La implementación de estrategias para el fortalecimiento de la cultura justa de la seguridad que incentiva el reporte voluntario de eventos, la identificación de riesgos asistenciales y la definición de barreras de seguridad orientadas a su mitigación.
• Monitorización de eventos adversos.
• Evidencias de tendencias hacia la mejora y el desempeño superior.                                                                                              </t>
    </r>
    <r>
      <rPr>
        <b/>
        <sz val="11"/>
        <color indexed="10"/>
        <rFont val="Arial"/>
        <family val="2"/>
      </rPr>
      <t/>
    </r>
  </si>
  <si>
    <t>Estándar 15. Código: (AsAC7)
La organización garantiza la información al usuario sobre los servicios que presta. En los casos en los cuales el servicio no está previsto, la información debe ser explicita  en relación con la forma para acceder al mismo.</t>
  </si>
  <si>
    <t xml:space="preserve"> no aplica </t>
  </si>
  <si>
    <t xml:space="preserve">  no aplica </t>
  </si>
  <si>
    <t xml:space="preserve">.  No aplica </t>
  </si>
  <si>
    <t>2. Implementar el modelo de mejoramiento al cumplimiento del estándar.</t>
  </si>
  <si>
    <t>Se cuenta con una política de atención humanizada.</t>
  </si>
  <si>
    <t>Se realizan encuestas de satisfacción y expectativas de mejora a los clientes internos y externos</t>
  </si>
  <si>
    <t>La entidad en su plan de desarrollo institucional se definen las metas, objetivos estratégicos de la empresa los cuales fueron definidos basados en el direccionamiento estratégico propuesto para la vigencia
En la Visión institucional se plantea la meta para la prestación de servicios con niveles de excelencia, humanizados y seguros.</t>
  </si>
  <si>
    <t>Realizar seguimiento a los contratos a terceros por medio de procesos de auditoria a los mimos.</t>
  </si>
  <si>
    <t xml:space="preserve">Desde el área de LA GERENCIA  realiza la verificación de requisitos de estudio y experiencia contemplados en el manual de funciones </t>
  </si>
  <si>
    <t xml:space="preserve">. 
No aplica </t>
  </si>
  <si>
    <t xml:space="preserve">se tiene diseñada la ruta de evacuacion </t>
  </si>
  <si>
    <t xml:space="preserve"> NO APLICA </t>
  </si>
  <si>
    <t>Historia Clínica completa como fuente de recolección de      información.</t>
  </si>
  <si>
    <t xml:space="preserve">La Entidad tiene identificada la información que debe ser recolectada, analizada y procesada para la toma de decisiones en el área asistencial y administrativa.
</t>
  </si>
  <si>
    <t>1. documentar y  evalular el  proceso de educación y comunicación orientados a desplegar información a clientes internos y externos.</t>
  </si>
  <si>
    <t xml:space="preserve">1. Establecer un mecanismo formal, sistemático  y documentado para la comunicación de los resultados de mejoramiento continuo obtenidos a los públicos internos y externos, tales como personal de la Empresa, Junta directiva, Aseguradores, Proveedores, Usuarios y su Familia y a la comunidad en general.
</t>
  </si>
  <si>
    <t xml:space="preserve">no se encontraron fortalezas </t>
  </si>
  <si>
    <t>1.  Establecer estrategias para el seguimiento, evaluación y control del uso de la tecnología usada en la realización de las actividades de la empresa.
2, Evaluar periódicamente el grado de adecuación en el manejo adecuado de la tecnología asignada al personal, tomando acciones a las desviaciones encontradas.</t>
  </si>
  <si>
    <t xml:space="preserve">no se eonctraron fortalezas </t>
  </si>
  <si>
    <t xml:space="preserve"> la ips  cuanta con un sofwre el cual almacena todo la informacion  de los procesos de atencion de los usurios </t>
  </si>
  <si>
    <t xml:space="preserve"> la ips cuenta con carteles informativos los cuales son visibles para todo el personal tanto interno como externo </t>
  </si>
  <si>
    <t xml:space="preserve">no se econtraron fortalezas </t>
  </si>
  <si>
    <t xml:space="preserve">
            no se encontraron fortalezas </t>
  </si>
  <si>
    <t>ENERO/2021</t>
  </si>
  <si>
    <t>gRUPO DE ESTÁNDARES DE DIRECCIONAMIENTO</t>
  </si>
  <si>
    <t>ESTANDARES</t>
  </si>
  <si>
    <t xml:space="preserve">1. Transcribir los deberes y derechos en simbologías (lenguaje de señas, sistema braille, entre otros).
2. Documentar el código de ética y declaración de derechos y deberes para toda la institución y socializarlo en el proceso de inducción
                                                               </t>
  </si>
  <si>
    <t xml:space="preserve">  No se encuentran fortalezas</t>
  </si>
  <si>
    <t xml:space="preserve">1. documentar el código de ética y socializarlo a todos los funcionarios y usuarios   la funcionalidad del comité de ética, la importancia dentro de la organización.
</t>
  </si>
  <si>
    <t xml:space="preserve">1. En el direccionamiento estratégico de la empresa se define el compromiso de atención humanizada, segura y con estándares de calidad para todos sus usuarios.
2. Estas directrices se han socializado a todo el personal en la inducción.
3. Se aplican encuestas de satisfacción en todos los servicios
4. Se hace seguimiento PQRS y se socializan con las partes interesadas
5. Los contratos con terceros tiene un proceso de verificación de las condiciones pactadas por medio de supervisión.      
6. La institución cuenta con un modelo de atención Centrado en el paciente y su familia el cual ha sido desplegado a todos los funcionarios                                                                                                                                                                                                                                                                                                                                                                                                                                                                            
</t>
  </si>
  <si>
    <t xml:space="preserve">1. Se cuenta con el comité de humanización y seguridad del paciente, además de una política de seguridad del paciente dentro del direccionamiento estratégico, la cual ha sido desplegada a todo el personal en las reuniones de personal, inducción..
2. Se tienen documentados los procedimientos para la identificación, reporte y análisis de los eventos adversos.
3. El Comité de seguridad del paciente realiza el análisis y planes de mejoramiento a los eventos adversos reportados, utilizando la metodología de protocolo de Londres.
4. Se cuenta con evaluaciones del impacto evidenciado en eventos adversos y el aumento en la cultura del reporte. 
5. Se promueve la cultura de seguridad, la notificación y gestión de los eventos adversos y  se implementan las prácticas seguras acorde a lo establecido en la guía técnica para la atención segura, expedida por el Ministerio de la Protección Social.                                                                                                                                                                                                                                                         
</t>
  </si>
  <si>
    <r>
      <rPr>
        <sz val="11"/>
        <color theme="1"/>
        <rFont val="Arial"/>
        <family val="2"/>
      </rPr>
      <t>1.Crear una  encuesta de seguridad del paciente</t>
    </r>
    <r>
      <rPr>
        <sz val="11"/>
        <rFont val="Arial"/>
        <family val="2"/>
      </rPr>
      <t xml:space="preserve">
</t>
    </r>
  </si>
  <si>
    <t xml:space="preserve">Realizar reuniones frecuentes del Comité de Seguridad del Paciente que permita analizar y elaborar planes de mejoramiento de los incidentes y eventos adversos seguimiento a los planes de mejoramiento de las posibles causas de ocurrencia </t>
  </si>
  <si>
    <t>La Empresa cuenta con una guía técnica de buenas practicas basada en la publicada por el Ministerio de Salud, se encuentra en proceso de actualización en proceso de socialización.</t>
  </si>
  <si>
    <t>Realizar capacitación continuada del equipo de seguridad de pacientes responsable de realizar el tamizaje y el análisis de los eventos adversos, especialmente en gestión de riesgos</t>
  </si>
  <si>
    <t xml:space="preserve"> Evaluar de forma periódica el conocimiento de las personas que laboran en la ips sobre la importancia que tiene el lavado de manos</t>
  </si>
  <si>
    <t xml:space="preserve">Se cuenta con un protocolo de     prevención de enfermedades el cual ha sido  socializado   a los empleados de la IPS </t>
  </si>
  <si>
    <r>
      <rPr>
        <sz val="11"/>
        <color theme="1"/>
        <rFont val="Arial"/>
        <family val="2"/>
      </rPr>
      <t>1. Identificar, caracterizar y socializar las barreras de acceso de los usuarios a los servicios y las estrategias para eliminarlas.
2. Socializar los mapas de riesgos por servicio.
3. Tomar acciones de mejoramiento de acuerdo a los resultados de la verificación.</t>
    </r>
    <r>
      <rPr>
        <sz val="11"/>
        <color rgb="FFFF0000"/>
        <rFont val="Arial"/>
        <family val="2"/>
      </rPr>
      <t xml:space="preserve">
</t>
    </r>
  </si>
  <si>
    <t xml:space="preserve">1. documentar y estandarizar el ciclo de atención del usuario desde que llega a la organización hasta su egreso.   
2.  Socializar a todo el personal, evaluando periódicamente el grado de conocimiento y aplicación
. </t>
  </si>
  <si>
    <t xml:space="preserve">1. La organización tiene definido el proceso de asignación de citas el cual permite al usuario la escogencia del profesional a atender, horario y día de atención de acuerdo a las políticas previamente establecidas. en caso de no contar con la disponibilidad del profesional se ofrecen alternativas.
2. Para la asignación de citas se cuenta con una agenda en el software de biofile , la cual se programa por dias, tiene la información de los profesionales y horarios disponibles para la atención.       
                                                                                  </t>
  </si>
  <si>
    <r>
      <rPr>
        <sz val="11"/>
        <color theme="1"/>
        <rFont val="Arial"/>
        <family val="2"/>
      </rPr>
      <t>Existen servicios donde solo hay una opción de profesional</t>
    </r>
    <r>
      <rPr>
        <sz val="11"/>
        <color rgb="FFFF0000"/>
        <rFont val="Arial"/>
        <family val="2"/>
      </rPr>
      <t xml:space="preserve"> </t>
    </r>
  </si>
  <si>
    <t xml:space="preserve"> 1. Se cuenta con un protocolo de     prevención de enfermedades el cual ha sido socializado   a los empleados de la IPS                                         
2. Se cuenta con un protocolo de lavado de manos   el cual ha es soportado en la evidencia científica y sido socializado y es visible para  todo el personal   que labora en la  IPS como para los usuarios   
</t>
  </si>
  <si>
    <t xml:space="preserve">La Institución cuenta con portafolio de servicios publicado en la página WEB  y en los diferentes medios de comunicación.
la Gerencia   resuelve las situaciones cuando no se resuelve en punto de recepción 
</t>
  </si>
  <si>
    <t xml:space="preserve">La institución cuenta con un procedimiento documentado para la asignación de citas telefónicas y personales, con la designación de personal para dicho proceso, 
El software utilizado permite la parametrización de las agendas de citas con la información de los profesionales programados, horarios y sitios de atención.
Al momento de la asignación de la cita se le informa al usuario la fecha, hora, sitio de atención y profesional que lo atenderá, 
</t>
  </si>
  <si>
    <t xml:space="preserve">Monitorizar adherencia del cliente interno y externo acerca del proceso de estandarización de asignación y autorización de citas </t>
  </si>
  <si>
    <t xml:space="preserve">La Organización cuenta con un procedimiento estandarizado para la asignación de citas, el registro y admisión a los diferentes servicios.
                                                       </t>
  </si>
  <si>
    <r>
      <rPr>
        <sz val="11"/>
        <color theme="1"/>
        <rFont val="Arial"/>
        <family val="2"/>
      </rPr>
      <t>1. Fortalecer el proceso de información al usuario y su familia en el proceso de la atención antes, durante y después de la atención, la indicación del sitio de atención, la modalidad de llamado.
2. Fortalecer la información  que el personal de salud brinda a los usuarios al solicitar procedimientos de apoyo diagnostico acerca de la preparación que debe cumplir para la realización de estos.</t>
    </r>
    <r>
      <rPr>
        <sz val="11"/>
        <color rgb="FFFF0000"/>
        <rFont val="Arial"/>
        <family val="2"/>
      </rPr>
      <t xml:space="preserve">
</t>
    </r>
  </si>
  <si>
    <t xml:space="preserve"> No aplica </t>
  </si>
  <si>
    <t xml:space="preserve">Se designan equipos para la revisión e implementación de las guías de práctica clínica.                                                
Se socializan en las reuniones de área, dejando constancia de la reunión y de la asistencia.
</t>
  </si>
  <si>
    <t>1. Continuar con la Implementar guías de práctica clínica basadas en la evidencia</t>
  </si>
  <si>
    <t xml:space="preserve">No se encontraron fortalezas </t>
  </si>
  <si>
    <r>
      <rPr>
        <sz val="11"/>
        <color theme="1"/>
        <rFont val="Arial"/>
        <family val="2"/>
      </rPr>
      <t>1. Evaluar la eficacia de los mecanismos de información al usuario para el uso y acceso a los servicios que presta la IPS</t>
    </r>
    <r>
      <rPr>
        <sz val="11"/>
        <rFont val="Arial"/>
        <family val="2"/>
      </rPr>
      <t xml:space="preserve"> .
</t>
    </r>
  </si>
  <si>
    <t xml:space="preserve">                                                                                                                                No aplica</t>
  </si>
  <si>
    <t xml:space="preserve">  No se encontraron fortalezas </t>
  </si>
  <si>
    <r>
      <t xml:space="preserve">
</t>
    </r>
    <r>
      <rPr>
        <sz val="11"/>
        <color theme="1"/>
        <rFont val="Arial"/>
        <family val="2"/>
      </rPr>
      <t xml:space="preserve">
Documentar el proceso de como se debe  de planear de la atención, el cuidado y el tratamiento para cada paciente.</t>
    </r>
  </si>
  <si>
    <t xml:space="preserve">  No aplica </t>
  </si>
  <si>
    <r>
      <t xml:space="preserve"> </t>
    </r>
    <r>
      <rPr>
        <sz val="11"/>
        <color theme="1"/>
        <rFont val="Arial"/>
        <family val="2"/>
      </rPr>
      <t xml:space="preserve">No aplica </t>
    </r>
  </si>
  <si>
    <t xml:space="preserve">No aplica </t>
  </si>
  <si>
    <r>
      <t xml:space="preserve">  </t>
    </r>
    <r>
      <rPr>
        <sz val="11"/>
        <color theme="1"/>
        <rFont val="Arial"/>
        <family val="2"/>
      </rPr>
      <t xml:space="preserve">No aplica </t>
    </r>
  </si>
  <si>
    <t xml:space="preserve">
  No aplica</t>
  </si>
  <si>
    <t xml:space="preserve">1.Documentar el proceso  y estandarizado  de identificación de necesidades de  los pacientes </t>
  </si>
  <si>
    <t xml:space="preserve">1.  Documentar  el proceso  y estandarizado  de identificación de necesidades de  los pacientes </t>
  </si>
  <si>
    <r>
      <rPr>
        <sz val="11"/>
        <color theme="1"/>
        <rFont val="Arial"/>
        <family val="2"/>
      </rPr>
      <t>1. Revisar, actualizar y socializar el procedimiento de consentimiento informado con todos los funcionarios de la institución. 
2. Definir políticas y criterios claros en caso de negativa del consentimiento informado por parte del usuario, 
 3. vigilar que a todos los pacientes que ingresen a la IPS se les entreguen y diligencien el consentimiento informado</t>
    </r>
    <r>
      <rPr>
        <sz val="11"/>
        <color rgb="FFFF0000"/>
        <rFont val="Arial"/>
        <family val="2"/>
      </rPr>
      <t xml:space="preserve">
 </t>
    </r>
  </si>
  <si>
    <t>1 Documentar y estandarizar el protocolo y la política de atención humanizada.
2. Establecer mecanismos estandarizados y conocidos por todo el personal para garantizar una adecuada y agradable atención al paciente.                                                                                                      
Documentar una política de confidencialidad frente a la información del usuario y que su presencia en la   IPS no será divulgada sin su consentimiento
-</t>
  </si>
  <si>
    <t xml:space="preserve">La entidad cuenta con las guías y protocolos de atención en ellas se definen los criterios de diagnóstico y ayudas diagnósticas, garantizando la estandarización del manejo.  las guías han sido desplegadas al personal médico, se realizan auditorias para evaluar adherencia a guías 
</t>
  </si>
  <si>
    <t xml:space="preserve">Se encontró bien estructurado el proceso de la información suministrados a los pacientes y sus familiares sobre el manejo de su  enfermedad y sus cuidados  que tener 
</t>
  </si>
  <si>
    <t>Evaluar de forma periódica  a los  usuarios sobre la percepción del servicio prestado y las recomendaciones</t>
  </si>
  <si>
    <r>
      <rPr>
        <sz val="11"/>
        <color theme="1"/>
        <rFont val="Arial"/>
        <family val="2"/>
      </rPr>
      <t>1. Incluir en las ordenes de exámenes y en  los resultados de las ayudas diagnosticas información clínica relevante  e interpretación para facilitar el proceso diagnostico y de manejo.</t>
    </r>
    <r>
      <rPr>
        <sz val="11"/>
        <rFont val="Arial"/>
        <family val="2"/>
      </rPr>
      <t xml:space="preserve">
</t>
    </r>
  </si>
  <si>
    <r>
      <t xml:space="preserve">
</t>
    </r>
    <r>
      <rPr>
        <sz val="11"/>
        <color theme="1"/>
        <rFont val="Arial"/>
        <family val="2"/>
      </rPr>
      <t xml:space="preserve">No aplica </t>
    </r>
  </si>
  <si>
    <t>La entidad cuenta con un procedimiento para la adopción de guías de práctica clínica basadas en la evidencia, acorde a lo dispuesto en el ministerio de salud y protección social.</t>
  </si>
  <si>
    <t xml:space="preserve">Documentar el protocolo de revisión de historias clínicas                                                                                                            conformar el equipo encargado de realizar las auditorios y seguimientos a las historias clínicas                                                                                                                      </t>
  </si>
  <si>
    <t>Documentar socializar y evaluar  de la adherencia del protocolo de atención para víctimas de maltrato infantil, abuso sexual y/o violencia intrafamiliar</t>
  </si>
  <si>
    <t xml:space="preserve">La organización tiene definido en su declaración de derechos del usuario el derecho a una segunda opinión.
</t>
  </si>
  <si>
    <t xml:space="preserve">1.  Revisar el material educativo construido para cada programa y diseñar para aquellos que todavía no tienen éste recurso.
2. Diseñar e implementar estrategias de educación y capacitación en salud, teniendo en cuenta las metas, objetivos y los indicadores dentro de los cuales se incluya la satisfacción de los usuarios.
</t>
  </si>
  <si>
    <t>En la entidad se cuenta con historia clínica electrónica la cual permite la revisión de las atenciones realizadas al usuario en todos los servicios.</t>
  </si>
  <si>
    <r>
      <rPr>
        <sz val="11"/>
        <color theme="1"/>
        <rFont val="Arial"/>
        <family val="2"/>
      </rPr>
      <t xml:space="preserve">
1 .Documentar un procedimiento definido para la realización de las auditorias de calidad y a la adherencias a las guías y protocolos de atención.                                                                                                                                           2. Documentar el proceso de evolución de diligenciamiento de la historia clínica, los criterios de pertinencia diagnostica, de ayudas diagnósticas, tratamientos, remisiones, educación dada al usuario</t>
    </r>
    <r>
      <rPr>
        <sz val="11"/>
        <color rgb="FFFF0000"/>
        <rFont val="Arial"/>
        <family val="2"/>
      </rPr>
      <t>.</t>
    </r>
  </si>
  <si>
    <t>Documentar y realizar un buzón de quejas y reclamos de los usuarios, el cual sea revisado y evaluado de forma periódica</t>
  </si>
  <si>
    <t>La empresa cuanta a con un proceso de seguimiento a los usuarios al finalizar la consulta donde se hace llamadas telefónicas para consultar sobre su estado de salud y medición de la satisfacción de la atención.</t>
  </si>
  <si>
    <t>Documentar el  proceso  y estandarizarlo  para el egreso de los pacientes, que garantiza al usuario y su familia la adecuada finalización de la atención y su posterior seguimiento.</t>
  </si>
  <si>
    <t xml:space="preserve">evaluar la precepcion de los usurios sobre como se esta presentado el servicion de labotorio. </t>
  </si>
  <si>
    <r>
      <rPr>
        <sz val="11"/>
        <color theme="1"/>
        <rFont val="Arial"/>
        <family val="2"/>
      </rPr>
      <t>1. Documentar protocolo que contenga: motivos de referencia, fechas, lugares, información del usuario, cuándo y dónde se remiten, entre otros.</t>
    </r>
    <r>
      <rPr>
        <sz val="11"/>
        <color indexed="40"/>
        <rFont val="Arial"/>
        <family val="2"/>
      </rPr>
      <t xml:space="preserve">
</t>
    </r>
  </si>
  <si>
    <t>El software de la empresa tiene incorporado el módulo de facturación</t>
  </si>
  <si>
    <t>La IPS cuenta con un proceso documentado   del direccionamiento estratégico, el cual se ha formulado con la participación del equipo directivo y el personal operativo de la Organización.</t>
  </si>
  <si>
    <t xml:space="preserve">1. Estandarizar en la formulación del Plan de Gestión los criterios del presente estándar, en especial la inclusión de la gestión del riesgo en sus diferentes dimensiones,  el código de integralidad del que trata la función pública. El mapa de procesos                                                                                 que orienten la prestación de los servicios, la autoevaluación de los servicios habilitados por la Institución.
2. Establecer estrategias para el despliegue amplio y suficiente en todo el personal de la empresa y los usuarios de los servicios, realizar evaluaciones periódicas para evidenciar su conocimiento y entendimiento.
                                                                                                 </t>
  </si>
  <si>
    <t>Se tiene documentado el plan estratégico a partir del direccionamiento en la institución</t>
  </si>
  <si>
    <t xml:space="preserve">Se tiene documetado el plan estretegico a aprtir del direccionamiento en la institucion </t>
  </si>
  <si>
    <t xml:space="preserve">1. Evaluar la implementación y comprensión del plan de desarrollo y plataforma estratégica en el personal de la empresa y los usuarios. 
2. Implementar el modelo de mejoramiento a las desviaciones encontradas producto de la evaluación de la comprensión del plan de desarrollo y plataforma estratégica y realizar acciones.
</t>
  </si>
  <si>
    <r>
      <rPr>
        <sz val="11"/>
        <color theme="1"/>
        <rFont val="Arial"/>
        <family val="2"/>
      </rPr>
      <t>1. Realizar seguimiento a los planes de mejoramiento continuo, humanización de la atención, enfoque y la gestión del riesgo, seguridad del paciente y colaboradores
2. Implementar el modelo de mejoramiento en el cumplimiento del estándar.</t>
    </r>
    <r>
      <rPr>
        <sz val="11"/>
        <color rgb="FFFF0000"/>
        <rFont val="Arial"/>
        <family val="2"/>
      </rPr>
      <t xml:space="preserve">     
                                                                                                                                   </t>
    </r>
  </si>
  <si>
    <r>
      <rPr>
        <sz val="11"/>
        <color theme="1"/>
        <rFont val="Arial"/>
        <family val="2"/>
      </rPr>
      <t>Diseñar la política de prestación de servicios de salud de promoción y prevención dirigido a usuarios, familiares y colaboradores</t>
    </r>
    <r>
      <rPr>
        <sz val="11"/>
        <color rgb="FFFF0000"/>
        <rFont val="Arial"/>
        <family val="2"/>
      </rPr>
      <t xml:space="preserve"> </t>
    </r>
  </si>
  <si>
    <t xml:space="preserve">Documentar un proceso de garantía y viabilidad financiera que incluya la asignación de recursos </t>
  </si>
  <si>
    <t>Diseñar un proceso para evaluar integralmente la gestión clínica y el modelo de prestación de la organización, que con base en procesos de evaluación de la calidad en la organización.</t>
  </si>
  <si>
    <t>Se tiene  documentado el protocolo de Seguridad del paciente, humanización, gestión del riesgo.</t>
  </si>
  <si>
    <t xml:space="preserve">Hacer evaluación y seguimiento al conocimiento del direccionamiento estratégico, plan de desarrollo, seguridad del paciente, gestión de la tecnología y realizar plan de mejoramiento.
</t>
  </si>
  <si>
    <t>se cuenta con un manual de funciones para cada uno de los miembros directivos de la empresa</t>
  </si>
  <si>
    <r>
      <rPr>
        <sz val="11"/>
        <color theme="1"/>
        <rFont val="Arial"/>
        <family val="2"/>
      </rPr>
      <t>1. Establecer un procedimiento para planificar, ejecutar y evaluar la capacitación y asesoría dada a la Junta Directiva por parte de la organización.                                                                                       Invitar a los miembros de la Junta Directiva a las capacitaciones que se hacen mensualmente en reunión de personal y otras que se tengan programadas en la Institución y que esten acordes al perfil o necesidad del miembro de la Junta</t>
    </r>
    <r>
      <rPr>
        <sz val="11"/>
        <color rgb="FFFF0000"/>
        <rFont val="Arial"/>
        <family val="2"/>
      </rPr>
      <t>.</t>
    </r>
  </si>
  <si>
    <t>Desarrollo de planes de mejoramiento a nivel de los estándares anteriores en diferentes procesos y servicios</t>
  </si>
  <si>
    <t>Seguimiento a planes de mejoramiento continúo dentro de la Gestión Clínica</t>
  </si>
  <si>
    <t>Realizar seguimiento a los resultados y planes de mejoramiento obtenidos en las encuestas de satisfacción de los clientes internos y externos</t>
  </si>
  <si>
    <t>1s. Establecer un modelo de atención centrado en la promoción de la salud y prevención de la enfermedad que desarrolle las competencias en el personal de salud para el fomento del autocuidado en los paciente</t>
  </si>
  <si>
    <r>
      <rPr>
        <sz val="11"/>
        <color theme="1"/>
        <rFont val="Arial"/>
        <family val="2"/>
      </rPr>
      <t>Diseñar una política organizacional para definir tipo, suficiencia, cobertura, complejidad y amplitud de los servicios que se han de proveer</t>
    </r>
    <r>
      <rPr>
        <sz val="11"/>
        <color rgb="FFFF0000"/>
        <rFont val="Arial"/>
        <family val="2"/>
      </rPr>
      <t xml:space="preserve">
</t>
    </r>
  </si>
  <si>
    <t>La IPS analiza los referentes internos en relación a las empresas nacionales garantizando accion de mejora de los procesos referenciados</t>
  </si>
  <si>
    <r>
      <rPr>
        <sz val="11"/>
        <color theme="1"/>
        <rFont val="Arial"/>
        <family val="2"/>
      </rPr>
      <t>1. Diseñar  la política de gestión del riesgo para la entidad
.</t>
    </r>
    <r>
      <rPr>
        <sz val="11"/>
        <rFont val="Arial"/>
        <family val="2"/>
      </rPr>
      <t xml:space="preserve">
</t>
    </r>
  </si>
  <si>
    <t xml:space="preserve">1. Promover mas la asignacion de recursos que apoye la labor y monitorizacion enfocado al mejoramineto de la calidad 
</t>
  </si>
  <si>
    <t xml:space="preserve">1.Evaluar que se entrega la información al usuario y la implementación de los derechos del usuario, la aplicación de la política de humanización y los valores éticos en la atención en salud y actividades administrativas por parte del personal que labora en la Empresa, incluido el personal en practica profesional y contratistas.
2 .Aplicar el modelo de mejoramiento continuo a la evaluación del grado de cumplimiento de los derechos de los usuarios, tomando acciones para las desviaciones encontradas, incluyendo la verificación de la  eficacia de acciones tomadas.                                                                                               3. Desarrollar la política de humanización.
</t>
  </si>
  <si>
    <t xml:space="preserve">
.Se cuenta con el código de ética y buen gobierno
Se cuenta con programa de salud ocupacional para el manejo de los incidentes y eventos.
</t>
  </si>
  <si>
    <t xml:space="preserve">1. Desarrollar un protocolo que incluya las políticas  y comportamientos frente a los clientes y compañeros de trabajo.                                                                                              
  2. Implementar en el protocolo el manejo de la agresión por parte del personal a los usuarios.
3. hacer seguimiento las acciones emprendidas desde el comité de convivencia laboral y el comité de control interno disciplinario.                                                                                       .
</t>
  </si>
  <si>
    <r>
      <rPr>
        <sz val="11"/>
        <color theme="1"/>
        <rFont val="Arial"/>
        <family val="2"/>
      </rPr>
      <t>1. Establecer un procedimiento estandarizados por medio del cual la alta dirección asigna los recursos para la capacitación, entrenamiento de los miembros de los comités en la monitorización y mejoramiento de la calidad en los diferentes procesos.</t>
    </r>
    <r>
      <rPr>
        <sz val="11"/>
        <rFont val="Arial"/>
        <family val="2"/>
      </rPr>
      <t xml:space="preserve">
</t>
    </r>
  </si>
  <si>
    <r>
      <rPr>
        <sz val="11"/>
        <color theme="1"/>
        <rFont val="Arial"/>
        <family val="2"/>
      </rPr>
      <t>1.Documentar y formalizar las responsabilidades, autoridad y que deben comunicar los lideres de los procesos y demás personal de la empresa con el fin de garantizar el adecuado desarrollo de los objetivos y políticas institucionales</t>
    </r>
    <r>
      <rPr>
        <sz val="11"/>
        <color rgb="FFFF0000"/>
        <rFont val="Arial"/>
        <family val="2"/>
      </rPr>
      <t xml:space="preserve">. 
</t>
    </r>
  </si>
  <si>
    <r>
      <rPr>
        <sz val="11"/>
        <color theme="1"/>
        <rFont val="Arial"/>
        <family val="2"/>
      </rPr>
      <t xml:space="preserve">1. Documentar el proceso de gestión financiera el cual incluya la metodología para la formulación del presupuesto desde sus mecanismos de planeación hasta el monitoreo y evaluación.
2. Documentar y dejar evidencia de la identificación de necesidades de los procesos con relación a los recursos necesarios para su desempeño y del grado en que se lograron satisfacer. </t>
    </r>
    <r>
      <rPr>
        <sz val="11"/>
        <rFont val="Arial"/>
        <family val="2"/>
      </rPr>
      <t xml:space="preserve">
</t>
    </r>
  </si>
  <si>
    <t xml:space="preserve">1. Crear el  Comité de Sostenibilidad Financiera el cual se reunira  trimestralmente el cual se encarga de realizar el ajuste contable.                                                                                                                                 Incluir en la monitorización del manejo de los recursos humanos, físicos y financieros
</t>
  </si>
  <si>
    <t xml:space="preserve">La Entidad tiene definidos los servicios a ser contratados con terceros.
La contratación se realiza de acuerdo a lo establecido en el estatuto de contratación.
Se tienen contratos de prestación de laboratorio clínico ,
En los contratos se establecen los criterios para la adecuada prestación de los servicios
</t>
  </si>
  <si>
    <t xml:space="preserve">1. Diseñar el modelo de mejoramiento continuo a la evaluación de las oportunidades de mejora del proceso de gerencia en los espacios de dirección de la organización.
</t>
  </si>
  <si>
    <r>
      <t xml:space="preserve"> </t>
    </r>
    <r>
      <rPr>
        <sz val="11"/>
        <color theme="1"/>
        <rFont val="Arial"/>
        <family val="2"/>
      </rPr>
      <t>Realizar seguimiento al cumplimiento de la política del talento humano la cual incluya sus expectativas, y necesidades, evolución del clima laboral, análisis de supuesto de trabajo, bienestar laboral.</t>
    </r>
  </si>
  <si>
    <t>La IPS cuenta con una estructura de planeación del talento humano bien definida y cumple con todos los parámetros normativos légales</t>
  </si>
  <si>
    <t>Realizar seguimiento a la política de Gestión del Talento Humano dentro del cual esta definido el proceso de planeación del talento humano basado en la identificación de las necesidades y expectativas de las diferentes áreas de la organización, además tiene en cuenta los cambios organizacionales, las políticas y directrices de la Gerencia.</t>
  </si>
  <si>
    <t>Documentar  un procedimiento para la selección del talento humano teniendo en cuenta , El manual de funciones y competencias laborales.</t>
  </si>
  <si>
    <t xml:space="preserve">La IPS   cuent a con un programa y proceso de induccion el cual permite  que las personas contratadas se informen de los procesos </t>
  </si>
  <si>
    <t xml:space="preserve">Documentar y socilizar el programa de induccion del personal nuevo </t>
  </si>
  <si>
    <t>1.Fortalecer la evaluación del desempeño laboral en el componente de competencias comunes y por nivel jerárquico, a través de un proceso de capacitación a todos los evaluadores.</t>
  </si>
  <si>
    <t>De acuerdo al proceso ya establecido la entidad valida sistemáticamente en la páginas de la Contralorea, Procuraduría, Policía, medidas correctivas, RETHUS, y demás los indecentes y/o anotaciones de cada servidor, los cuales guardan estricta confidencialidad en el expediente laboral de cada uno</t>
  </si>
  <si>
    <t>Se cuenta con un proceso  implementado que permite evaluar y capacitar los requisitos básicos del personal desacuerdo a  su area de trabajo</t>
  </si>
  <si>
    <t xml:space="preserve">Diseñar el manual de inducción específica para cada cargo por los jefes de área, para la cual se dejara constancia firmada por el jefe de área y  el nuevo empleado.  Este manual será utilizado también para el personal en entrenamiento. </t>
  </si>
  <si>
    <t>Se realizan evoluciones de sus conocimientos de acuerdo su competencia y el desempeño en su área de trabajo</t>
  </si>
  <si>
    <r>
      <rPr>
        <sz val="11"/>
        <color theme="1"/>
        <rFont val="Arial"/>
        <family val="2"/>
      </rPr>
      <t>1. Verificar que en el proceso de inducción de personal se informe y oriente sobre el proceso de evaluación.
2. Desplegar al personal y partes interesadas los resultados de la evaluación del desempeño con indicadores como proporción de empleados con desempeño superior, mejoras en el desempeño de los procesos, proporción de empleados que mejoraron su desempeño, entre otros.                                               
 3.Reportar al comité de Bienestar Social y de acuerdo al plan de  estímulos el resultado de la evaluación de desempeño anual de los servidores con calificación sobresaliente para que estos dispongan del incentivo aprobado.</t>
    </r>
    <r>
      <rPr>
        <sz val="11"/>
        <color rgb="FFFF0000"/>
        <rFont val="Arial"/>
        <family val="2"/>
      </rPr>
      <t xml:space="preserve">
</t>
    </r>
  </si>
  <si>
    <t>La IPS  verifica el cumplimiento de los trabajadores asignados de acuerdo a su área y la responsabilidad que tiene.</t>
  </si>
  <si>
    <t xml:space="preserve">1. Fortalecer los procesos de auditoria a los procesos administrativos y de facturación, que garanticen el control a la responsabilidad encomendada.
2. Definir planes de mejoramiento objetivos que permitan  su evaluación en el seguimiento de los empleados, para garantizar su eficacia.
</t>
  </si>
  <si>
    <t xml:space="preserve">1 . Realizar autoevaluación de la cultura organizacional                                                           
2. Identificar elementos de la cultura institucional que deben ser mejorados.                                                                                                           .3 Diseñar el plan de intervención para mejorar aspectos claves de la cultura organizacional
</t>
  </si>
  <si>
    <t>Documentar e implementar de acuerdo a la normatividad una política aplicable a Gestión del Talento Humano en la Entidad incluye un programa de bienestar social e incentivos laborales y de salud ocupacional.</t>
  </si>
  <si>
    <t>Se cuenta con un proceso sistemático  para evaluar la satisfacción de sus empleados .</t>
  </si>
  <si>
    <r>
      <rPr>
        <sz val="11"/>
        <color theme="1"/>
        <rFont val="Arial"/>
        <family val="2"/>
      </rPr>
      <t>1. Realizar un seguimiento permanente al plan de mejora que se realice producto de la evaluación de la satisfacción del cliente interno. 
2. Documentar el proceso sistemático para evaluar periódicamente la satisfacción de los colaboradores y el clima organizacional.</t>
    </r>
    <r>
      <rPr>
        <sz val="11"/>
        <color rgb="FFFF0000"/>
        <rFont val="Arial"/>
        <family val="2"/>
      </rPr>
      <t xml:space="preserve">
</t>
    </r>
  </si>
  <si>
    <r>
      <t xml:space="preserve">.  </t>
    </r>
    <r>
      <rPr>
        <sz val="11"/>
        <color theme="1"/>
        <rFont val="Arial"/>
        <family val="2"/>
      </rPr>
      <t xml:space="preserve">No aplica </t>
    </r>
  </si>
  <si>
    <t>Realizar y documentar  documentado un procedimiento para la implementación de un plan de auditoria para el mejoramiento de la calidad, el cual evalúa la implementación de los estándares del sistema único de acreditación en salud, el cual se encuentra enmarcado en la ruta critica del PAMEC.</t>
  </si>
  <si>
    <t xml:space="preserve">1. El Direccionamiento estratégico de la empresa define su compromiso con la atención humanizada y segura, el valor de respeto por los usuarios garantizándole la privacidad y confidencialidad de la información.
2. El equipo directivo analiza las necesidades de adecuación del ambiente físico de acuerdo a los requerimientos legales y a la disponibilidad de recursos, en ocasiones se consideran las sugerencias del cliente interno y externo dadas en las expresiones.
3. Se tiene documentado un programa de seguridad del paciente  que incluya los mecanismos de protección para el personal, el usuarios y su familia, mientras se encuentran dentro de las instalaciones, desplegándolo y evaluando el grado de conocimiento y aplicación tanto en públicos internos como externos.
</t>
  </si>
  <si>
    <t xml:space="preserve">1.Realizar ejercicios de referenciarían para apropiar mejores practicas en la planeación del ambiente físico.                                                                                                                                                                       
 2. Se va a trabajar la matriz de riesgos y cumplir con los estándares mínimos de seguridad y salud en el trabajo.                                                                                                          
 3. Desplegar y evaluar a los usuarios externos el programa de seguridad del paciente.                                                                                                                                                             4. Desplegar el plan de emergencias de acuerdo al documento                                                                                             5.Realizar las rondas administrativas de acuerdo al plan de mantenimiento hospitalario, plan de emergencias, plan de gestión integral de residuos hospitalarios (PGIRSH), y el programa de seguridad y salud y en el trabajo                          
</t>
  </si>
  <si>
    <t xml:space="preserve">1. se tiene diseñada y socializada la política de no reusó a todo el personal de la institución                                                       . 
2. se tiene diseñado un protocolo para el lavado y desinfección d e la  IPS  
</t>
  </si>
  <si>
    <t xml:space="preserve">En el Direccionamiento estratégico de la IPS   cuenta con una política que tiene establecido el compromiso con la protección del ambiente </t>
  </si>
  <si>
    <r>
      <rPr>
        <sz val="11"/>
        <color theme="1"/>
        <rFont val="Arial"/>
        <family val="2"/>
      </rPr>
      <t xml:space="preserve">1. Documentar el proceso de la cultura ecológica, utilizando los medios de comunicación Institucionales.
2. Fortalecer el proceso de sensibilización con  los usuarios sobre la adecuada separación de los residuos en la fuente y demás aspectos relacionados.                                                                                                                                                                                                 3. Capacitar a l personal de Servicios Generales frente a los criterios de Gerencia del ambiente físico.  </t>
    </r>
    <r>
      <rPr>
        <sz val="11"/>
        <color rgb="FFFF0000"/>
        <rFont val="Arial"/>
        <family val="2"/>
      </rPr>
      <t xml:space="preserve">                                                                                                                      
</t>
    </r>
  </si>
  <si>
    <t xml:space="preserve">La Entidad tiene definida una política ambiental donde se compromete al mejoramiento continuo de los procesos para prevenir la contaminación y propiciar un ambiente seguro y saludable de sus usuarios.
Para el desarrollo del manejo de residuos hospitalarios se cuenta con un plan (plan integral de gestión de residuos hospitalarios), el cual ha sido desplegado al personal en las inducciones , y al usuario y su familia en los servicios.
El proveedor de transporte y disposición final de los residuos cumple con la normatividad vigente, Se cuenta con contenedores con el código de colores estandarizado para la clasificación de los residuos
</t>
  </si>
  <si>
    <r>
      <rPr>
        <sz val="11"/>
        <color theme="1"/>
        <rFont val="Arial"/>
        <family val="2"/>
      </rPr>
      <t>1.Fortalecer el despliegue del manejo de los residuos en los usuarios de todos los servicios, 
2. Fomentar la cultura del reciclaje, la reutilización y la reducción de los residuos generados en la IPS 
3. Evaluar periódicamente el grado de conocimiento y aplicación de la política ambiental y del manual de residuos hospitalarios por parte del personal y de los usuarios de los servicios, tomando acciones a las desviaciones encontrados</t>
    </r>
    <r>
      <rPr>
        <sz val="11"/>
        <color indexed="10"/>
        <rFont val="Arial"/>
        <family val="2"/>
      </rPr>
      <t xml:space="preserve">..      
</t>
    </r>
  </si>
  <si>
    <t xml:space="preserve">Evaluación y mejoramiento de la capacidad de respuesta ante 1.docuementar y socializar el plan de emergencias y desastres internos y externos y evaluar la capacidad de respuesta  </t>
  </si>
  <si>
    <t xml:space="preserve">En el plan de emergencias de la Entidad se contemplan las acciones a seguir en caso de emergencias interna y externas.
La IPS cuenta con la señalización de las zonas de expansión en caso de emergencias y las rutas de evacuación en caso de emergencias internas.
</t>
  </si>
  <si>
    <r>
      <rPr>
        <sz val="11"/>
        <color theme="1"/>
        <rFont val="Arial"/>
        <family val="2"/>
      </rPr>
      <t>1. Documentar en el plan de emergencias y desastres las acciones a seguir con los usuarios que permitan su identificación, reubicación, sistema de transporte y comunicación con las familias en el caso de una emergencia.
2.  Evaluar periódicamente por medio de simulacros la efectividad de los mecanismos de identificación, reubicación de usuarios, la comunicación a las familias.
3. Gestionar con otras entidades de salud los mecanismos de coordinación y recepción de usuarios en caso que sea necesario reubicar usuarios en caso de emergencias.</t>
    </r>
    <r>
      <rPr>
        <sz val="11"/>
        <color rgb="FFFF0000"/>
        <rFont val="Arial"/>
        <family val="2"/>
      </rPr>
      <t xml:space="preserve">
</t>
    </r>
  </si>
  <si>
    <t xml:space="preserve">1. Evaluar la percepción de las condiciones de silencio.
2. Implementar estrategias para el mejoramiento del ambiente de trabajo en las diferentes áreas
</t>
  </si>
  <si>
    <t xml:space="preserve">la IPS cuenta con proceso de planificación de la adquisición de equipos tecnológicos y software de acuerdo la oferta y la demanda </t>
  </si>
  <si>
    <t xml:space="preserve">1. documentar y socializar proceso de evaluación de la tecnología. 
2. Socializar e implementar proceso para la planeación y la gestión de la tecnología.
   </t>
  </si>
  <si>
    <t>Documentar una política institucional para la gestión de la tecnología, la cual se compromete con gestionar adecuadamente la adquisición y renovación de una tecnología necesaria y acorde a la demanda y al nivel de atención la cual se articula con la política de seguridad del paciente y la gestión de la información.</t>
  </si>
  <si>
    <t xml:space="preserve">La IPS realiza monitorización periódica del estado en que se encuentran cada uno de los elementos tecnológicos. </t>
  </si>
  <si>
    <t xml:space="preserve">La entidad cuenta con un ingeniero biomédico externo para la realización de mantenimiento a los equipos biomédicos y de sistemas para el software y hardware.
Se cuenta con el software de biofile para la gestión de la tecnología, a través del cual se reportan las fallas y se registran los mantenimientos realizados                                                                                                              
</t>
  </si>
  <si>
    <t xml:space="preserve">1. Realizar búsqueda e identificación de posibles eventos adversos asociadas a las paradas de los equipos y la respuesta de los planes de contingencia.
2. Establecer mecanismos eficaces para informar al usuario oportunamente en caso de no disponibilidad de la tecnología para la realización de sus atenciones, la forma de reprogramar las actividades evitando pérdida de tiempo e insatisfacción con el servicio. 
</t>
  </si>
  <si>
    <t xml:space="preserve">La gerencia de la ips tiene Conocimiento de tiempos y costos de reparación o mantenimiento,        obsolescencia y         disponibilidad de repuestos para la tecnología que se desea renovar. </t>
  </si>
  <si>
    <t xml:space="preserve">1. Implementar la política de renovación de la tecnología                                                                                             
2. Desplegar en forma amplia y suficiente estos mecanismos y criterios de renovación tecnológica entre el personal de la empresa y partes interesadas que apliquen.
3. Evaluar la eficacia de los mecanismos para la renovación tecnológica, tomando acciones a las desviaciones encontradas y registro de los aprendizajes para futuras acciones.
</t>
  </si>
  <si>
    <t>Documentar un procedimiento para la implementación de un plan de auditoria para el mejoramiento de la calidad, el cual evalúa la implementación de los estándares del sistema único de acreditación en salud, el cual se encuentra enmarcado en la ruta crítica del PAMEC.</t>
  </si>
  <si>
    <t>A todos los usuarios se les entrega una encuesta de satisfacción la cual deben llenar, esta se evalúan y se socializan de forma mensual</t>
  </si>
  <si>
    <t>Documentar  una política para el sistema de información en la cual se define el Manejo confiable, seguro y oportuno de la información que permita una acertada toma de decisiones en todos los niveles de la organización.</t>
  </si>
  <si>
    <t>Documentar una política para el sistema de información en la cual se define el Manejo confiable, seguro y oportuno de la información que permita una acertada toma de decisiones en todos los niveles de la organización</t>
  </si>
  <si>
    <t xml:space="preserve">1. documentar y estandarizar el proceso de evaluación y mejoramiento, donde se incluyan las herramientas para el análisis de la información, especialmente los indicadores de gestión de los procesos.
.
</t>
  </si>
  <si>
    <t xml:space="preserve">  La gerencia tiene en cuenta el costo de cada uno de los elementos tectológicos que va adquirir en la institución </t>
  </si>
  <si>
    <t xml:space="preserve">1. Fortalecer los manuales de gestión de la tecnología y reglamento de información explicitando los criterios y mecanismos para la adopción de tecnologías, el análisis del costo beneficio, los mecanismos de entrenamiento del personal, el manejo ético de la información.
2. desplegar el contenido de los manuales al personal de la empresa y partes interesadas que apliquen, evaluando el grado de conocimiento y aplicación del mismo, tomando acciones a las desviaciones encontradas.
3. registrar los entrenamientos realizados al personal en el manejo de la tecnología y la información.
4. hacer verificaciones periódicas al buen uso de la tecnología y a la información de la empresa.
5. Estandarizar los mecanismos para el cálculo y provisión de los equipos informáticos necesarios para las diferentes áreas, midiendo el nivel de cobertura que se tiene.
</t>
  </si>
  <si>
    <t xml:space="preserve">En el direccionamiento de la entidad se tiene en cuenta que la gestión de la información el compromiso de Manejo confiable de la información, que la misma permanezca en condiciones de seguridad y oportunidad permitiendo una acertada toma de decisiones en todos los niveles de la organización. Este compromiso se despliega al personal durante la inducción y re inducción.
</t>
  </si>
  <si>
    <t xml:space="preserve">Documentar Mecanismos de control documental y de registros en la historia clínica (consentimiento protección de datos por parte de los colaboradores de la
Institución).
</t>
  </si>
  <si>
    <t xml:space="preserve">Se realiza inducción al personal nuevo en el proceso de gestión de la información, la creación y cancelación de accesos al sistema , uso de medios externos al sistema  de almacenamientos , instalación de software, capacitación y manejo de antivirus, 
Se cuenta con los manuales de usuarios de los aplicativos.                                                                           </t>
  </si>
  <si>
    <t xml:space="preserve">1. Fortalecer la implementación de la  matriz de información por servicio la cual debe establecer la forma de  proveer la información de acuerdo al tipo de cliente, la periodicidad, y los funcionarios que intervienen entre otras.  
2. Se deben contemplar los criterios de oportunidad, facilidad de acceso, confiabilidad y validez de la información, seguridad y veracidad de la misma (validación de los datos).
</t>
  </si>
  <si>
    <t xml:space="preserve">1.Definir responsabilidad específica de cada uno de los profesionales de salud en cada paso de la recolección de datos e
Información. Validación de los datos).de los datos).
</t>
  </si>
  <si>
    <t xml:space="preserve"> El  sofwre   que tiene la ips  cuenta almecena todo la informacion  de los paciente como de los profesiones   que laboran en la institucion </t>
  </si>
  <si>
    <t>Documentar una política para el sistema de información en la cual se define el Manejo confiable, seguro y oportuno de la información que permita una acertada toma de decisiones en todos los niveles de la organización.</t>
  </si>
  <si>
    <t xml:space="preserve">La Entidad cuenta con un software integral el cual incluye la historia clínica electrónica, la cual esta parametrizada de acuerdo a los requerimientos establecidos por la Resolución 1995 de 1999 y 839 de 2017 en cuanto a la seguridad, continuidad, accesibilidad para el personal responsable de las atenciones, por ser electrónica se garantiza la legibilidad del contenido, la trazabilidad de los datos y archivo permanente de los mismos.
</t>
  </si>
  <si>
    <t>Documentar un plan de contingencia diseñado, implementado y evaluado que garantice el normal funcionamiento de los sistemas de información de la organización,</t>
  </si>
  <si>
    <t xml:space="preserve">1. Socializa con todo el personal el no uso de siglas o acrónimos
2. Incluir en las auditorias la evaluación del uso de siglas
3. Revisar formatos institucionales para que no contengan siglas
</t>
  </si>
  <si>
    <t xml:space="preserve">1. Establecer mecanismos de validación sistemática y periódica de la información en todas las áreas, especialmente articulando la información asistencial con la administrativa.
2.  Establecer el mecanismos para realizar referenciarían de los estándares de los indicadores con referentes nacionales o internacionales, adoptando las mejores prácticas.
3. Estableciendo la periodicidad de medición y los ámbitos de análisis, el flujo de la información y las instancias de análisis y decisión. La Entidad tiene identificada la información que debe ser recolectada, analizada y procesada para la toma de decisiones en el área asistencial y administrativa.
</t>
  </si>
  <si>
    <t xml:space="preserve">1 .Documentar el proceso de planeación del mejoramiento continúo
2. Implementar en la evaluación el impacto de las acciones sobre el usuario y su familia con base en indicadores como seguridad, continuidad, coordinación, competencia, efectividad, eficiencia, accesibilidad y oportunidad, entre otros, estableciendo la forma de comunicarles estos resultados.
</t>
  </si>
  <si>
    <t xml:space="preserve">1. Estandarizar en todos los procesos el modelo de mejoramiento continuo para la identificación, análisis, toma de acciones, seguimientos y verificación de la eficacia de las acciones de forma sistemática y amplia. De las acciones.
</t>
  </si>
  <si>
    <t>Estándar 4. Código: (AsDP4)
La organización asegura que para todos los usuarios que atiende, independientemente de la modalidad de venta o contratación de los servicios, se cumplen de igual manera los estándares de acreditación que apliquen a los servicios prestados.
Criterios:
• Si la organización presta servicios mediante la venta de servicios parciales como hotelería, salas de cirugía u otros, cuenta con mecanismos para asegurar que la atención extra institucional ambulatoria o interinstitucional prestada por terceros se presta cumpliendo con los estándares de acreditación en relación con el servicio o servicios prestados.
• Si la organización tiene responsabilidades en la atención de grupos poblacionales o contrata servicios con terceros, cuenta con mecanismos para asegurar que el ciclo de atención del usuario del cual es responsable se realiza cumpliendo con los estándares de acreditación.</t>
  </si>
  <si>
    <t xml:space="preserve">En la Entidad se tiene definido el comunicar el resultado de los indicadores asistenciales y administrativos al Comité Técnico. 
La institución cumple con los requerimientos de información a los entes de control.
</t>
  </si>
  <si>
    <t>1. realizar Jornadas de actualización al personal que labora en la institución específicos en el área o servicio donde labora</t>
  </si>
  <si>
    <r>
      <rPr>
        <sz val="11"/>
        <color indexed="10"/>
        <rFont val="Arial"/>
        <family val="2"/>
      </rPr>
      <t xml:space="preserve">
</t>
    </r>
    <r>
      <rPr>
        <sz val="11"/>
        <color theme="1"/>
        <rFont val="Arial"/>
        <family val="2"/>
      </rPr>
      <t xml:space="preserve">1. Verificar todos los niveles de cumplimiento del modelo de atención en todas las actividades que realice la institución.
2. Verificar el cumplimiento de los estándares de acreditación en los servicios prestados por terceros, dejar registro de la verificación y pactar planes de mejoramiento con ellos.
3. Implementar acciones de mejoramiento de acuerdo a los resultados de la verificación.                                   
</t>
    </r>
  </si>
  <si>
    <r>
      <rPr>
        <sz val="11"/>
        <color indexed="10"/>
        <rFont val="Arial"/>
        <family val="2"/>
      </rPr>
      <t xml:space="preserve">
 </t>
    </r>
    <r>
      <rPr>
        <sz val="11"/>
        <color theme="1"/>
        <rFont val="Arial"/>
        <family val="2"/>
      </rPr>
      <t xml:space="preserve">
1. Analizar las tendencias de los indicadores con el fin de tomar acciones de mejoramiento de acuerdo a los resultados obtenidos. 
2. Documentar los indicadores y estándares de oportunidad para los servicios ambulatorios. </t>
    </r>
    <r>
      <rPr>
        <sz val="11"/>
        <color indexed="10"/>
        <rFont val="Arial"/>
        <family val="2"/>
      </rPr>
      <t xml:space="preserve">                                                            
</t>
    </r>
    <r>
      <rPr>
        <sz val="11"/>
        <rFont val="Arial"/>
        <family val="2"/>
      </rPr>
      <t xml:space="preserve">
</t>
    </r>
  </si>
  <si>
    <r>
      <t xml:space="preserve">
</t>
    </r>
    <r>
      <rPr>
        <sz val="11"/>
        <color indexed="10"/>
        <rFont val="Arial"/>
        <family val="2"/>
      </rPr>
      <t xml:space="preserve"> </t>
    </r>
    <r>
      <rPr>
        <sz val="11"/>
        <color theme="1"/>
        <rFont val="Arial"/>
        <family val="2"/>
      </rPr>
      <t xml:space="preserve">No aplica </t>
    </r>
  </si>
  <si>
    <r>
      <t xml:space="preserve">
</t>
    </r>
    <r>
      <rPr>
        <sz val="11"/>
        <color indexed="10"/>
        <rFont val="Arial"/>
        <family val="2"/>
      </rPr>
      <t xml:space="preserve">no aplica </t>
    </r>
  </si>
  <si>
    <r>
      <rPr>
        <sz val="11"/>
        <color indexed="10"/>
        <rFont val="Arial"/>
        <family val="2"/>
      </rPr>
      <t>Crear estrategias estandarizadas de educación en salud a los usuarios que asisten a la IPS, formato de registro y proceso de evaluación del grado de aceptación y
entendimiento</t>
    </r>
    <r>
      <rPr>
        <sz val="11"/>
        <rFont val="Arial"/>
        <family val="2"/>
      </rPr>
      <t xml:space="preserve">
</t>
    </r>
  </si>
  <si>
    <r>
      <t>.</t>
    </r>
    <r>
      <rPr>
        <sz val="11"/>
        <color theme="1"/>
        <rFont val="Arial"/>
        <family val="2"/>
      </rPr>
      <t xml:space="preserve">  No aplica </t>
    </r>
  </si>
  <si>
    <r>
      <t>.</t>
    </r>
    <r>
      <rPr>
        <sz val="11"/>
        <color theme="1"/>
        <rFont val="Arial"/>
        <family val="2"/>
      </rPr>
      <t xml:space="preserve">No aplica </t>
    </r>
  </si>
  <si>
    <r>
      <rPr>
        <sz val="11"/>
        <color theme="1"/>
        <rFont val="Arial"/>
        <family val="2"/>
      </rPr>
      <t xml:space="preserve">Seguimiento y evaluación de la priorización y ejecución del plan   Estratégico                                                                                            divulgar el plan estratégico a todos los profesionales y colaboradores que laboren en la empresa </t>
    </r>
    <r>
      <rPr>
        <sz val="11"/>
        <color indexed="10"/>
        <rFont val="Arial"/>
        <family val="2"/>
      </rPr>
      <t xml:space="preserve">              </t>
    </r>
  </si>
  <si>
    <r>
      <rPr>
        <sz val="11"/>
        <color theme="1"/>
        <rFont val="Arial"/>
        <family val="2"/>
      </rPr>
      <t>1. Desplegar la política de atención humanizada y el respeto por el usuario en todo el personal que labora en la organización, el personal contratista y personal en formación y a los públicos externos de manera que apropien su conocimiento y se apliquen en cada una de las atenciones realizadas a los pacientes de la Empresa.
2. Definir un método sistemático y estandarizado para evaluar el grado de conocimiento y aplicabilidad de las políticas de humanización de la atención, el respeto por la privacidad y dignidad del paciente por parte del personal que labora en la Empresa.
3. Aplicar acciones de mejoramiento a las desviaciones encontradas.
4. Publicar los resultados para conocimiento del personal y de las partes interesadas.                                                                                                       
5. evaluar el conocimiento de la 'política de atención humanizada.</t>
    </r>
    <r>
      <rPr>
        <sz val="11"/>
        <color indexed="10"/>
        <rFont val="Arial"/>
        <family val="2"/>
      </rPr>
      <t xml:space="preserve"> 
</t>
    </r>
  </si>
  <si>
    <r>
      <t xml:space="preserve">
Verificar antecedentes y credenciales de los colaboradores de la organización</t>
    </r>
    <r>
      <rPr>
        <sz val="11"/>
        <color indexed="10"/>
        <rFont val="Arial"/>
        <family val="2"/>
      </rPr>
      <t xml:space="preserve">.
</t>
    </r>
  </si>
  <si>
    <r>
      <t xml:space="preserve">   
</t>
    </r>
    <r>
      <rPr>
        <sz val="11"/>
        <color theme="1"/>
        <rFont val="Arial"/>
        <family val="2"/>
      </rPr>
      <t>Documentar el proceso de manejo seguro del ambiente físico</t>
    </r>
    <r>
      <rPr>
        <sz val="11"/>
        <color indexed="10"/>
        <rFont val="Arial"/>
        <family val="2"/>
      </rPr>
      <t>.</t>
    </r>
    <r>
      <rPr>
        <sz val="11"/>
        <rFont val="Arial"/>
        <family val="2"/>
      </rPr>
      <t xml:space="preserve">                                                                                                                                                                                    
                                                                                                    </t>
    </r>
  </si>
  <si>
    <r>
      <rPr>
        <sz val="11"/>
        <color theme="1"/>
        <rFont val="Arial"/>
        <family val="2"/>
      </rPr>
      <t>1. Implementar las acciones de mejora como es la implementación y ejecución del PAMEC                                                                                                          
2. Realizar seguimiento por la alta dirección a los resultados del mejoramiento continuo, verificando especialmente el cierre de ciclos y la estandarización de las acciones eficaces de manera que se asegure la calidad de los procesos.</t>
    </r>
    <r>
      <rPr>
        <sz val="11"/>
        <color indexed="10"/>
        <rFont val="Arial"/>
        <family val="2"/>
      </rPr>
      <t xml:space="preserve">
</t>
    </r>
  </si>
  <si>
    <t>LABORALMED IPS</t>
  </si>
  <si>
    <t>WANDNER ANDRS MOSQUERA GOMEZ</t>
  </si>
  <si>
    <t>CARRERA 46 # 52 -120</t>
  </si>
  <si>
    <t>538 87 36</t>
  </si>
  <si>
    <t>MEDELLIN</t>
  </si>
  <si>
    <r>
      <t>Estándar 7. Código: (AsSP3)
La organización implementa la totalidad de las recomendaciones que le sean aplicables de la Guía técnica de buenas prácticas en seguridad del paciente en la atención en salud: procesos institucionales seguros, procesos asistenciales seguros, prácticas que mejoren la actuación de los profesionales, e involucra los pacientes y sus allegados en su seguridad. 1.</t>
    </r>
    <r>
      <rPr>
        <b/>
        <sz val="11"/>
        <rFont val="Arial"/>
        <family val="2"/>
      </rPr>
      <t>Procesos institucionales seguros:</t>
    </r>
    <r>
      <rPr>
        <sz val="11"/>
        <rFont val="Arial"/>
        <family val="2"/>
      </rPr>
      <t xml:space="preserve">
• Contar con un Programa de Seguridad del Paciente que provea una adecuada caja de herramientas para la identificación y gestión de eventos adversos.
• Política institucional de Seguridad del Paciente
• Promoción de la cultura de seguridad
• Sistema de reporte de eventos adversos y aprendizaje colectivo
• Reporte
•  Análisis y Gestión
• Brindar capacitación al cliente interno en los aspectos relevantes de la
seguridad en los procesos a su cargo
• Coordinar procedimientos y acciones recíprocas de los programas de
seguridad del paciente entre asegurador y prestador
• Estandarización de procedimientos de atención
• Evaluar la frecuencia con la cual ocurren los eventos adversos.
• La institución debe monitorizar aspectos claves relacionados con la
seguridad del paciente, utilización y/o desarrollo de software para disminuir riesgo en la prestación del servicio.
•  Seguridad en el ambiente físico y la tecnología en salud                        2.</t>
    </r>
    <r>
      <rPr>
        <b/>
        <sz val="11"/>
        <rFont val="Arial"/>
        <family val="2"/>
      </rPr>
      <t>Procesos Asistenciales seguros:</t>
    </r>
    <r>
      <rPr>
        <sz val="11"/>
        <rFont val="Arial"/>
        <family val="2"/>
      </rPr>
      <t xml:space="preserve">
• Detectar, prevenir y reducir el riesgo de infecciones asociadas con la
atención en salud
• Mejorar la seguridad en la utilización de medicamentos,
• Procesos para la prevención y reducción de la frecuencia de caídas
• Mejorar la seguridad en los procedimientos quirúrgicos
• Prevenir ulceras por presión
• Prevenir las complicaciones anestésicas
• Asegurar  la  correcta  identificación  del  paciente  en  los  procesos
asistenciales
• Garantizar la correcta identificación del paciente y las muestras en el
laboratorio
• Implementar equipos de respuesta rápida
• Reducir el riesgo de la atención en pacientes cardiovasculares
• Prevenir complicaciones asociadas a la disponibilidad y manejo de
sangre y componentes y a la transfusión sanguínea
• Reducir el riesgo de la atención del paciente crítico• Mejorar la Seguridad en la obtención de ayudas diagnósticas
• Reducir el riesgo de la atención de pacientes con enfermedad mental
• Prevención de la malnutrición o desnutrición
• Garantizar la atención segura del binomio madre – hijo
3.</t>
    </r>
    <r>
      <rPr>
        <b/>
        <sz val="11"/>
        <rFont val="Arial"/>
        <family val="2"/>
      </rPr>
      <t>Prácticas que mejoren la actuación de los profesionales:</t>
    </r>
    <r>
      <rPr>
        <sz val="11"/>
        <rFont val="Arial"/>
        <family val="2"/>
      </rPr>
      <t xml:space="preserve">
• Gestionar y desarrollar la adecuada comunicación entre las personas
que atienden y cuidan a los pacientes
• Prevenir el cansancio del personal de salud
• Garantizar la funcionalidad de los procedimientos de Consentimiento
Informado• Establecer pautas claras para el proceso docente asistencial definiendo
responsabilidades éticas y legales entre las partes.
4.</t>
    </r>
    <r>
      <rPr>
        <b/>
        <sz val="11"/>
        <rFont val="Arial"/>
        <family val="2"/>
      </rPr>
      <t>Involucrar los pacientes y sus allegados en su seguridad:</t>
    </r>
    <r>
      <rPr>
        <sz val="11"/>
        <rFont val="Arial"/>
        <family val="2"/>
      </rPr>
      <t xml:space="preserve">
• Ilustrar al paciente en el autocuidado de su seguridad
• Facilitar las acciones colaborativas de pacientes y sus familias para
promover la seguridad de la atención
El listado completo y la descripción de cada Práctica Segura pueden ser consultados en: La  Guía  técnica  de  Buenas  Practicas  en seguridad del Paciente
</t>
    </r>
  </si>
  <si>
    <t xml:space="preserve">Estándar 8. Código: (AsSP4)
La organización tiene definido, implementado y en operación el plan de prevención y control de infecciones                               .• El plan de prevención y control de infecciones está incorporado en el
plan de direccionamiento estratégico de la organización.
• El  plan  de  prevención  y  control  de  infecciones  cuenta  con  metas
precisas que son medidas en el tiempo.
•   Implementación de protocolos para la higiene de manos basados
en la evidencia.
•   Capacitación  inicial  y  refuerzo  periódico  en  los  protocolos  de higiene de manos a todo el personal de la institución y personal en formación. •   Evaluaciones periódicas del cumplimiento de los protocolos de
higiene de manos, mediante observación directa.
•   Información de los resultados alcanzados en la evaluación del
cumplimiento del protocolo a todo el personal implicado.
•   Utilización de los resultados para implementar mejoras en el
proceso, cuando sea necesario.
• Están  identificadas  las  responsabilidades  para  la  prevención  de
infecciones.
• El  personal  de  la  organización  recibe  inducción,  reinducción  y
entrenamiento en la prevención y el control de infecciones.
</t>
  </si>
  <si>
    <t xml:space="preserve">Estándar 20. Código: (AsEV1)
La organización tiene definido y estandarizado el proceso de identificación de necesidades de salud de todos los pcientes atendidos y se evalúa su cumplimiento. Incluye:.
Criterios:
• La definición del alcance y contenido mínimo de la identificación de
necesidades del usuario por cada servicio de la organización.
• La definición de quién puede evaluar las necesidades de los pacientes.
• El equipo de salud realiza la identificación de necesidades de los pacientes de manera congruente con los aspectos culturales de la población objeto.
•  La identificación de necesidades de salud de los pacientes tiene en
cuenta:                                                                                                                •   Necesidades físicas 
•   Necesidades psicológicas
•   Necesidades educativas o de información de los usuarios (de su
patología, tratamiento, autocuidado, pronóstico, etc)
•   Necesidades socioeconómicas
• Cuando  aplique,  se  tienen  definidos  criterios  para  evaluar  las necesidades  de  salud  a  poblaciones  específicas.  (ancianos,  niños, adolescentes, gestantes, puérperas, inmunodeprimidos, pacientes con enfermedades infecciosas, pacientes en quimioterapia o radioterapia, pacientes con enfermedad mental, etc.) 
• La  evaluación  e  identificación  de  necesidades  de  salud  de  cada
paciente, se documenta en la historia clínica.
</t>
  </si>
  <si>
    <t>Estándar 107 Código: (TH4)
La  institución  tiene  definido  el  programa  de  inducción  de  personal  (nuevos  colaboradores contratados, trabajadores de empresas subcontratadas, personal en formación o entrenamiento) e incluye entre otros:
Criterios:
 • Contenidos de la inducción: orientación a los servicios que presta la institución, estructura organizativa, control de la infección e higiene de manos, seguridad del paciente, confidencialidad de la información del paciente, actuación en caso de emergencias.
• Inducción específica para cada área, servicio o departamento, que
incluyen la explicación de los sistemas de trabajo propios                                             • Asignación de funciones: (La asignación de funciones del personal de salud en formación o en entrenamiento limita sus responsabilidades en función de su nivel de formación y experiencia) 
• Evaluación de conocimientos, habilidades y actitudes periódicamente
para colaboradores antiguos y nuevos en la organización.</t>
  </si>
  <si>
    <t>Estándar 110. Código: (TH7)
Existe un proceso diseñado, implementado y evaluado de educación, capacitación y entrenamiento permanente que promueve las competencias del personal de acuerdo con las necesidades identificadas en la organización, que incluye:
Criterios:
• Direccionamiento estratégico.
• Inducción y reinducción                                                                                                     .Modelo de atención.
• Portafolio de servicios.
• Estructura organizacional.
• Expectativas del desempeño.
• Requisitos de actividades de salud ocupacional, seguridad y control de
infecciones.
• Seguridad del paciente, humanización, gestión del riesgo y gestión de
la tecnología.
• Estrategias para mejorar la calidad del cuidado y servicio.
• Requisitos para las actividades de docencia e investigación, si aplica.
• Conceptos y herramientas de calidad y mejoramiento de procesos.
• Comisiones clínicas                                                                                                         • Ambiente de trabajo y sus responsabilidades.
• Regulaciones, estatutos, políticas, normas y procesos.• La educación continuada refuerza los conceptos, los procedimientos y las políticas relacionados con el proceso de atención al cliente y su familia.
• El programa de capacitación cuenta con recursos, se cumple, evalúa y
ajusta periódicamente. 
• Las instituciones educativas con las cuales hay convenios docencia-
servicio se articulan con el plan de capacitación.
• El programa incluye un sistema de evaluación que permita evidenciar la
comprensión de sus contenidos y resultados.
•   Si se cuenta con servicios contratados con terceros, la empresa contratada debe garantizar que el personal que allí labora esté capacitado en los temas que la organización considere pertinentes. Estos temas deberán estar alineados con el plan de capacitación institucional y las necesidades del modelo de servicio.</t>
  </si>
  <si>
    <t>Estándar 152. Código: (GI11)
Le corresponde a la gerencia de la información incorporar en los sistemas informáticos o computarizados los contenidos de los registros definidos por la organización en los procesos de atención médica, así como la gestión de medicamentos. Esto incluye mecanismos para garantizar que se previenen eventos adversos asociados al uso de siglas o confusiones en ordenes médicas.</t>
  </si>
  <si>
    <t xml:space="preserve">1. LA IPS cuenta con una declaración de los deberes y derechos de los usuarios incorporados en el direccionamiento estratégico Y se encuentra visible para que los pacientes y sus familiares puedan visualizarlos.
2. Se realizan encuestas de satisfacción en los servicios ambulatorios, sobre el conocimiento de los derechos y deberes, las cuales se realizan al ingreso de cada usuario y se evalúan mensualmente  
3. Se cuenta con la estrategia de difusión de derechos y deberes documentada la cual ha sido aprobada por la gerencia y socializada con todos los funcionarios de la entidad
4. En el proceso de inducción se tiene estandarizado el despliegue de los derechos y deberes con el objetivo que el personal nuevo se adhiera a las políticas institucionales.                                                                                                                                                                                                                                                                                                                                                                                                   
</t>
  </si>
  <si>
    <t xml:space="preserve">
Se tienen definidos los instrumentos para el reporte, análisis y plan de mejoramiento a los eventos adversos detectados, como evidencia de la cultura del reporte en la Empresa.
</t>
  </si>
  <si>
    <t xml:space="preserve"> 1. Se cuenta con un protocolo de     prevención de enfermedades el cual ha sido  socializado   a los empleados de la empresa .                                           
2. Se cuenta con un protocolo de lavado de manos   el cual ha es soportado en la evidencia científica y sido socializado y es visible para  todo el personal   que labora en la  IPS como para los usuarios
</t>
  </si>
  <si>
    <t xml:space="preserve">1. Se cuenta con un protocolo de     prevención de enfermedades el cual ha sido socializado   a los empleados de la empresa .                                            
2. Se cuenta con un protocolo de lavado de manos   el cual ha es soportado en la evidencia científica y sido socializado y es visible para  todo el personal   que labora en la  IPS como para los usuarios  
     .                                                             </t>
  </si>
  <si>
    <t xml:space="preserve"> 
1. Se tienen definidos los tiempos de espera para la  consulta externa. Los cuales se le informan al usuario en el momento del ingreso al servicio.
2. En la encuesta de satisfacción de los servicios se evalúa la percepción del usuario con relación a los tiempos de atención.                                                                                  </t>
  </si>
  <si>
    <t xml:space="preserve"> No se encontraron fortalezas </t>
  </si>
  <si>
    <t xml:space="preserve">1. En la Entidad se cuenta con  formatos específicos  para el registro del consentimiento informado diseñado según requerimientos de norma, estos cuentan con instructivo de diligenciamiento. 
2. En cada servicio se aplica para los procedimientos determinados en la institución..
</t>
  </si>
  <si>
    <t xml:space="preserve">1 . La infraestura de los consultorios permite la privacidad de la atención medico paciente                                                                                2. se tiene un documento de custodia de las historias clínicas                                                                                                                                                                                                   </t>
  </si>
  <si>
    <t xml:space="preserve">La organización cuenta con un protocolo para la atención de víctimas de abuso sexual y comunicación a los entes y autoridades competentes.
Se ha socializado con el personal asistencial 
El personal asistencial se esta capacitando en atención a víctimas de la violencia sexual
Se cuenta conformado el comité de violencia sexual.
</t>
  </si>
  <si>
    <t xml:space="preserve">  Se le informa   y se les da por escrito a cada  paciente sobre las recomendaciones a seguir  para la toma de cada muestra de laboratorio.                       Se tiene documentado y  firmado un convenio con el laboratorio donde se dice explicitamnete que los resultados deben enviarse  la institucion                                   </t>
  </si>
  <si>
    <t xml:space="preserve">La entidad cuenta con convenios con laboratorios de referencia para exámenes de mayor complejidad. Estos laboratorios realizan el traslado de las muestras.
Se tienen definidos los criterios de remisión y la información necesaria para garantizar la seguridad y adecuado manejo de las muestras.
El profesional tratante y el personal del laboratorio informan al usuario el trámite se envió de las muestras y el tiempo para obtener los resultados.
Cuando por deterioro de las muestras se requiere repetir la muestra se le informa al usuario, dándole atención preferente para la toma de muestras.
</t>
  </si>
  <si>
    <t xml:space="preserve">La gerencia se interesa por  la atención centrada en el usuario por medio de las siguientes actividades:
- Formulación de la plataforma estratégica donde se establece el compromiso con las atenciones centradas en el usuario, basadas en la seguridad, humanización y excelencia, los cuales queda consignadas en la misión, visión, valores, políticas, filosofía y valores institucionales.
</t>
  </si>
  <si>
    <r>
      <rPr>
        <b/>
        <sz val="11"/>
        <rFont val="Arial"/>
        <family val="2"/>
      </rPr>
      <t>N</t>
    </r>
    <r>
      <rPr>
        <sz val="11"/>
        <rFont val="Arial"/>
        <family val="2"/>
      </rPr>
      <t xml:space="preserve">o se encontraron fortalezas </t>
    </r>
  </si>
  <si>
    <t xml:space="preserve">Se brinda educación a los pacientes acerca de promoción y prevención durante las consultas médicas, información queda consignada en la historia clínica
</t>
  </si>
  <si>
    <t xml:space="preserve">La institución cuenta con una política de seguridad del paciente
Se tiene documentado el proceso de gestión de la seguridad del paciente, registro de incidentes y eventos adversos
</t>
  </si>
  <si>
    <t xml:space="preserve">1. La entidad en su plan de desarrollo institucional se definen las metas, objetivos estratégicos de la empresa los cuales fueron definidos basados en el direccionamiento estratégico propuesto para la vigencia
En la Visión institucional se plantea la meta para la prestación de servicios con niveles de excelencia, humanizados y seguros
</t>
  </si>
  <si>
    <t xml:space="preserve">La Entidad en su direccionamiento estratégico establece su compromiso con la atención humanizada, la formulación de los valores y compromisos éticos, las políticas institucionales y la declaración de los deberes y derechos de los usuarios, los cuales incluyen entre otros los definidos por el estándar.
</t>
  </si>
  <si>
    <r>
      <t xml:space="preserve">La IPS  cuenta con un proceso estandarizado corporativo bien definido
</t>
    </r>
    <r>
      <rPr>
        <sz val="11"/>
        <color indexed="10"/>
        <rFont val="Arial"/>
        <family val="2"/>
      </rPr>
      <t/>
    </r>
  </si>
  <si>
    <t xml:space="preserve"> 
Revisión de la hoja de vida educativa de cada uno de los colaboradores de la IPS 
</t>
  </si>
  <si>
    <t xml:space="preserve">
  La  IPS  tiene establecido un programa de cultura organizacional  que involucra a todos los miembros de la organización</t>
  </si>
  <si>
    <t xml:space="preserve">
La IPS tiene establecido programas de evaluación enfocado al mejoramiento de la calidad de vida de los trabajares y sus familias</t>
  </si>
  <si>
    <t xml:space="preserve">
No se encontraron fortalezas </t>
  </si>
  <si>
    <t xml:space="preserve">La entidad en su Direccionamiento Estratégico establece su compromiso con el cuidado del ambiente y la atención segura de los servicios.
En su misión resalta el énfasis en la promoción y prevención, la atención humanizada y segura. 
Se tienen definidas y socializadas las políticas de seguridad del paciente, política ambiental donde se hace explicito el cumplimiento de la normatividad ambiental vigente, la política de salud ocupacional donde se establece la garantía de ambientes de trabajo sano para las personas que laboran en la Entidad. 
En la señalización en las áreas de LA IPS se incluyen avisos promoviendo el no consumo de cigarrillos dentro de las instalaciones de la IPS 
En los procesos de inducción y reinducción de los funcionarios la se incluye la promoción de la política del no fumador dentro de la institución
</t>
  </si>
  <si>
    <t xml:space="preserve">La entidad define en su direccionamiento estratégico el compromiso con la atención humanizada, segura y con la tecnología adecuada.
</t>
  </si>
  <si>
    <t xml:space="preserve"> se hace verificacion de la vida util de cada elemento tecnologico de la mepresa </t>
  </si>
  <si>
    <t xml:space="preserve">   La gerencia tiene un plan de contingencia   donde la información de los usuarios y de los profesionales se puede reclutar de forma manual ,  se tiene diseñando formatos de historia clínicas manuales .</t>
  </si>
  <si>
    <r>
      <t xml:space="preserve"> </t>
    </r>
    <r>
      <rPr>
        <b/>
        <sz val="11"/>
        <rFont val="Arial"/>
        <family val="2"/>
      </rPr>
      <t xml:space="preserve">no se encontraron fortalezas </t>
    </r>
  </si>
  <si>
    <t>Nit: 901281023</t>
  </si>
  <si>
    <r>
      <rPr>
        <sz val="11"/>
        <rFont val="Arial"/>
        <family val="2"/>
      </rPr>
      <t>Es</t>
    </r>
    <r>
      <rPr>
        <sz val="11"/>
        <color theme="1"/>
        <rFont val="Arial"/>
        <family val="2"/>
      </rPr>
      <t>tándar no evaluable, en el momento no se cuenta con convenios docencia - servicio.</t>
    </r>
  </si>
  <si>
    <t>RANGO DE IMPLEMENTACIÓN DEL PAMEC,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</si>
</sst>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53" x14ac:knownFonts="1">
    <font>
      <sz val="11"/>
      <color rgb="FF000000"/>
      <name val="Calibri"/>
      <family val="2"/>
    </font>
    <font>
      <b/>
      <sz val="18"/>
      <name val="Arial"/>
      <family val="2"/>
    </font>
    <font>
      <sz val="11"/>
      <name val="Calibri"/>
      <family val="2"/>
    </font>
    <font>
      <sz val="12"/>
      <name val="Arial"/>
      <family val="2"/>
    </font>
    <font>
      <b/>
      <sz val="12"/>
      <name val="Arial"/>
      <family val="2"/>
    </font>
    <font>
      <sz val="11"/>
      <name val="Arial"/>
      <family val="2"/>
    </font>
    <font>
      <b/>
      <sz val="11"/>
      <name val="Arial"/>
      <family val="2"/>
    </font>
    <font>
      <sz val="10"/>
      <name val="Arial"/>
      <family val="2"/>
    </font>
    <font>
      <sz val="10"/>
      <name val="Calibri"/>
      <family val="2"/>
    </font>
    <font>
      <b/>
      <sz val="10"/>
      <name val="Calibri"/>
      <family val="2"/>
    </font>
    <font>
      <b/>
      <sz val="10"/>
      <name val="Arial"/>
      <family val="2"/>
    </font>
    <font>
      <sz val="10"/>
      <name val="Trebuchet MS"/>
      <family val="2"/>
    </font>
    <font>
      <b/>
      <sz val="10"/>
      <name val="Trebuchet MS"/>
      <family val="2"/>
    </font>
    <font>
      <b/>
      <sz val="9"/>
      <name val="Verdana"/>
      <family val="2"/>
    </font>
    <font>
      <sz val="9"/>
      <name val="Verdana"/>
      <family val="2"/>
    </font>
    <font>
      <sz val="11"/>
      <color indexed="10"/>
      <name val="Arial"/>
      <family val="2"/>
    </font>
    <font>
      <sz val="10"/>
      <name val="Verdana"/>
      <family val="2"/>
    </font>
    <font>
      <b/>
      <sz val="14"/>
      <name val="Verdana"/>
      <family val="2"/>
    </font>
    <font>
      <b/>
      <sz val="16"/>
      <name val="Verdana"/>
      <family val="2"/>
    </font>
    <font>
      <sz val="7"/>
      <name val="Verdana"/>
      <family val="2"/>
    </font>
    <font>
      <b/>
      <sz val="11"/>
      <color indexed="10"/>
      <name val="Arial"/>
      <family val="2"/>
    </font>
    <font>
      <sz val="8"/>
      <name val="Calibri"/>
      <family val="2"/>
    </font>
    <font>
      <sz val="11"/>
      <color indexed="40"/>
      <name val="Arial"/>
      <family val="2"/>
    </font>
    <font>
      <b/>
      <sz val="36"/>
      <color rgb="FF339966"/>
      <name val="Arial"/>
      <family val="2"/>
    </font>
    <font>
      <b/>
      <sz val="11"/>
      <color rgb="FFFFFFFF"/>
      <name val="Arial"/>
      <family val="2"/>
    </font>
    <font>
      <b/>
      <sz val="10"/>
      <color rgb="FFFFFFFF"/>
      <name val="Arial"/>
      <family val="2"/>
    </font>
    <font>
      <sz val="9"/>
      <color rgb="FF000000"/>
      <name val="Verdana"/>
      <family val="2"/>
    </font>
    <font>
      <b/>
      <sz val="9"/>
      <color theme="0"/>
      <name val="Verdana"/>
      <family val="2"/>
    </font>
    <font>
      <sz val="8"/>
      <color rgb="FF000000"/>
      <name val="Verdana"/>
      <family val="2"/>
    </font>
    <font>
      <b/>
      <sz val="14"/>
      <color rgb="FF000000"/>
      <name val="Verdana"/>
      <family val="2"/>
    </font>
    <font>
      <b/>
      <sz val="10"/>
      <color rgb="FF000000"/>
      <name val="Verdana"/>
      <family val="2"/>
    </font>
    <font>
      <b/>
      <sz val="10"/>
      <color theme="0"/>
      <name val="Verdana"/>
      <family val="2"/>
    </font>
    <font>
      <sz val="10"/>
      <color theme="1"/>
      <name val="Verdana"/>
      <family val="2"/>
    </font>
    <font>
      <sz val="12"/>
      <color theme="1"/>
      <name val="Verdana"/>
      <family val="2"/>
    </font>
    <font>
      <sz val="28"/>
      <color theme="1"/>
      <name val="Verdana"/>
      <family val="2"/>
    </font>
    <font>
      <b/>
      <sz val="14"/>
      <color theme="1"/>
      <name val="Verdana"/>
      <family val="2"/>
    </font>
    <font>
      <sz val="11"/>
      <color rgb="FF000000"/>
      <name val="Arial"/>
      <family val="2"/>
    </font>
    <font>
      <b/>
      <sz val="11"/>
      <color theme="1"/>
      <name val="Verdana"/>
      <family val="2"/>
    </font>
    <font>
      <sz val="8"/>
      <color rgb="FF000000"/>
      <name val="Calibri"/>
      <family val="2"/>
    </font>
    <font>
      <b/>
      <sz val="8"/>
      <color rgb="FFFFFFFF"/>
      <name val="Arial"/>
      <family val="2"/>
    </font>
    <font>
      <sz val="11"/>
      <color rgb="FF7030A0"/>
      <name val="Arial"/>
      <family val="2"/>
    </font>
    <font>
      <sz val="11"/>
      <color theme="0"/>
      <name val="Arial"/>
      <family val="2"/>
    </font>
    <font>
      <sz val="11"/>
      <color theme="1"/>
      <name val="Arial"/>
      <family val="2"/>
    </font>
    <font>
      <sz val="11"/>
      <color rgb="FFFF0000"/>
      <name val="Arial"/>
      <family val="2"/>
    </font>
    <font>
      <b/>
      <sz val="9"/>
      <color theme="1"/>
      <name val="Verdana"/>
      <family val="2"/>
    </font>
    <font>
      <b/>
      <sz val="20"/>
      <color theme="1"/>
      <name val="Verdana"/>
      <family val="2"/>
    </font>
    <font>
      <sz val="11"/>
      <color rgb="FFFFFFFF"/>
      <name val="Arial"/>
      <family val="2"/>
    </font>
    <font>
      <b/>
      <sz val="36"/>
      <color rgb="FF006600"/>
      <name val="Arial"/>
      <family val="2"/>
    </font>
    <font>
      <b/>
      <sz val="11"/>
      <color rgb="FF000000"/>
      <name val="Calibri"/>
      <family val="2"/>
    </font>
    <font>
      <sz val="11"/>
      <color theme="1"/>
      <name val="Calibri"/>
      <family val="2"/>
    </font>
    <font>
      <b/>
      <sz val="8"/>
      <name val="Arial"/>
      <family val="2"/>
    </font>
    <font>
      <sz val="12"/>
      <name val="Calibri"/>
      <family val="2"/>
    </font>
    <font>
      <b/>
      <sz val="14"/>
      <name val="Arial"/>
      <family val="2"/>
    </font>
  </fonts>
  <fills count="70">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99FF66"/>
        <bgColor rgb="FF99FF66"/>
      </patternFill>
    </fill>
    <fill>
      <patternFill patternType="solid">
        <fgColor rgb="FFA8D08D"/>
        <bgColor rgb="FFA8D08D"/>
      </patternFill>
    </fill>
    <fill>
      <patternFill patternType="solid">
        <fgColor rgb="FF66FF99"/>
        <bgColor rgb="FF66FF99"/>
      </patternFill>
    </fill>
    <fill>
      <patternFill patternType="solid">
        <fgColor rgb="FF99FF99"/>
        <bgColor rgb="FF99FF99"/>
      </patternFill>
    </fill>
    <fill>
      <patternFill patternType="solid">
        <fgColor rgb="FF35CB67"/>
        <bgColor rgb="FF35CB67"/>
      </patternFill>
    </fill>
    <fill>
      <patternFill patternType="solid">
        <fgColor rgb="FF99FF33"/>
        <bgColor rgb="FF99FF33"/>
      </patternFill>
    </fill>
    <fill>
      <patternFill patternType="solid">
        <fgColor rgb="FF33CC33"/>
        <bgColor rgb="FF33CC33"/>
      </patternFill>
    </fill>
    <fill>
      <patternFill patternType="solid">
        <fgColor rgb="FFE2EFD9"/>
        <bgColor rgb="FFE2EFD9"/>
      </patternFill>
    </fill>
    <fill>
      <patternFill patternType="solid">
        <fgColor rgb="FF00CC00"/>
        <bgColor rgb="FF00CC00"/>
      </patternFill>
    </fill>
    <fill>
      <patternFill patternType="solid">
        <fgColor rgb="FF009900"/>
        <bgColor rgb="FF009900"/>
      </patternFill>
    </fill>
    <fill>
      <patternFill patternType="solid">
        <fgColor rgb="FFFF0000"/>
        <bgColor rgb="FFFF0000"/>
      </patternFill>
    </fill>
    <fill>
      <patternFill patternType="solid">
        <fgColor rgb="FFFEF2CB"/>
        <bgColor rgb="FFFEF2CB"/>
      </patternFill>
    </fill>
    <fill>
      <patternFill patternType="solid">
        <fgColor rgb="FFFF9933"/>
        <bgColor rgb="FFFF9933"/>
      </patternFill>
    </fill>
    <fill>
      <patternFill patternType="solid">
        <fgColor rgb="FFFFCC66"/>
        <bgColor rgb="FFFFCC66"/>
      </patternFill>
    </fill>
    <fill>
      <patternFill patternType="solid">
        <fgColor rgb="FF008000"/>
        <bgColor rgb="FF008000"/>
      </patternFill>
    </fill>
    <fill>
      <patternFill patternType="solid">
        <fgColor rgb="FFC0C0C0"/>
        <bgColor rgb="FFC0C0C0"/>
      </patternFill>
    </fill>
    <fill>
      <patternFill patternType="solid">
        <fgColor theme="5" tint="0.59999389629810485"/>
        <bgColor indexed="64"/>
      </patternFill>
    </fill>
    <fill>
      <patternFill patternType="solid">
        <fgColor rgb="FFFFFF00"/>
        <bgColor rgb="FFA8D08D"/>
      </patternFill>
    </fill>
    <fill>
      <patternFill patternType="solid">
        <fgColor rgb="FF339933"/>
        <bgColor rgb="FFA8D08D"/>
      </patternFill>
    </fill>
    <fill>
      <patternFill patternType="solid">
        <fgColor theme="0"/>
        <bgColor rgb="FF339966"/>
      </patternFill>
    </fill>
    <fill>
      <patternFill patternType="solid">
        <fgColor rgb="FF339933"/>
        <bgColor rgb="FFFEF2CB"/>
      </patternFill>
    </fill>
    <fill>
      <patternFill patternType="solid">
        <fgColor theme="0"/>
        <bgColor indexed="64"/>
      </patternFill>
    </fill>
    <fill>
      <patternFill patternType="solid">
        <fgColor theme="0"/>
        <bgColor rgb="FFC5E0B3"/>
      </patternFill>
    </fill>
    <fill>
      <patternFill patternType="solid">
        <fgColor theme="0"/>
        <bgColor rgb="FF92D050"/>
      </patternFill>
    </fill>
    <fill>
      <patternFill patternType="solid">
        <fgColor theme="0"/>
        <bgColor rgb="FFA8D08D"/>
      </patternFill>
    </fill>
    <fill>
      <patternFill patternType="solid">
        <fgColor theme="9" tint="0.39997558519241921"/>
        <bgColor rgb="FFC5E0B3"/>
      </patternFill>
    </fill>
    <fill>
      <patternFill patternType="solid">
        <fgColor theme="9" tint="0.39997558519241921"/>
        <bgColor rgb="FFA8D08D"/>
      </patternFill>
    </fill>
    <fill>
      <patternFill patternType="solid">
        <fgColor theme="9" tint="0.39997558519241921"/>
        <bgColor indexed="64"/>
      </patternFill>
    </fill>
    <fill>
      <patternFill patternType="solid">
        <fgColor theme="9" tint="0.59999389629810485"/>
        <bgColor rgb="FF339966"/>
      </patternFill>
    </fill>
    <fill>
      <patternFill patternType="solid">
        <fgColor theme="9" tint="0.59999389629810485"/>
        <bgColor rgb="FFA8D08D"/>
      </patternFill>
    </fill>
    <fill>
      <patternFill patternType="solid">
        <fgColor theme="9" tint="0.59999389629810485"/>
        <bgColor indexed="64"/>
      </patternFill>
    </fill>
    <fill>
      <patternFill patternType="solid">
        <fgColor theme="0"/>
        <bgColor rgb="FFA5A5A5"/>
      </patternFill>
    </fill>
    <fill>
      <patternFill patternType="solid">
        <fgColor theme="0"/>
        <bgColor rgb="FFFFFFFF"/>
      </patternFill>
    </fill>
    <fill>
      <patternFill patternType="solid">
        <fgColor rgb="FF002060"/>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rgb="FF66FF99"/>
      </patternFill>
    </fill>
    <fill>
      <patternFill patternType="solid">
        <fgColor theme="0"/>
        <bgColor rgb="FF35CB67"/>
      </patternFill>
    </fill>
    <fill>
      <patternFill patternType="solid">
        <fgColor theme="0"/>
        <bgColor rgb="FF99FF33"/>
      </patternFill>
    </fill>
    <fill>
      <patternFill patternType="solid">
        <fgColor theme="0"/>
        <bgColor rgb="FF33CC33"/>
      </patternFill>
    </fill>
    <fill>
      <patternFill patternType="solid">
        <fgColor theme="0"/>
        <bgColor rgb="FF009900"/>
      </patternFill>
    </fill>
    <fill>
      <patternFill patternType="solid">
        <fgColor theme="9" tint="0.59999389629810485"/>
        <bgColor rgb="FFFFFFFF"/>
      </patternFill>
    </fill>
    <fill>
      <patternFill patternType="solid">
        <fgColor theme="7"/>
        <bgColor indexed="64"/>
      </patternFill>
    </fill>
    <fill>
      <patternFill patternType="solid">
        <fgColor theme="8" tint="0.79998168889431442"/>
        <bgColor rgb="FF339966"/>
      </patternFill>
    </fill>
    <fill>
      <patternFill patternType="solid">
        <fgColor theme="8" tint="0.79998168889431442"/>
        <bgColor indexed="64"/>
      </patternFill>
    </fill>
    <fill>
      <patternFill patternType="solid">
        <fgColor theme="8" tint="0.79998168889431442"/>
        <bgColor rgb="FFA8D08D"/>
      </patternFill>
    </fill>
    <fill>
      <patternFill patternType="solid">
        <fgColor rgb="FF00B050"/>
        <bgColor rgb="FFFFFFFF"/>
      </patternFill>
    </fill>
    <fill>
      <patternFill patternType="solid">
        <fgColor rgb="FF00B050"/>
        <bgColor indexed="64"/>
      </patternFill>
    </fill>
    <fill>
      <patternFill patternType="solid">
        <fgColor rgb="FF00B050"/>
        <bgColor rgb="FF92D050"/>
      </patternFill>
    </fill>
    <fill>
      <patternFill patternType="solid">
        <fgColor theme="0"/>
        <bgColor rgb="FFFF0000"/>
      </patternFill>
    </fill>
    <fill>
      <patternFill patternType="solid">
        <fgColor rgb="FF339933"/>
        <bgColor indexed="64"/>
      </patternFill>
    </fill>
    <fill>
      <patternFill patternType="solid">
        <fgColor theme="4" tint="0.39997558519241921"/>
        <bgColor rgb="FF008000"/>
      </patternFill>
    </fill>
    <fill>
      <patternFill patternType="solid">
        <fgColor theme="4" tint="0.39997558519241921"/>
        <bgColor indexed="64"/>
      </patternFill>
    </fill>
    <fill>
      <patternFill patternType="solid">
        <fgColor theme="8" tint="0.39997558519241921"/>
        <bgColor rgb="FF008000"/>
      </patternFill>
    </fill>
    <fill>
      <patternFill patternType="solid">
        <fgColor theme="8" tint="0.39997558519241921"/>
        <bgColor indexed="64"/>
      </patternFill>
    </fill>
    <fill>
      <patternFill patternType="solid">
        <fgColor theme="6" tint="-0.499984740745262"/>
        <bgColor rgb="FF008000"/>
      </patternFill>
    </fill>
    <fill>
      <patternFill patternType="solid">
        <fgColor theme="6" tint="-0.499984740745262"/>
        <bgColor indexed="64"/>
      </patternFill>
    </fill>
    <fill>
      <patternFill patternType="solid">
        <fgColor rgb="FF99CC00"/>
        <bgColor rgb="FF99CC00"/>
      </patternFill>
    </fill>
    <fill>
      <patternFill patternType="solid">
        <fgColor rgb="FFBFBFBF"/>
        <bgColor rgb="FFBFBFBF"/>
      </patternFill>
    </fill>
    <fill>
      <patternFill patternType="solid">
        <fgColor rgb="FFFF0000"/>
        <bgColor rgb="FF99CC00"/>
      </patternFill>
    </fill>
    <fill>
      <patternFill patternType="solid">
        <fgColor theme="7"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748">
    <xf numFmtId="0" fontId="0" fillId="0" borderId="0" xfId="0" applyFont="1" applyAlignment="1"/>
    <xf numFmtId="0" fontId="0" fillId="0" borderId="0" xfId="0" applyFont="1"/>
    <xf numFmtId="0" fontId="23" fillId="0" borderId="0" xfId="0" applyFont="1" applyAlignment="1">
      <alignment vertical="center" wrapText="1"/>
    </xf>
    <xf numFmtId="0" fontId="0" fillId="0" borderId="0" xfId="0" applyFont="1" applyAlignment="1">
      <alignment wrapText="1"/>
    </xf>
    <xf numFmtId="0" fontId="3" fillId="0" borderId="0" xfId="0" applyFont="1"/>
    <xf numFmtId="0" fontId="0"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 fillId="2" borderId="26" xfId="0" applyFont="1" applyFill="1" applyBorder="1" applyAlignment="1">
      <alignment horizontal="center" vertical="center" wrapText="1"/>
    </xf>
    <xf numFmtId="0" fontId="1" fillId="2" borderId="26" xfId="0" applyFont="1" applyFill="1" applyBorder="1" applyAlignment="1">
      <alignment vertical="center" wrapText="1"/>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6" fillId="2" borderId="26" xfId="0" applyFont="1" applyFill="1" applyBorder="1" applyAlignment="1">
      <alignment horizontal="center" vertical="center"/>
    </xf>
    <xf numFmtId="0" fontId="0" fillId="2" borderId="26" xfId="0" applyFont="1" applyFill="1" applyBorder="1"/>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xf>
    <xf numFmtId="0" fontId="6" fillId="2"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27" xfId="0" applyFont="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7" xfId="0" applyFont="1" applyFill="1" applyBorder="1" applyAlignment="1">
      <alignment horizontal="center" vertical="center"/>
    </xf>
    <xf numFmtId="0" fontId="5"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2" borderId="17" xfId="0" applyFont="1" applyFill="1" applyBorder="1" applyAlignment="1">
      <alignment horizontal="center" vertical="center"/>
    </xf>
    <xf numFmtId="0" fontId="3" fillId="0" borderId="24" xfId="0" applyFont="1" applyBorder="1" applyAlignment="1">
      <alignment horizontal="left" vertical="center" wrapText="1"/>
    </xf>
    <xf numFmtId="0" fontId="6" fillId="0" borderId="29" xfId="0" applyFont="1" applyBorder="1" applyAlignment="1">
      <alignment horizontal="center" vertical="center" wrapText="1"/>
    </xf>
    <xf numFmtId="0" fontId="6" fillId="0" borderId="24" xfId="0" applyFont="1" applyBorder="1" applyAlignment="1">
      <alignment horizontal="center" vertical="center" wrapText="1"/>
    </xf>
    <xf numFmtId="49" fontId="4" fillId="2" borderId="26" xfId="0" applyNumberFormat="1" applyFont="1" applyFill="1" applyBorder="1" applyAlignment="1">
      <alignment vertical="center" wrapText="1"/>
    </xf>
    <xf numFmtId="0" fontId="6" fillId="4" borderId="26" xfId="0" applyFont="1" applyFill="1" applyBorder="1" applyAlignment="1">
      <alignment vertical="center"/>
    </xf>
    <xf numFmtId="0" fontId="6" fillId="4" borderId="26" xfId="0" applyFont="1" applyFill="1" applyBorder="1" applyAlignment="1">
      <alignment horizontal="left" vertical="center" wrapText="1"/>
    </xf>
    <xf numFmtId="1" fontId="5" fillId="5" borderId="26" xfId="0" applyNumberFormat="1" applyFont="1" applyFill="1" applyBorder="1" applyAlignment="1">
      <alignment horizontal="center" vertical="center" wrapText="1"/>
    </xf>
    <xf numFmtId="0" fontId="5" fillId="0" borderId="26" xfId="0" applyFont="1" applyBorder="1" applyAlignment="1">
      <alignment horizontal="left" vertical="top" wrapText="1"/>
    </xf>
    <xf numFmtId="1" fontId="5" fillId="0" borderId="26" xfId="0" applyNumberFormat="1" applyFont="1" applyBorder="1" applyAlignment="1">
      <alignment horizontal="left" vertical="center" wrapText="1"/>
    </xf>
    <xf numFmtId="0" fontId="6" fillId="4" borderId="31"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6" borderId="26" xfId="0" applyFont="1" applyFill="1" applyBorder="1" applyAlignment="1">
      <alignment vertical="center"/>
    </xf>
    <xf numFmtId="0" fontId="6" fillId="6" borderId="26" xfId="0" applyFont="1" applyFill="1" applyBorder="1" applyAlignment="1">
      <alignment horizontal="left" vertical="center"/>
    </xf>
    <xf numFmtId="0" fontId="6" fillId="6" borderId="26" xfId="0" applyFont="1" applyFill="1" applyBorder="1" applyAlignment="1">
      <alignment horizontal="center" vertical="center"/>
    </xf>
    <xf numFmtId="0" fontId="6" fillId="7" borderId="26" xfId="0" applyFont="1" applyFill="1" applyBorder="1" applyAlignment="1">
      <alignment horizontal="center" vertical="center" wrapText="1"/>
    </xf>
    <xf numFmtId="0" fontId="6" fillId="8" borderId="26" xfId="0" applyFont="1" applyFill="1" applyBorder="1" applyAlignment="1">
      <alignment vertical="center"/>
    </xf>
    <xf numFmtId="0" fontId="6" fillId="8" borderId="26" xfId="0" applyFont="1" applyFill="1" applyBorder="1" applyAlignment="1">
      <alignment horizontal="left" vertical="center"/>
    </xf>
    <xf numFmtId="0" fontId="6" fillId="8" borderId="26" xfId="0" applyFont="1" applyFill="1" applyBorder="1" applyAlignment="1">
      <alignment horizontal="center" vertical="center"/>
    </xf>
    <xf numFmtId="0" fontId="6" fillId="8" borderId="26" xfId="0" applyFont="1" applyFill="1" applyBorder="1" applyAlignment="1">
      <alignment horizontal="center" vertical="center" wrapText="1"/>
    </xf>
    <xf numFmtId="0" fontId="6" fillId="9" borderId="26" xfId="0" applyFont="1" applyFill="1" applyBorder="1" applyAlignment="1">
      <alignment vertical="center"/>
    </xf>
    <xf numFmtId="0" fontId="6" fillId="9" borderId="26" xfId="0" applyFont="1" applyFill="1" applyBorder="1" applyAlignment="1">
      <alignment horizontal="left" vertical="center"/>
    </xf>
    <xf numFmtId="0" fontId="6" fillId="9" borderId="26" xfId="0" applyFont="1" applyFill="1" applyBorder="1" applyAlignment="1">
      <alignment horizontal="center" vertical="center"/>
    </xf>
    <xf numFmtId="0" fontId="6" fillId="10" borderId="26" xfId="0" applyFont="1" applyFill="1" applyBorder="1" applyAlignment="1">
      <alignment vertical="center"/>
    </xf>
    <xf numFmtId="0" fontId="6" fillId="10" borderId="26" xfId="0" applyFont="1" applyFill="1" applyBorder="1" applyAlignment="1">
      <alignment horizontal="left" vertical="center"/>
    </xf>
    <xf numFmtId="0" fontId="6" fillId="10" borderId="26" xfId="0" applyFont="1" applyFill="1" applyBorder="1" applyAlignment="1">
      <alignment horizontal="center" vertical="center"/>
    </xf>
    <xf numFmtId="0" fontId="6" fillId="10" borderId="26" xfId="0" applyFont="1" applyFill="1" applyBorder="1" applyAlignment="1">
      <alignment horizontal="center" vertical="center" wrapText="1"/>
    </xf>
    <xf numFmtId="1" fontId="5" fillId="11" borderId="26" xfId="0" applyNumberFormat="1" applyFont="1" applyFill="1" applyBorder="1" applyAlignment="1">
      <alignment horizontal="center" vertical="center" wrapText="1"/>
    </xf>
    <xf numFmtId="0" fontId="6" fillId="12" borderId="26" xfId="0" applyFont="1" applyFill="1" applyBorder="1" applyAlignment="1">
      <alignment horizontal="center" vertical="center" wrapText="1"/>
    </xf>
    <xf numFmtId="0" fontId="5" fillId="0" borderId="26" xfId="0" applyFont="1" applyBorder="1" applyAlignment="1">
      <alignment horizontal="left" vertical="center" wrapText="1"/>
    </xf>
    <xf numFmtId="0" fontId="24" fillId="13" borderId="26" xfId="0" applyFont="1" applyFill="1" applyBorder="1" applyAlignment="1">
      <alignment vertical="center"/>
    </xf>
    <xf numFmtId="0" fontId="6" fillId="13" borderId="26" xfId="0" applyFont="1" applyFill="1" applyBorder="1" applyAlignment="1">
      <alignment horizontal="left" vertical="center"/>
    </xf>
    <xf numFmtId="0" fontId="6" fillId="13" borderId="26" xfId="0" applyFont="1" applyFill="1" applyBorder="1" applyAlignment="1">
      <alignment horizontal="center" vertical="center"/>
    </xf>
    <xf numFmtId="0" fontId="5" fillId="0" borderId="26" xfId="0" applyFont="1" applyBorder="1" applyAlignment="1">
      <alignment horizontal="left" vertical="center"/>
    </xf>
    <xf numFmtId="1" fontId="5" fillId="14" borderId="26" xfId="0" applyNumberFormat="1" applyFont="1" applyFill="1" applyBorder="1" applyAlignment="1">
      <alignment horizontal="center" vertical="center" wrapText="1"/>
    </xf>
    <xf numFmtId="1" fontId="5" fillId="15" borderId="26" xfId="0" applyNumberFormat="1" applyFont="1" applyFill="1" applyBorder="1" applyAlignment="1">
      <alignment horizontal="center" vertical="center" wrapText="1"/>
    </xf>
    <xf numFmtId="0" fontId="6" fillId="12" borderId="26" xfId="0" applyFont="1" applyFill="1" applyBorder="1" applyAlignment="1">
      <alignment vertical="center"/>
    </xf>
    <xf numFmtId="0" fontId="6" fillId="12" borderId="26" xfId="0" applyFont="1" applyFill="1" applyBorder="1" applyAlignment="1">
      <alignment horizontal="left" vertical="center"/>
    </xf>
    <xf numFmtId="0" fontId="6" fillId="12" borderId="26" xfId="0" applyFont="1" applyFill="1" applyBorder="1" applyAlignment="1">
      <alignment horizontal="center" vertical="center"/>
    </xf>
    <xf numFmtId="0" fontId="6" fillId="3" borderId="26" xfId="0" applyFont="1" applyFill="1" applyBorder="1" applyAlignment="1">
      <alignment vertical="center"/>
    </xf>
    <xf numFmtId="0" fontId="6" fillId="3" borderId="26" xfId="0" applyFont="1" applyFill="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49" fontId="5" fillId="0" borderId="0" xfId="0" applyNumberFormat="1" applyFont="1" applyAlignment="1">
      <alignment horizontal="center"/>
    </xf>
    <xf numFmtId="0" fontId="5" fillId="0" borderId="0" xfId="0" applyFont="1" applyAlignment="1">
      <alignment horizontal="center" vertical="center" wrapText="1"/>
    </xf>
    <xf numFmtId="0" fontId="0" fillId="0" borderId="0" xfId="0" applyFont="1" applyAlignment="1">
      <alignment horizontal="center"/>
    </xf>
    <xf numFmtId="0" fontId="9" fillId="4" borderId="37" xfId="0" applyFont="1" applyFill="1" applyBorder="1" applyAlignment="1">
      <alignment horizontal="center" vertical="center" wrapText="1"/>
    </xf>
    <xf numFmtId="0" fontId="9" fillId="4" borderId="38" xfId="0" applyFont="1" applyFill="1" applyBorder="1" applyAlignment="1">
      <alignment vertical="center" wrapText="1"/>
    </xf>
    <xf numFmtId="0" fontId="8" fillId="4" borderId="39" xfId="0" applyFont="1" applyFill="1" applyBorder="1" applyAlignment="1">
      <alignment vertical="top" wrapText="1"/>
    </xf>
    <xf numFmtId="164" fontId="7" fillId="4" borderId="39" xfId="0" applyNumberFormat="1" applyFont="1" applyFill="1" applyBorder="1" applyAlignment="1">
      <alignment horizontal="center" vertical="center"/>
    </xf>
    <xf numFmtId="164" fontId="10" fillId="4" borderId="39" xfId="0" applyNumberFormat="1" applyFont="1" applyFill="1" applyBorder="1" applyAlignment="1">
      <alignment horizontal="center" vertical="center"/>
    </xf>
    <xf numFmtId="164" fontId="10" fillId="4" borderId="40" xfId="0" applyNumberFormat="1" applyFont="1" applyFill="1" applyBorder="1" applyAlignment="1">
      <alignment horizontal="center" vertical="center"/>
    </xf>
    <xf numFmtId="0" fontId="9" fillId="16" borderId="41" xfId="0" applyFont="1" applyFill="1" applyBorder="1" applyAlignment="1">
      <alignment vertical="center"/>
    </xf>
    <xf numFmtId="0" fontId="9" fillId="16" borderId="42" xfId="0" applyFont="1" applyFill="1" applyBorder="1" applyAlignment="1">
      <alignment vertical="center"/>
    </xf>
    <xf numFmtId="0" fontId="9" fillId="16" borderId="43" xfId="0" applyFont="1" applyFill="1" applyBorder="1" applyAlignment="1">
      <alignment vertical="center"/>
    </xf>
    <xf numFmtId="0" fontId="9" fillId="17" borderId="38" xfId="0" applyFont="1" applyFill="1" applyBorder="1" applyAlignment="1">
      <alignment horizontal="left" vertical="top" wrapText="1"/>
    </xf>
    <xf numFmtId="0" fontId="8" fillId="17" borderId="39" xfId="0" applyFont="1" applyFill="1" applyBorder="1" applyAlignment="1">
      <alignment vertical="top" wrapText="1"/>
    </xf>
    <xf numFmtId="164" fontId="11" fillId="17" borderId="39" xfId="0" applyNumberFormat="1" applyFont="1" applyFill="1" applyBorder="1" applyAlignment="1">
      <alignment horizontal="center" vertical="center"/>
    </xf>
    <xf numFmtId="164" fontId="12" fillId="17" borderId="39" xfId="0" applyNumberFormat="1" applyFont="1" applyFill="1" applyBorder="1" applyAlignment="1">
      <alignment horizontal="center" vertical="center"/>
    </xf>
    <xf numFmtId="164" fontId="12" fillId="17" borderId="44" xfId="0" applyNumberFormat="1" applyFont="1" applyFill="1" applyBorder="1" applyAlignment="1">
      <alignment horizontal="center"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43" xfId="0" applyFont="1" applyFill="1" applyBorder="1" applyAlignment="1">
      <alignment vertical="center"/>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8" fillId="3" borderId="45" xfId="0" applyFont="1" applyFill="1" applyBorder="1" applyAlignment="1">
      <alignment vertical="top" wrapText="1"/>
    </xf>
    <xf numFmtId="164" fontId="11" fillId="3" borderId="45" xfId="0" applyNumberFormat="1" applyFont="1" applyFill="1" applyBorder="1" applyAlignment="1">
      <alignment horizontal="center" vertical="center"/>
    </xf>
    <xf numFmtId="164" fontId="12" fillId="3" borderId="45" xfId="0" applyNumberFormat="1" applyFont="1" applyFill="1" applyBorder="1" applyAlignment="1">
      <alignment horizontal="center" vertical="center"/>
    </xf>
    <xf numFmtId="164" fontId="12" fillId="3" borderId="30" xfId="0" applyNumberFormat="1" applyFont="1" applyFill="1" applyBorder="1" applyAlignment="1">
      <alignment horizontal="center" vertical="center"/>
    </xf>
    <xf numFmtId="0" fontId="9" fillId="9" borderId="31" xfId="0" applyFont="1" applyFill="1" applyBorder="1" applyAlignment="1">
      <alignment horizontal="center" vertical="center" wrapText="1"/>
    </xf>
    <xf numFmtId="0" fontId="10" fillId="9" borderId="45" xfId="0" applyFont="1" applyFill="1" applyBorder="1" applyAlignment="1">
      <alignment vertical="top" wrapText="1"/>
    </xf>
    <xf numFmtId="164" fontId="11" fillId="9" borderId="45" xfId="0" applyNumberFormat="1" applyFont="1" applyFill="1" applyBorder="1" applyAlignment="1">
      <alignment horizontal="center" vertical="center"/>
    </xf>
    <xf numFmtId="164" fontId="12" fillId="9" borderId="45" xfId="0" applyNumberFormat="1" applyFont="1" applyFill="1" applyBorder="1" applyAlignment="1">
      <alignment horizontal="center" vertical="center"/>
    </xf>
    <xf numFmtId="164" fontId="12" fillId="9" borderId="30" xfId="0" applyNumberFormat="1" applyFont="1" applyFill="1" applyBorder="1" applyAlignment="1">
      <alignment horizontal="center" vertical="center"/>
    </xf>
    <xf numFmtId="0" fontId="9" fillId="9" borderId="46"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8" fillId="9" borderId="39" xfId="0" applyFont="1" applyFill="1" applyBorder="1" applyAlignment="1">
      <alignment vertical="top" wrapText="1"/>
    </xf>
    <xf numFmtId="164" fontId="7" fillId="9" borderId="39" xfId="0" applyNumberFormat="1" applyFont="1" applyFill="1" applyBorder="1" applyAlignment="1">
      <alignment horizontal="center" vertical="center"/>
    </xf>
    <xf numFmtId="164" fontId="10" fillId="9" borderId="39" xfId="0" applyNumberFormat="1" applyFont="1" applyFill="1" applyBorder="1" applyAlignment="1">
      <alignment horizontal="center" vertical="center"/>
    </xf>
    <xf numFmtId="164" fontId="10" fillId="9" borderId="40" xfId="0" applyNumberFormat="1" applyFont="1" applyFill="1" applyBorder="1" applyAlignment="1">
      <alignment horizontal="center" vertical="center"/>
    </xf>
    <xf numFmtId="0" fontId="9" fillId="4" borderId="41" xfId="0" applyFont="1" applyFill="1" applyBorder="1" applyAlignment="1">
      <alignment vertical="center"/>
    </xf>
    <xf numFmtId="0" fontId="9" fillId="4" borderId="42" xfId="0" applyFont="1" applyFill="1" applyBorder="1" applyAlignment="1">
      <alignment vertical="center"/>
    </xf>
    <xf numFmtId="0" fontId="9" fillId="4" borderId="43" xfId="0" applyFont="1" applyFill="1" applyBorder="1" applyAlignment="1">
      <alignment vertical="center"/>
    </xf>
    <xf numFmtId="0" fontId="9" fillId="4" borderId="46"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8" fillId="4" borderId="0" xfId="0" applyFont="1" applyFill="1" applyBorder="1" applyAlignment="1">
      <alignment vertical="top" wrapText="1"/>
    </xf>
    <xf numFmtId="0" fontId="9" fillId="12" borderId="47" xfId="0" applyFont="1" applyFill="1" applyBorder="1" applyAlignment="1">
      <alignment vertical="center"/>
    </xf>
    <xf numFmtId="0" fontId="9" fillId="12" borderId="48" xfId="0" applyFont="1" applyFill="1" applyBorder="1" applyAlignment="1">
      <alignment vertical="center"/>
    </xf>
    <xf numFmtId="0" fontId="9" fillId="12" borderId="49" xfId="0" applyFont="1" applyFill="1" applyBorder="1" applyAlignment="1">
      <alignment vertical="center"/>
    </xf>
    <xf numFmtId="0" fontId="9" fillId="12" borderId="46" xfId="0" applyFont="1" applyFill="1" applyBorder="1" applyAlignment="1">
      <alignment horizontal="center" vertical="center" wrapText="1"/>
    </xf>
    <xf numFmtId="0" fontId="9" fillId="12" borderId="38" xfId="0" applyFont="1" applyFill="1" applyBorder="1" applyAlignment="1">
      <alignment horizontal="center" vertical="center" wrapText="1"/>
    </xf>
    <xf numFmtId="0" fontId="8" fillId="12" borderId="39" xfId="0" applyFont="1" applyFill="1" applyBorder="1" applyAlignment="1">
      <alignment vertical="top" wrapText="1"/>
    </xf>
    <xf numFmtId="164" fontId="7" fillId="12" borderId="39" xfId="0" applyNumberFormat="1" applyFont="1" applyFill="1" applyBorder="1" applyAlignment="1">
      <alignment horizontal="center" vertical="center"/>
    </xf>
    <xf numFmtId="164" fontId="10" fillId="12" borderId="39" xfId="0" applyNumberFormat="1" applyFont="1" applyFill="1" applyBorder="1" applyAlignment="1">
      <alignment horizontal="center" vertical="center"/>
    </xf>
    <xf numFmtId="164" fontId="10" fillId="12" borderId="40" xfId="0" applyNumberFormat="1" applyFont="1" applyFill="1" applyBorder="1" applyAlignment="1">
      <alignment horizontal="center" vertical="center"/>
    </xf>
    <xf numFmtId="0" fontId="9" fillId="7" borderId="41" xfId="0" applyFont="1" applyFill="1" applyBorder="1" applyAlignment="1">
      <alignment vertical="center"/>
    </xf>
    <xf numFmtId="0" fontId="9" fillId="7" borderId="42" xfId="0" applyFont="1" applyFill="1" applyBorder="1" applyAlignment="1">
      <alignment vertical="center"/>
    </xf>
    <xf numFmtId="0" fontId="9" fillId="7" borderId="43" xfId="0" applyFont="1" applyFill="1" applyBorder="1" applyAlignment="1">
      <alignment vertical="center"/>
    </xf>
    <xf numFmtId="0" fontId="9" fillId="7" borderId="46"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8" fillId="7" borderId="39" xfId="0" applyFont="1" applyFill="1" applyBorder="1" applyAlignment="1">
      <alignment vertical="top" wrapText="1"/>
    </xf>
    <xf numFmtId="164" fontId="7" fillId="7" borderId="39" xfId="0" applyNumberFormat="1" applyFont="1" applyFill="1" applyBorder="1" applyAlignment="1">
      <alignment horizontal="center" vertical="center"/>
    </xf>
    <xf numFmtId="164" fontId="10" fillId="7" borderId="39" xfId="0" applyNumberFormat="1" applyFont="1" applyFill="1" applyBorder="1" applyAlignment="1">
      <alignment horizontal="center" vertical="center"/>
    </xf>
    <xf numFmtId="164" fontId="10" fillId="7" borderId="40" xfId="0" applyNumberFormat="1" applyFont="1" applyFill="1" applyBorder="1" applyAlignment="1">
      <alignment horizontal="center" vertical="center"/>
    </xf>
    <xf numFmtId="0" fontId="9" fillId="6" borderId="41" xfId="0" applyFont="1" applyFill="1" applyBorder="1" applyAlignment="1">
      <alignment vertical="center"/>
    </xf>
    <xf numFmtId="0" fontId="9" fillId="6" borderId="42" xfId="0" applyFont="1" applyFill="1" applyBorder="1" applyAlignment="1">
      <alignment vertical="center"/>
    </xf>
    <xf numFmtId="0" fontId="9" fillId="6" borderId="43" xfId="0" applyFont="1" applyFill="1" applyBorder="1" applyAlignment="1">
      <alignment vertical="center"/>
    </xf>
    <xf numFmtId="0" fontId="9" fillId="6" borderId="31" xfId="0" applyFont="1" applyFill="1" applyBorder="1" applyAlignment="1">
      <alignment horizontal="center" vertical="center" wrapText="1"/>
    </xf>
    <xf numFmtId="0" fontId="8" fillId="6" borderId="45" xfId="0" applyFont="1" applyFill="1" applyBorder="1" applyAlignment="1">
      <alignment vertical="top" wrapText="1"/>
    </xf>
    <xf numFmtId="164" fontId="11" fillId="6" borderId="45" xfId="0" applyNumberFormat="1" applyFont="1" applyFill="1" applyBorder="1" applyAlignment="1">
      <alignment horizontal="center" vertical="center"/>
    </xf>
    <xf numFmtId="164" fontId="12" fillId="6" borderId="45" xfId="0" applyNumberFormat="1" applyFont="1" applyFill="1" applyBorder="1" applyAlignment="1">
      <alignment horizontal="center" vertical="center"/>
    </xf>
    <xf numFmtId="164" fontId="12" fillId="6" borderId="30" xfId="0" applyNumberFormat="1"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top" wrapText="1"/>
    </xf>
    <xf numFmtId="164" fontId="7" fillId="0" borderId="0" xfId="0" applyNumberFormat="1" applyFont="1" applyAlignment="1">
      <alignment horizontal="center" vertical="center"/>
    </xf>
    <xf numFmtId="164" fontId="10" fillId="0" borderId="0" xfId="0" applyNumberFormat="1" applyFont="1" applyAlignment="1">
      <alignment horizontal="center" vertical="center"/>
    </xf>
    <xf numFmtId="164" fontId="25" fillId="18" borderId="40" xfId="0" applyNumberFormat="1" applyFont="1" applyFill="1" applyBorder="1" applyAlignment="1">
      <alignment vertical="center"/>
    </xf>
    <xf numFmtId="0" fontId="10" fillId="0" borderId="0" xfId="0" applyFont="1" applyAlignment="1">
      <alignment horizontal="center" wrapText="1"/>
    </xf>
    <xf numFmtId="0" fontId="13" fillId="19" borderId="50" xfId="0" applyFont="1" applyFill="1" applyBorder="1" applyAlignment="1">
      <alignment horizontal="center" vertical="top" wrapText="1"/>
    </xf>
    <xf numFmtId="0" fontId="14" fillId="19" borderId="24" xfId="0" applyFont="1" applyFill="1" applyBorder="1" applyAlignment="1">
      <alignment vertical="top" wrapText="1"/>
    </xf>
    <xf numFmtId="0" fontId="13" fillId="0" borderId="24" xfId="0" applyFont="1" applyBorder="1" applyAlignment="1">
      <alignment horizontal="center" vertical="top" wrapText="1"/>
    </xf>
    <xf numFmtId="0" fontId="26" fillId="0" borderId="24" xfId="0" applyFont="1" applyBorder="1" applyAlignment="1">
      <alignment horizontal="left" vertical="top" wrapText="1"/>
    </xf>
    <xf numFmtId="0" fontId="13" fillId="19" borderId="24" xfId="0" applyFont="1" applyFill="1" applyBorder="1" applyAlignment="1">
      <alignment horizontal="center" vertical="top" wrapText="1"/>
    </xf>
    <xf numFmtId="0" fontId="14" fillId="19" borderId="24" xfId="0" applyFont="1" applyFill="1" applyBorder="1" applyAlignment="1">
      <alignment horizontal="left" vertical="top" wrapText="1"/>
    </xf>
    <xf numFmtId="0" fontId="14" fillId="0" borderId="24" xfId="0" applyFont="1" applyBorder="1" applyAlignment="1">
      <alignment vertical="top" wrapText="1"/>
    </xf>
    <xf numFmtId="0" fontId="14" fillId="0" borderId="51" xfId="0" applyFont="1" applyBorder="1" applyAlignment="1">
      <alignment horizontal="left" vertical="top" wrapText="1"/>
    </xf>
    <xf numFmtId="0" fontId="0" fillId="20" borderId="0" xfId="0" applyFont="1" applyFill="1" applyAlignment="1"/>
    <xf numFmtId="1" fontId="5" fillId="21" borderId="26" xfId="0" applyNumberFormat="1" applyFont="1" applyFill="1" applyBorder="1" applyAlignment="1">
      <alignment horizontal="center" vertical="center" wrapText="1"/>
    </xf>
    <xf numFmtId="0" fontId="5" fillId="0" borderId="33" xfId="0" applyFont="1" applyBorder="1" applyAlignment="1">
      <alignment vertical="center" wrapText="1"/>
    </xf>
    <xf numFmtId="1" fontId="5" fillId="22" borderId="26" xfId="0" applyNumberFormat="1" applyFont="1" applyFill="1" applyBorder="1" applyAlignment="1">
      <alignment horizontal="center" vertical="center" wrapText="1"/>
    </xf>
    <xf numFmtId="1" fontId="5" fillId="0" borderId="33" xfId="0" applyNumberFormat="1" applyFont="1" applyBorder="1" applyAlignment="1">
      <alignment vertical="center" wrapText="1"/>
    </xf>
    <xf numFmtId="1" fontId="5" fillId="23" borderId="26" xfId="0" applyNumberFormat="1" applyFont="1" applyFill="1" applyBorder="1" applyAlignment="1">
      <alignment horizontal="left" vertical="center" wrapText="1"/>
    </xf>
    <xf numFmtId="1" fontId="5" fillId="24" borderId="26" xfId="0" applyNumberFormat="1" applyFont="1" applyFill="1" applyBorder="1" applyAlignment="1">
      <alignment horizontal="center" vertical="center" wrapText="1"/>
    </xf>
    <xf numFmtId="0" fontId="0" fillId="0" borderId="0" xfId="0" applyFont="1"/>
    <xf numFmtId="0" fontId="5" fillId="25" borderId="26" xfId="0" applyFont="1" applyFill="1" applyBorder="1" applyAlignment="1">
      <alignment horizontal="left" vertical="top" wrapText="1"/>
    </xf>
    <xf numFmtId="1" fontId="5" fillId="25" borderId="26" xfId="0" applyNumberFormat="1" applyFont="1" applyFill="1" applyBorder="1" applyAlignment="1">
      <alignment horizontal="left" vertical="center" wrapText="1"/>
    </xf>
    <xf numFmtId="0" fontId="5" fillId="23" borderId="26" xfId="0" applyFont="1" applyFill="1" applyBorder="1" applyAlignment="1">
      <alignment horizontal="left" vertical="top" wrapText="1"/>
    </xf>
    <xf numFmtId="0" fontId="5" fillId="25" borderId="26" xfId="0" applyFont="1" applyFill="1" applyBorder="1" applyAlignment="1">
      <alignment horizontal="left" vertical="center"/>
    </xf>
    <xf numFmtId="0" fontId="8" fillId="25" borderId="21" xfId="0" applyFont="1" applyFill="1" applyBorder="1" applyAlignment="1">
      <alignment vertical="top" wrapText="1"/>
    </xf>
    <xf numFmtId="0" fontId="8" fillId="25" borderId="26" xfId="0" applyFont="1" applyFill="1" applyBorder="1" applyAlignment="1">
      <alignment vertical="top" wrapText="1"/>
    </xf>
    <xf numFmtId="0" fontId="8" fillId="25" borderId="33" xfId="0" applyFont="1" applyFill="1" applyBorder="1" applyAlignment="1">
      <alignment vertical="top" wrapText="1"/>
    </xf>
    <xf numFmtId="164" fontId="7" fillId="25" borderId="52" xfId="0" applyNumberFormat="1" applyFont="1" applyFill="1" applyBorder="1" applyAlignment="1">
      <alignment horizontal="center" vertical="center"/>
    </xf>
    <xf numFmtId="164" fontId="10" fillId="26" borderId="52" xfId="0" applyNumberFormat="1" applyFont="1" applyFill="1" applyBorder="1" applyAlignment="1">
      <alignment horizontal="center" vertical="center"/>
    </xf>
    <xf numFmtId="164" fontId="10" fillId="26" borderId="53" xfId="0" applyNumberFormat="1" applyFont="1" applyFill="1" applyBorder="1" applyAlignment="1">
      <alignment horizontal="center" vertical="center"/>
    </xf>
    <xf numFmtId="164" fontId="7" fillId="25" borderId="26" xfId="0" applyNumberFormat="1" applyFont="1" applyFill="1" applyBorder="1" applyAlignment="1">
      <alignment horizontal="center" vertical="center"/>
    </xf>
    <xf numFmtId="164" fontId="10" fillId="26" borderId="26" xfId="0" applyNumberFormat="1" applyFont="1" applyFill="1" applyBorder="1" applyAlignment="1">
      <alignment horizontal="center" vertical="center"/>
    </xf>
    <xf numFmtId="164" fontId="10" fillId="26" borderId="27" xfId="0" applyNumberFormat="1" applyFont="1" applyFill="1" applyBorder="1" applyAlignment="1">
      <alignment horizontal="center" vertical="center"/>
    </xf>
    <xf numFmtId="164" fontId="11" fillId="25" borderId="26" xfId="0" applyNumberFormat="1" applyFont="1" applyFill="1" applyBorder="1" applyAlignment="1">
      <alignment horizontal="center" vertical="center"/>
    </xf>
    <xf numFmtId="164" fontId="12" fillId="26" borderId="26" xfId="0" applyNumberFormat="1" applyFont="1" applyFill="1" applyBorder="1" applyAlignment="1">
      <alignment horizontal="center" vertical="center"/>
    </xf>
    <xf numFmtId="164" fontId="12" fillId="25" borderId="26" xfId="0" applyNumberFormat="1" applyFont="1" applyFill="1" applyBorder="1" applyAlignment="1">
      <alignment horizontal="center" vertical="center"/>
    </xf>
    <xf numFmtId="164" fontId="10" fillId="25" borderId="26" xfId="0" applyNumberFormat="1" applyFont="1" applyFill="1" applyBorder="1" applyAlignment="1">
      <alignment horizontal="center" vertical="center"/>
    </xf>
    <xf numFmtId="164" fontId="10" fillId="25" borderId="27" xfId="0" applyNumberFormat="1" applyFont="1" applyFill="1" applyBorder="1" applyAlignment="1">
      <alignment horizontal="center" vertical="center"/>
    </xf>
    <xf numFmtId="164" fontId="11" fillId="23" borderId="52" xfId="0" applyNumberFormat="1" applyFont="1" applyFill="1" applyBorder="1" applyAlignment="1">
      <alignment horizontal="center" vertical="center"/>
    </xf>
    <xf numFmtId="164" fontId="12" fillId="23" borderId="52" xfId="0" applyNumberFormat="1" applyFont="1" applyFill="1" applyBorder="1" applyAlignment="1">
      <alignment horizontal="center" vertical="center"/>
    </xf>
    <xf numFmtId="164" fontId="11" fillId="23" borderId="26" xfId="0" applyNumberFormat="1" applyFont="1" applyFill="1" applyBorder="1" applyAlignment="1">
      <alignment horizontal="center" vertical="center"/>
    </xf>
    <xf numFmtId="164" fontId="12" fillId="23" borderId="26" xfId="0" applyNumberFormat="1" applyFont="1" applyFill="1" applyBorder="1" applyAlignment="1">
      <alignment horizontal="center" vertical="center"/>
    </xf>
    <xf numFmtId="164" fontId="11" fillId="23" borderId="33" xfId="0" applyNumberFormat="1" applyFont="1" applyFill="1" applyBorder="1" applyAlignment="1">
      <alignment horizontal="center" vertical="center"/>
    </xf>
    <xf numFmtId="164" fontId="12" fillId="23" borderId="33" xfId="0" applyNumberFormat="1" applyFont="1" applyFill="1" applyBorder="1" applyAlignment="1">
      <alignment horizontal="center" vertical="center"/>
    </xf>
    <xf numFmtId="0" fontId="8" fillId="27" borderId="21" xfId="0" applyFont="1" applyFill="1" applyBorder="1" applyAlignment="1">
      <alignment vertical="top" wrapText="1"/>
    </xf>
    <xf numFmtId="164" fontId="7" fillId="25" borderId="21" xfId="0" applyNumberFormat="1" applyFont="1" applyFill="1" applyBorder="1" applyAlignment="1">
      <alignment horizontal="center" vertical="center"/>
    </xf>
    <xf numFmtId="164" fontId="10" fillId="25" borderId="21" xfId="0" applyNumberFormat="1" applyFont="1" applyFill="1" applyBorder="1" applyAlignment="1">
      <alignment horizontal="center" vertical="center"/>
    </xf>
    <xf numFmtId="0" fontId="8" fillId="27" borderId="26" xfId="0" applyFont="1" applyFill="1" applyBorder="1" applyAlignment="1">
      <alignment vertical="top" wrapText="1"/>
    </xf>
    <xf numFmtId="0" fontId="8" fillId="25" borderId="54" xfId="0" applyFont="1" applyFill="1" applyBorder="1" applyAlignment="1">
      <alignment vertical="top" wrapText="1"/>
    </xf>
    <xf numFmtId="164" fontId="7" fillId="25" borderId="54" xfId="0" applyNumberFormat="1" applyFont="1" applyFill="1" applyBorder="1" applyAlignment="1">
      <alignment horizontal="center" vertical="center"/>
    </xf>
    <xf numFmtId="164" fontId="10" fillId="25" borderId="54" xfId="0" applyNumberFormat="1" applyFont="1" applyFill="1" applyBorder="1" applyAlignment="1">
      <alignment horizontal="center" vertical="center"/>
    </xf>
    <xf numFmtId="164" fontId="10" fillId="25" borderId="55" xfId="0" applyNumberFormat="1" applyFont="1" applyFill="1" applyBorder="1" applyAlignment="1">
      <alignment horizontal="center" vertical="center"/>
    </xf>
    <xf numFmtId="164" fontId="10" fillId="25" borderId="52" xfId="0" applyNumberFormat="1" applyFont="1" applyFill="1" applyBorder="1" applyAlignment="1">
      <alignment horizontal="center" vertical="center"/>
    </xf>
    <xf numFmtId="164" fontId="10" fillId="28" borderId="26" xfId="0" applyNumberFormat="1" applyFont="1" applyFill="1" applyBorder="1" applyAlignment="1">
      <alignment horizontal="center" vertical="center"/>
    </xf>
    <xf numFmtId="164" fontId="7" fillId="25" borderId="33" xfId="0" applyNumberFormat="1" applyFont="1" applyFill="1" applyBorder="1" applyAlignment="1">
      <alignment vertical="center"/>
    </xf>
    <xf numFmtId="164" fontId="7" fillId="25" borderId="26" xfId="0" applyNumberFormat="1" applyFont="1" applyFill="1" applyBorder="1" applyAlignment="1">
      <alignment vertical="center"/>
    </xf>
    <xf numFmtId="164" fontId="7" fillId="25" borderId="21" xfId="0" applyNumberFormat="1" applyFont="1" applyFill="1" applyBorder="1" applyAlignment="1">
      <alignment vertical="center"/>
    </xf>
    <xf numFmtId="164" fontId="10" fillId="28" borderId="54" xfId="0" applyNumberFormat="1" applyFont="1" applyFill="1" applyBorder="1" applyAlignment="1">
      <alignment horizontal="center" vertical="center"/>
    </xf>
    <xf numFmtId="164" fontId="10" fillId="28" borderId="52" xfId="0" applyNumberFormat="1" applyFont="1" applyFill="1" applyBorder="1" applyAlignment="1">
      <alignment horizontal="center" vertical="center"/>
    </xf>
    <xf numFmtId="0" fontId="8" fillId="25" borderId="52" xfId="0" applyFont="1" applyFill="1" applyBorder="1" applyAlignment="1">
      <alignment vertical="top" wrapText="1"/>
    </xf>
    <xf numFmtId="164" fontId="11" fillId="25" borderId="52" xfId="0" applyNumberFormat="1" applyFont="1" applyFill="1" applyBorder="1" applyAlignment="1">
      <alignment horizontal="center" vertical="center"/>
    </xf>
    <xf numFmtId="164" fontId="12" fillId="25" borderId="52" xfId="0" applyNumberFormat="1" applyFont="1" applyFill="1" applyBorder="1" applyAlignment="1">
      <alignment horizontal="center" vertical="center"/>
    </xf>
    <xf numFmtId="164" fontId="12" fillId="25" borderId="53" xfId="0" applyNumberFormat="1" applyFont="1" applyFill="1" applyBorder="1" applyAlignment="1">
      <alignment horizontal="center" vertical="center"/>
    </xf>
    <xf numFmtId="164" fontId="12" fillId="25" borderId="27" xfId="0" applyNumberFormat="1" applyFont="1" applyFill="1" applyBorder="1" applyAlignment="1">
      <alignment horizontal="center" vertical="center"/>
    </xf>
    <xf numFmtId="164" fontId="11" fillId="25" borderId="33" xfId="0" applyNumberFormat="1" applyFont="1" applyFill="1" applyBorder="1" applyAlignment="1">
      <alignment horizontal="center" vertical="center"/>
    </xf>
    <xf numFmtId="164" fontId="12" fillId="25" borderId="33" xfId="0" applyNumberFormat="1" applyFont="1" applyFill="1" applyBorder="1" applyAlignment="1">
      <alignment horizontal="center" vertical="center"/>
    </xf>
    <xf numFmtId="0" fontId="0" fillId="25" borderId="0" xfId="0" applyFont="1" applyFill="1" applyAlignment="1"/>
    <xf numFmtId="0" fontId="8" fillId="29" borderId="52" xfId="0" applyFont="1" applyFill="1" applyBorder="1" applyAlignment="1">
      <alignment vertical="top" wrapText="1"/>
    </xf>
    <xf numFmtId="0" fontId="8" fillId="30" borderId="52" xfId="0" applyFont="1" applyFill="1" applyBorder="1" applyAlignment="1">
      <alignment vertical="top" wrapText="1"/>
    </xf>
    <xf numFmtId="0" fontId="8" fillId="30" borderId="26" xfId="0" applyFont="1" applyFill="1" applyBorder="1" applyAlignment="1">
      <alignment vertical="top" wrapText="1"/>
    </xf>
    <xf numFmtId="0" fontId="8" fillId="30" borderId="33" xfId="0" applyFont="1" applyFill="1" applyBorder="1" applyAlignment="1">
      <alignment vertical="top" wrapText="1"/>
    </xf>
    <xf numFmtId="0" fontId="8" fillId="30" borderId="21" xfId="0" applyFont="1" applyFill="1" applyBorder="1" applyAlignment="1">
      <alignment horizontal="left" vertical="top" wrapText="1"/>
    </xf>
    <xf numFmtId="0" fontId="8" fillId="30" borderId="21" xfId="0" applyFont="1" applyFill="1" applyBorder="1" applyAlignment="1">
      <alignment vertical="top" wrapText="1"/>
    </xf>
    <xf numFmtId="0" fontId="8" fillId="29" borderId="26" xfId="0" applyFont="1" applyFill="1" applyBorder="1" applyAlignment="1">
      <alignment vertical="top" wrapText="1"/>
    </xf>
    <xf numFmtId="0" fontId="8" fillId="31" borderId="33" xfId="0" applyFont="1" applyFill="1" applyBorder="1" applyAlignment="1">
      <alignment vertical="top" wrapText="1"/>
    </xf>
    <xf numFmtId="0" fontId="8" fillId="31" borderId="26" xfId="0" applyFont="1" applyFill="1" applyBorder="1" applyAlignment="1">
      <alignment vertical="top" wrapText="1"/>
    </xf>
    <xf numFmtId="0" fontId="8" fillId="31" borderId="19" xfId="0" applyFont="1" applyFill="1" applyBorder="1" applyAlignment="1">
      <alignment vertical="top" wrapText="1"/>
    </xf>
    <xf numFmtId="0" fontId="8" fillId="30" borderId="54" xfId="0" applyFont="1" applyFill="1" applyBorder="1" applyAlignment="1">
      <alignment vertical="top" wrapText="1"/>
    </xf>
    <xf numFmtId="0" fontId="8" fillId="31" borderId="21" xfId="0" applyFont="1" applyFill="1" applyBorder="1" applyAlignment="1">
      <alignment vertical="top" wrapText="1"/>
    </xf>
    <xf numFmtId="0" fontId="0" fillId="0" borderId="0" xfId="0" applyFont="1" applyAlignment="1"/>
    <xf numFmtId="0" fontId="8" fillId="32" borderId="52" xfId="0" applyFont="1" applyFill="1" applyBorder="1" applyAlignment="1">
      <alignment vertical="top" wrapText="1"/>
    </xf>
    <xf numFmtId="0" fontId="8" fillId="32" borderId="26" xfId="0" applyFont="1" applyFill="1" applyBorder="1" applyAlignment="1">
      <alignment vertical="top" wrapText="1"/>
    </xf>
    <xf numFmtId="0" fontId="8" fillId="33" borderId="52" xfId="0" applyFont="1" applyFill="1" applyBorder="1" applyAlignment="1">
      <alignment vertical="top" wrapText="1"/>
    </xf>
    <xf numFmtId="0" fontId="8" fillId="33" borderId="26" xfId="0" applyFont="1" applyFill="1" applyBorder="1" applyAlignment="1">
      <alignment vertical="top" wrapText="1"/>
    </xf>
    <xf numFmtId="0" fontId="8" fillId="34" borderId="26" xfId="0" applyFont="1" applyFill="1" applyBorder="1" applyAlignment="1">
      <alignment vertical="top" wrapText="1"/>
    </xf>
    <xf numFmtId="0" fontId="8" fillId="32" borderId="33" xfId="0" applyFont="1" applyFill="1" applyBorder="1" applyAlignment="1">
      <alignment vertical="top" wrapText="1"/>
    </xf>
    <xf numFmtId="0" fontId="0" fillId="0" borderId="0" xfId="0" applyFont="1" applyAlignment="1">
      <alignment horizontal="center" vertical="center" wrapText="1"/>
    </xf>
    <xf numFmtId="0" fontId="0" fillId="0" borderId="0" xfId="0" applyFont="1" applyAlignment="1"/>
    <xf numFmtId="0" fontId="1" fillId="35" borderId="26" xfId="0" applyFont="1" applyFill="1" applyBorder="1" applyAlignment="1">
      <alignment horizontal="center" vertical="center" wrapText="1"/>
    </xf>
    <xf numFmtId="0" fontId="1" fillId="36" borderId="26" xfId="0" applyFont="1" applyFill="1" applyBorder="1" applyAlignment="1">
      <alignment horizontal="center" vertical="center" wrapText="1"/>
    </xf>
    <xf numFmtId="0" fontId="5" fillId="27" borderId="26" xfId="0" applyFont="1" applyFill="1" applyBorder="1" applyAlignment="1">
      <alignment horizontal="center" vertical="center"/>
    </xf>
    <xf numFmtId="0" fontId="6" fillId="27" borderId="26" xfId="0" applyFont="1" applyFill="1" applyBorder="1" applyAlignment="1">
      <alignment horizontal="center" vertical="center"/>
    </xf>
    <xf numFmtId="0" fontId="5" fillId="25" borderId="33" xfId="0" applyFont="1" applyFill="1" applyBorder="1" applyAlignment="1">
      <alignment horizontal="center" vertical="center"/>
    </xf>
    <xf numFmtId="0" fontId="5" fillId="25" borderId="32" xfId="0" applyFont="1" applyFill="1" applyBorder="1" applyAlignment="1">
      <alignment horizontal="center" vertical="center"/>
    </xf>
    <xf numFmtId="0" fontId="5" fillId="36" borderId="33" xfId="0" applyFont="1" applyFill="1" applyBorder="1" applyAlignment="1">
      <alignment horizontal="center" vertical="center"/>
    </xf>
    <xf numFmtId="0" fontId="5" fillId="27" borderId="31" xfId="0" applyFont="1" applyFill="1" applyBorder="1" applyAlignment="1">
      <alignment horizontal="center" vertical="center"/>
    </xf>
    <xf numFmtId="0" fontId="6" fillId="27" borderId="31" xfId="0" applyFont="1" applyFill="1" applyBorder="1" applyAlignment="1">
      <alignment horizontal="center" vertical="center"/>
    </xf>
    <xf numFmtId="0" fontId="16" fillId="0" borderId="0" xfId="0" applyFont="1" applyProtection="1">
      <protection locked="0"/>
    </xf>
    <xf numFmtId="0" fontId="16" fillId="25" borderId="0" xfId="0" applyFont="1" applyFill="1" applyAlignment="1" applyProtection="1">
      <alignment wrapText="1"/>
      <protection locked="0"/>
    </xf>
    <xf numFmtId="0" fontId="16" fillId="25" borderId="0" xfId="0" applyFont="1" applyFill="1" applyProtection="1">
      <protection locked="0"/>
    </xf>
    <xf numFmtId="0" fontId="27" fillId="37" borderId="2" xfId="0" applyFont="1" applyFill="1" applyBorder="1" applyAlignment="1" applyProtection="1">
      <alignment horizontal="center" vertical="center" wrapText="1"/>
      <protection locked="0"/>
    </xf>
    <xf numFmtId="0" fontId="28" fillId="38" borderId="1" xfId="0" applyFont="1" applyFill="1" applyBorder="1" applyProtection="1">
      <protection locked="0"/>
    </xf>
    <xf numFmtId="0" fontId="28" fillId="39" borderId="1" xfId="0" applyFont="1" applyFill="1" applyBorder="1" applyProtection="1">
      <protection locked="0"/>
    </xf>
    <xf numFmtId="0" fontId="28" fillId="40" borderId="1" xfId="0" applyFont="1" applyFill="1" applyBorder="1" applyProtection="1">
      <protection locked="0"/>
    </xf>
    <xf numFmtId="0" fontId="29" fillId="25" borderId="0" xfId="0" applyFont="1" applyFill="1" applyBorder="1" applyAlignment="1" applyProtection="1">
      <alignment horizontal="center" wrapText="1"/>
      <protection locked="0"/>
    </xf>
    <xf numFmtId="0" fontId="28" fillId="41" borderId="1" xfId="0" applyFont="1" applyFill="1" applyBorder="1" applyProtection="1">
      <protection locked="0"/>
    </xf>
    <xf numFmtId="0" fontId="30" fillId="25" borderId="0" xfId="0" applyFont="1" applyFill="1" applyBorder="1" applyAlignment="1" applyProtection="1">
      <alignment horizontal="justify"/>
      <protection locked="0"/>
    </xf>
    <xf numFmtId="0" fontId="31" fillId="37" borderId="2" xfId="0" applyFont="1" applyFill="1" applyBorder="1" applyAlignment="1" applyProtection="1">
      <alignment horizontal="center" vertical="center" wrapText="1"/>
      <protection locked="0"/>
    </xf>
    <xf numFmtId="0" fontId="16" fillId="0" borderId="0" xfId="0" applyFont="1" applyProtection="1"/>
    <xf numFmtId="0" fontId="26" fillId="0" borderId="3" xfId="0" applyFont="1" applyFill="1" applyBorder="1" applyAlignment="1" applyProtection="1">
      <alignment horizontal="left" vertical="center" wrapText="1"/>
    </xf>
    <xf numFmtId="165" fontId="16" fillId="0" borderId="4" xfId="0" applyNumberFormat="1" applyFont="1" applyFill="1" applyBorder="1" applyAlignment="1" applyProtection="1">
      <alignment horizontal="center" vertical="center"/>
    </xf>
    <xf numFmtId="0" fontId="16" fillId="25" borderId="0" xfId="0" applyFont="1" applyFill="1" applyProtection="1"/>
    <xf numFmtId="0" fontId="26" fillId="0" borderId="5" xfId="0" applyFont="1" applyBorder="1" applyAlignment="1" applyProtection="1">
      <alignment horizontal="left" vertical="center" wrapText="1"/>
    </xf>
    <xf numFmtId="165" fontId="16" fillId="0" borderId="6" xfId="0" applyNumberFormat="1" applyFont="1" applyFill="1" applyBorder="1" applyAlignment="1" applyProtection="1">
      <alignment horizontal="center" vertical="center"/>
    </xf>
    <xf numFmtId="0" fontId="26" fillId="0" borderId="7" xfId="0" applyFont="1" applyBorder="1" applyAlignment="1" applyProtection="1">
      <alignment horizontal="left" vertical="center" wrapText="1"/>
    </xf>
    <xf numFmtId="165" fontId="16" fillId="0" borderId="8" xfId="0" applyNumberFormat="1" applyFont="1" applyFill="1" applyBorder="1" applyAlignment="1" applyProtection="1">
      <alignment horizontal="center" vertical="center"/>
    </xf>
    <xf numFmtId="0" fontId="16" fillId="25" borderId="0" xfId="0" applyFont="1" applyFill="1" applyAlignment="1" applyProtection="1">
      <alignment wrapText="1"/>
    </xf>
    <xf numFmtId="0" fontId="32" fillId="42" borderId="1" xfId="0" applyFont="1" applyFill="1" applyBorder="1" applyAlignment="1" applyProtection="1">
      <alignment horizontal="center" vertical="center" wrapText="1"/>
    </xf>
    <xf numFmtId="165" fontId="33" fillId="42" borderId="1" xfId="0" applyNumberFormat="1" applyFont="1" applyFill="1" applyBorder="1" applyAlignment="1" applyProtection="1">
      <alignment horizontal="center" vertical="center"/>
    </xf>
    <xf numFmtId="0" fontId="32" fillId="42" borderId="9" xfId="0" applyFont="1" applyFill="1" applyBorder="1" applyAlignment="1" applyProtection="1">
      <alignment horizontal="center" vertical="center" wrapText="1"/>
    </xf>
    <xf numFmtId="165" fontId="33" fillId="42" borderId="9" xfId="0" applyNumberFormat="1" applyFont="1" applyFill="1" applyBorder="1" applyAlignment="1" applyProtection="1">
      <alignment horizontal="center" vertical="center"/>
    </xf>
    <xf numFmtId="0" fontId="31" fillId="37" borderId="2" xfId="0" applyFont="1" applyFill="1" applyBorder="1" applyAlignment="1" applyProtection="1">
      <alignment horizontal="center" vertical="center" wrapText="1"/>
    </xf>
    <xf numFmtId="165" fontId="16" fillId="0" borderId="10" xfId="0" applyNumberFormat="1" applyFont="1" applyFill="1" applyBorder="1" applyAlignment="1" applyProtection="1">
      <alignment horizontal="center" vertical="center"/>
      <protection locked="0"/>
    </xf>
    <xf numFmtId="0" fontId="16" fillId="0" borderId="0" xfId="0" applyFont="1" applyFill="1" applyProtection="1"/>
    <xf numFmtId="165" fontId="16" fillId="0" borderId="11" xfId="0" applyNumberFormat="1" applyFont="1" applyFill="1" applyBorder="1" applyAlignment="1" applyProtection="1">
      <alignment horizontal="center" vertical="center"/>
    </xf>
    <xf numFmtId="0" fontId="32" fillId="25" borderId="0" xfId="0" applyFont="1" applyFill="1" applyProtection="1"/>
    <xf numFmtId="0" fontId="32" fillId="43" borderId="0" xfId="0" applyFont="1" applyFill="1" applyProtection="1"/>
    <xf numFmtId="0" fontId="19" fillId="0" borderId="0" xfId="0" applyFont="1" applyFill="1" applyBorder="1" applyAlignment="1" applyProtection="1">
      <alignment horizontal="center" vertical="center" wrapText="1"/>
      <protection locked="0" hidden="1"/>
    </xf>
    <xf numFmtId="0" fontId="7" fillId="44" borderId="12" xfId="0" applyFont="1" applyFill="1" applyBorder="1" applyAlignment="1" applyProtection="1">
      <alignment horizontal="justify" vertical="center" wrapText="1"/>
      <protection locked="0"/>
    </xf>
    <xf numFmtId="165" fontId="16" fillId="0" borderId="6" xfId="0" applyNumberFormat="1" applyFont="1" applyFill="1" applyBorder="1" applyAlignment="1" applyProtection="1">
      <alignment horizontal="center" vertical="center"/>
      <protection locked="0"/>
    </xf>
    <xf numFmtId="0" fontId="32" fillId="25" borderId="0" xfId="0" applyFont="1" applyFill="1" applyProtection="1">
      <protection locked="0"/>
    </xf>
    <xf numFmtId="0" fontId="32" fillId="0" borderId="0" xfId="0" applyFont="1" applyProtection="1">
      <protection locked="0"/>
    </xf>
    <xf numFmtId="0" fontId="7" fillId="44" borderId="5" xfId="0" applyFont="1" applyFill="1" applyBorder="1" applyAlignment="1" applyProtection="1">
      <alignment horizontal="justify" vertical="center" wrapText="1"/>
      <protection locked="0"/>
    </xf>
    <xf numFmtId="0" fontId="7" fillId="44" borderId="5" xfId="0" applyFont="1" applyFill="1" applyBorder="1" applyAlignment="1" applyProtection="1">
      <alignment vertical="center" wrapText="1"/>
      <protection locked="0"/>
    </xf>
    <xf numFmtId="0" fontId="7" fillId="44" borderId="7" xfId="0" applyFont="1" applyFill="1" applyBorder="1" applyAlignment="1" applyProtection="1">
      <alignment horizontal="justify" vertical="center" wrapText="1"/>
      <protection locked="0"/>
    </xf>
    <xf numFmtId="165" fontId="16" fillId="0" borderId="13" xfId="0" applyNumberFormat="1" applyFont="1" applyFill="1" applyBorder="1" applyAlignment="1" applyProtection="1">
      <alignment horizontal="center" vertical="center"/>
      <protection locked="0"/>
    </xf>
    <xf numFmtId="0" fontId="19" fillId="25" borderId="0" xfId="0" applyFont="1" applyFill="1" applyBorder="1" applyAlignment="1" applyProtection="1">
      <alignment horizontal="center" vertical="center" wrapText="1"/>
      <protection locked="0" hidden="1"/>
    </xf>
    <xf numFmtId="0" fontId="7" fillId="25" borderId="0" xfId="0" applyFont="1" applyFill="1" applyBorder="1" applyAlignment="1" applyProtection="1">
      <alignment horizontal="justify" vertical="center" wrapText="1"/>
      <protection locked="0"/>
    </xf>
    <xf numFmtId="165" fontId="16" fillId="25" borderId="0" xfId="0" applyNumberFormat="1" applyFont="1" applyFill="1" applyBorder="1" applyAlignment="1" applyProtection="1">
      <alignment horizontal="center" vertical="center"/>
      <protection locked="0"/>
    </xf>
    <xf numFmtId="0" fontId="32" fillId="25" borderId="0" xfId="0" applyFont="1" applyFill="1" applyBorder="1" applyProtection="1">
      <protection locked="0"/>
    </xf>
    <xf numFmtId="0" fontId="3" fillId="0" borderId="0" xfId="0" applyFont="1" applyFill="1" applyBorder="1" applyProtection="1"/>
    <xf numFmtId="0" fontId="19" fillId="0" borderId="0" xfId="0" applyFont="1" applyFill="1" applyBorder="1" applyAlignment="1" applyProtection="1">
      <alignment horizontal="center" vertical="center"/>
      <protection hidden="1"/>
    </xf>
    <xf numFmtId="0" fontId="7" fillId="44" borderId="12" xfId="0" applyFont="1" applyFill="1" applyBorder="1" applyAlignment="1" applyProtection="1">
      <alignment wrapText="1"/>
      <protection locked="0"/>
    </xf>
    <xf numFmtId="0" fontId="7" fillId="44" borderId="7" xfId="0" applyFont="1" applyFill="1" applyBorder="1" applyAlignment="1" applyProtection="1">
      <alignment horizontal="left" vertical="center" wrapText="1"/>
      <protection locked="0"/>
    </xf>
    <xf numFmtId="0" fontId="7" fillId="25" borderId="0" xfId="0" applyFont="1" applyFill="1" applyBorder="1" applyAlignment="1" applyProtection="1">
      <alignment wrapText="1"/>
      <protection locked="0"/>
    </xf>
    <xf numFmtId="0" fontId="19" fillId="0" borderId="0" xfId="0" applyFont="1" applyFill="1" applyBorder="1" applyAlignment="1" applyProtection="1">
      <alignment horizontal="center" vertical="center" wrapText="1"/>
      <protection hidden="1"/>
    </xf>
    <xf numFmtId="0" fontId="5" fillId="44" borderId="12" xfId="0" applyFont="1" applyFill="1" applyBorder="1" applyAlignment="1" applyProtection="1">
      <alignment horizontal="justify" vertical="center" wrapText="1"/>
      <protection locked="0"/>
    </xf>
    <xf numFmtId="0" fontId="5" fillId="44" borderId="5" xfId="0" applyFont="1" applyFill="1" applyBorder="1" applyAlignment="1" applyProtection="1">
      <alignment horizontal="justify" vertical="center" wrapText="1"/>
      <protection locked="0"/>
    </xf>
    <xf numFmtId="0" fontId="5" fillId="44" borderId="7" xfId="0" applyFont="1" applyFill="1" applyBorder="1" applyAlignment="1" applyProtection="1">
      <alignment horizontal="justify" vertical="center" wrapText="1"/>
      <protection locked="0"/>
    </xf>
    <xf numFmtId="0" fontId="5" fillId="25" borderId="0" xfId="0" applyFont="1" applyFill="1" applyBorder="1" applyAlignment="1" applyProtection="1">
      <alignment horizontal="justify" vertical="center" wrapText="1"/>
      <protection locked="0"/>
    </xf>
    <xf numFmtId="0" fontId="5" fillId="44" borderId="14" xfId="0" applyFont="1" applyFill="1" applyBorder="1" applyAlignment="1" applyProtection="1">
      <alignment horizontal="justify" vertical="center" wrapText="1"/>
      <protection locked="0"/>
    </xf>
    <xf numFmtId="165" fontId="16" fillId="0" borderId="8" xfId="0" applyNumberFormat="1" applyFont="1" applyFill="1" applyBorder="1" applyAlignment="1" applyProtection="1">
      <alignment horizontal="center" vertical="center"/>
      <protection locked="0"/>
    </xf>
    <xf numFmtId="0" fontId="32" fillId="25" borderId="0" xfId="0" applyFont="1" applyFill="1" applyAlignment="1" applyProtection="1">
      <alignment wrapText="1"/>
      <protection locked="0"/>
    </xf>
    <xf numFmtId="0" fontId="34" fillId="0" borderId="0" xfId="0" applyFont="1" applyAlignment="1" applyProtection="1">
      <alignment horizontal="center"/>
      <protection locked="0"/>
    </xf>
    <xf numFmtId="0" fontId="34" fillId="25" borderId="0" xfId="0" applyFont="1" applyFill="1" applyAlignment="1" applyProtection="1">
      <alignment horizontal="center"/>
      <protection locked="0"/>
    </xf>
    <xf numFmtId="0" fontId="32" fillId="0" borderId="0" xfId="0" applyFont="1" applyAlignment="1" applyProtection="1">
      <alignment horizontal="center" vertical="center" wrapText="1"/>
      <protection locked="0"/>
    </xf>
    <xf numFmtId="0" fontId="32" fillId="25" borderId="0" xfId="0" applyFont="1" applyFill="1" applyAlignment="1" applyProtection="1">
      <alignment horizontal="center" vertical="center" wrapText="1"/>
      <protection locked="0"/>
    </xf>
    <xf numFmtId="0" fontId="35" fillId="25" borderId="1" xfId="0" applyFont="1" applyFill="1" applyBorder="1" applyAlignment="1" applyProtection="1">
      <alignment horizontal="left"/>
      <protection locked="0"/>
    </xf>
    <xf numFmtId="0" fontId="0" fillId="25" borderId="0" xfId="0" applyFill="1" applyProtection="1">
      <protection locked="0"/>
    </xf>
    <xf numFmtId="0" fontId="32" fillId="25" borderId="56" xfId="0" applyFont="1" applyFill="1" applyBorder="1" applyAlignment="1" applyProtection="1">
      <alignment horizontal="left"/>
      <protection locked="0"/>
    </xf>
    <xf numFmtId="0" fontId="32" fillId="25" borderId="57" xfId="0" applyFont="1" applyFill="1" applyBorder="1" applyAlignment="1" applyProtection="1">
      <alignment horizontal="left"/>
      <protection locked="0"/>
    </xf>
    <xf numFmtId="0" fontId="32" fillId="0" borderId="0" xfId="0" applyFont="1" applyAlignment="1" applyProtection="1">
      <alignment wrapText="1"/>
      <protection locked="0"/>
    </xf>
    <xf numFmtId="49" fontId="4" fillId="27" borderId="26" xfId="0" applyNumberFormat="1" applyFont="1" applyFill="1" applyBorder="1" applyAlignment="1">
      <alignment vertical="center" wrapText="1"/>
    </xf>
    <xf numFmtId="0" fontId="6" fillId="4" borderId="31" xfId="0" applyFont="1" applyFill="1" applyBorder="1" applyAlignment="1">
      <alignment horizontal="left" vertical="center" wrapText="1"/>
    </xf>
    <xf numFmtId="0" fontId="5" fillId="29" borderId="31" xfId="0" applyFont="1" applyFill="1" applyBorder="1" applyAlignment="1">
      <alignment horizontal="left" vertical="top" wrapText="1"/>
    </xf>
    <xf numFmtId="0" fontId="5" fillId="30" borderId="31" xfId="0" applyFont="1" applyFill="1" applyBorder="1" applyAlignment="1">
      <alignment horizontal="left" vertical="top" wrapText="1"/>
    </xf>
    <xf numFmtId="0" fontId="5" fillId="30" borderId="17" xfId="0" applyFont="1" applyFill="1" applyBorder="1" applyAlignment="1">
      <alignment vertical="top" wrapText="1"/>
    </xf>
    <xf numFmtId="0" fontId="5" fillId="31" borderId="31" xfId="0" applyFont="1" applyFill="1" applyBorder="1" applyAlignment="1">
      <alignment horizontal="left" vertical="top" wrapText="1"/>
    </xf>
    <xf numFmtId="0" fontId="5" fillId="31" borderId="59" xfId="0" applyFont="1" applyFill="1" applyBorder="1" applyAlignment="1">
      <alignment horizontal="left" vertical="top" wrapText="1"/>
    </xf>
    <xf numFmtId="0" fontId="5" fillId="25" borderId="31" xfId="0" applyFont="1" applyFill="1" applyBorder="1" applyAlignment="1">
      <alignment horizontal="left" vertical="top" wrapText="1"/>
    </xf>
    <xf numFmtId="0" fontId="6" fillId="45" borderId="31" xfId="0" applyFont="1" applyFill="1" applyBorder="1" applyAlignment="1">
      <alignment horizontal="left" vertical="center"/>
    </xf>
    <xf numFmtId="0" fontId="5" fillId="32" borderId="31" xfId="0" applyFont="1" applyFill="1" applyBorder="1" applyAlignment="1">
      <alignment horizontal="left" vertical="top" wrapText="1"/>
    </xf>
    <xf numFmtId="0" fontId="6" fillId="46" borderId="31" xfId="0" applyFont="1" applyFill="1" applyBorder="1" applyAlignment="1">
      <alignment horizontal="left" vertical="center"/>
    </xf>
    <xf numFmtId="0" fontId="6" fillId="47" borderId="31" xfId="0" applyFont="1" applyFill="1" applyBorder="1" applyAlignment="1">
      <alignment horizontal="left" vertical="center"/>
    </xf>
    <xf numFmtId="0" fontId="5" fillId="28" borderId="31" xfId="0" applyFont="1" applyFill="1" applyBorder="1" applyAlignment="1">
      <alignment horizontal="left" vertical="top" wrapText="1"/>
    </xf>
    <xf numFmtId="0" fontId="5" fillId="28" borderId="17" xfId="0" applyFont="1" applyFill="1" applyBorder="1" applyAlignment="1">
      <alignment horizontal="left" vertical="top" wrapText="1"/>
    </xf>
    <xf numFmtId="0" fontId="5" fillId="28" borderId="58" xfId="0" applyFont="1" applyFill="1" applyBorder="1" applyAlignment="1">
      <alignment horizontal="left" vertical="top" wrapText="1"/>
    </xf>
    <xf numFmtId="0" fontId="6" fillId="48" borderId="31" xfId="0" applyFont="1" applyFill="1" applyBorder="1" applyAlignment="1">
      <alignment horizontal="left" vertical="center"/>
    </xf>
    <xf numFmtId="0" fontId="5" fillId="33" borderId="31" xfId="0" applyFont="1" applyFill="1" applyBorder="1" applyAlignment="1">
      <alignment horizontal="left" vertical="top" wrapText="1"/>
    </xf>
    <xf numFmtId="0" fontId="5" fillId="50" borderId="31" xfId="0" applyFont="1" applyFill="1" applyBorder="1" applyAlignment="1">
      <alignment horizontal="left" vertical="top" wrapText="1"/>
    </xf>
    <xf numFmtId="0" fontId="5" fillId="34" borderId="31" xfId="0" applyFont="1" applyFill="1" applyBorder="1" applyAlignment="1">
      <alignment horizontal="left" vertical="top" wrapText="1"/>
    </xf>
    <xf numFmtId="0" fontId="5" fillId="25" borderId="31" xfId="0" applyFont="1" applyFill="1" applyBorder="1" applyAlignment="1">
      <alignment vertical="top" wrapText="1"/>
    </xf>
    <xf numFmtId="0" fontId="6" fillId="4" borderId="30" xfId="0" applyFont="1" applyFill="1" applyBorder="1" applyAlignment="1">
      <alignment horizontal="left" vertical="center" wrapText="1"/>
    </xf>
    <xf numFmtId="0" fontId="5" fillId="0" borderId="30" xfId="0" applyFont="1" applyBorder="1" applyAlignment="1">
      <alignment horizontal="left" vertical="top" wrapText="1"/>
    </xf>
    <xf numFmtId="0" fontId="5" fillId="25" borderId="30" xfId="0" applyFont="1" applyFill="1" applyBorder="1" applyAlignment="1">
      <alignment horizontal="left" vertical="top" wrapText="1"/>
    </xf>
    <xf numFmtId="0" fontId="5" fillId="23" borderId="30" xfId="0" applyFont="1" applyFill="1" applyBorder="1" applyAlignment="1">
      <alignment horizontal="left" vertical="top" wrapText="1"/>
    </xf>
    <xf numFmtId="0" fontId="6" fillId="45" borderId="1" xfId="0" applyFont="1" applyFill="1" applyBorder="1" applyAlignment="1">
      <alignment horizontal="left" vertical="center"/>
    </xf>
    <xf numFmtId="0" fontId="6" fillId="46" borderId="1" xfId="0" applyFont="1" applyFill="1" applyBorder="1" applyAlignment="1">
      <alignment horizontal="left" vertical="center"/>
    </xf>
    <xf numFmtId="0" fontId="6" fillId="47" borderId="1" xfId="0" applyFont="1" applyFill="1" applyBorder="1" applyAlignment="1">
      <alignment horizontal="left" vertical="center"/>
    </xf>
    <xf numFmtId="0" fontId="6" fillId="48" borderId="1" xfId="0" applyFont="1" applyFill="1" applyBorder="1" applyAlignment="1">
      <alignment horizontal="left" vertical="center"/>
    </xf>
    <xf numFmtId="0" fontId="6" fillId="49" borderId="1" xfId="0" applyFont="1" applyFill="1" applyBorder="1" applyAlignment="1">
      <alignment horizontal="left" vertical="center"/>
    </xf>
    <xf numFmtId="0" fontId="6" fillId="12" borderId="1" xfId="0" applyFont="1" applyFill="1" applyBorder="1" applyAlignment="1">
      <alignment horizontal="left" vertical="center"/>
    </xf>
    <xf numFmtId="0" fontId="6" fillId="27" borderId="1" xfId="0" applyFont="1" applyFill="1" applyBorder="1" applyAlignment="1">
      <alignment horizontal="left" vertical="center"/>
    </xf>
    <xf numFmtId="0" fontId="5" fillId="35" borderId="26" xfId="0" applyFont="1" applyFill="1" applyBorder="1" applyAlignment="1">
      <alignment horizontal="center" vertical="center"/>
    </xf>
    <xf numFmtId="0" fontId="5" fillId="36" borderId="26" xfId="0" applyFont="1" applyFill="1" applyBorder="1" applyAlignment="1">
      <alignment horizontal="center" vertical="center"/>
    </xf>
    <xf numFmtId="4" fontId="37" fillId="42" borderId="11" xfId="0" applyNumberFormat="1" applyFont="1" applyFill="1" applyBorder="1" applyAlignment="1" applyProtection="1">
      <alignment horizontal="center" vertical="center" wrapText="1"/>
    </xf>
    <xf numFmtId="165" fontId="16" fillId="40" borderId="6" xfId="0" applyNumberFormat="1" applyFont="1" applyFill="1" applyBorder="1" applyAlignment="1" applyProtection="1">
      <alignment horizontal="center" vertical="center"/>
    </xf>
    <xf numFmtId="0" fontId="38" fillId="25" borderId="0" xfId="0" applyFont="1" applyFill="1" applyAlignment="1"/>
    <xf numFmtId="0" fontId="38" fillId="0" borderId="0" xfId="0" applyFont="1" applyAlignment="1"/>
    <xf numFmtId="164" fontId="39" fillId="18" borderId="53" xfId="0" applyNumberFormat="1" applyFont="1" applyFill="1" applyBorder="1" applyAlignment="1">
      <alignment horizontal="center" vertical="center"/>
    </xf>
    <xf numFmtId="164" fontId="39" fillId="18" borderId="60" xfId="0" applyNumberFormat="1" applyFont="1" applyFill="1" applyBorder="1" applyAlignment="1">
      <alignment horizontal="center" vertical="center" wrapText="1"/>
    </xf>
    <xf numFmtId="164" fontId="39" fillId="18" borderId="54" xfId="0" applyNumberFormat="1" applyFont="1" applyFill="1" applyBorder="1" applyAlignment="1">
      <alignment horizontal="center" vertical="center" wrapText="1"/>
    </xf>
    <xf numFmtId="164" fontId="39" fillId="18" borderId="55" xfId="0" applyNumberFormat="1" applyFont="1" applyFill="1" applyBorder="1" applyAlignment="1">
      <alignment horizontal="center" vertical="center" wrapText="1"/>
    </xf>
    <xf numFmtId="0" fontId="0" fillId="0" borderId="0" xfId="0" applyFont="1" applyAlignment="1"/>
    <xf numFmtId="0" fontId="40" fillId="36" borderId="26" xfId="0" applyFont="1" applyFill="1" applyBorder="1" applyAlignment="1">
      <alignment horizontal="center" vertical="center"/>
    </xf>
    <xf numFmtId="0" fontId="5" fillId="0" borderId="0" xfId="0" applyFont="1" applyBorder="1" applyAlignment="1">
      <alignment horizontal="center" vertical="center"/>
    </xf>
    <xf numFmtId="0" fontId="5" fillId="2" borderId="4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3" fillId="38" borderId="31" xfId="0" applyFont="1" applyFill="1" applyBorder="1" applyAlignment="1">
      <alignment horizontal="center" vertical="center" wrapText="1"/>
    </xf>
    <xf numFmtId="0" fontId="5" fillId="27" borderId="35" xfId="0" applyFont="1" applyFill="1" applyBorder="1" applyAlignment="1">
      <alignment horizontal="center" vertical="center"/>
    </xf>
    <xf numFmtId="0" fontId="5" fillId="27" borderId="33" xfId="0" applyFont="1" applyFill="1" applyBorder="1" applyAlignment="1">
      <alignment horizontal="center" vertical="center"/>
    </xf>
    <xf numFmtId="0" fontId="5" fillId="27" borderId="1" xfId="0" applyFont="1" applyFill="1" applyBorder="1" applyAlignment="1">
      <alignment horizontal="center" vertical="center"/>
    </xf>
    <xf numFmtId="0" fontId="41" fillId="36" borderId="26" xfId="0" applyFont="1" applyFill="1" applyBorder="1" applyAlignment="1">
      <alignment horizontal="center" vertical="center"/>
    </xf>
    <xf numFmtId="49" fontId="4" fillId="36" borderId="26" xfId="0" applyNumberFormat="1" applyFont="1" applyFill="1" applyBorder="1" applyAlignment="1">
      <alignment vertical="center" wrapText="1"/>
    </xf>
    <xf numFmtId="0" fontId="5" fillId="25" borderId="26" xfId="0" applyFont="1" applyFill="1" applyBorder="1" applyAlignment="1">
      <alignment horizontal="center" vertical="center"/>
    </xf>
    <xf numFmtId="49" fontId="3"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Font="1" applyBorder="1" applyAlignment="1"/>
    <xf numFmtId="0" fontId="0" fillId="0" borderId="0" xfId="0" applyFont="1" applyBorder="1"/>
    <xf numFmtId="0" fontId="5" fillId="0" borderId="1" xfId="0" applyFont="1" applyBorder="1" applyAlignment="1">
      <alignment horizontal="center" vertical="center"/>
    </xf>
    <xf numFmtId="0" fontId="5" fillId="36" borderId="1" xfId="0" applyFont="1" applyFill="1" applyBorder="1" applyAlignment="1">
      <alignment horizontal="center" vertical="center"/>
    </xf>
    <xf numFmtId="0" fontId="0" fillId="0" borderId="0" xfId="0" applyFont="1" applyAlignment="1"/>
    <xf numFmtId="164" fontId="7" fillId="25" borderId="33" xfId="0" applyNumberFormat="1" applyFont="1" applyFill="1" applyBorder="1" applyAlignment="1">
      <alignment horizontal="center" vertical="center"/>
    </xf>
    <xf numFmtId="164" fontId="10" fillId="26" borderId="33" xfId="0" applyNumberFormat="1" applyFont="1" applyFill="1" applyBorder="1" applyAlignment="1">
      <alignment horizontal="center" vertical="center"/>
    </xf>
    <xf numFmtId="164" fontId="11" fillId="25" borderId="33" xfId="0" applyNumberFormat="1" applyFont="1" applyFill="1" applyBorder="1" applyAlignment="1">
      <alignment horizontal="center" vertical="center"/>
    </xf>
    <xf numFmtId="164" fontId="11" fillId="26" borderId="33" xfId="0" applyNumberFormat="1" applyFont="1" applyFill="1" applyBorder="1" applyAlignment="1">
      <alignment horizontal="center" vertical="center"/>
    </xf>
    <xf numFmtId="0" fontId="2" fillId="0" borderId="18" xfId="0" applyFont="1" applyBorder="1"/>
    <xf numFmtId="164" fontId="10" fillId="26" borderId="34" xfId="0" applyNumberFormat="1" applyFont="1" applyFill="1" applyBorder="1" applyAlignment="1">
      <alignment horizontal="center" vertical="center"/>
    </xf>
    <xf numFmtId="0" fontId="0" fillId="0" borderId="0" xfId="0" applyFont="1" applyAlignment="1"/>
    <xf numFmtId="164" fontId="7" fillId="25" borderId="33" xfId="0" applyNumberFormat="1" applyFont="1" applyFill="1" applyBorder="1" applyAlignment="1">
      <alignment horizontal="center" vertical="center"/>
    </xf>
    <xf numFmtId="0" fontId="0" fillId="40" borderId="0" xfId="0" applyFont="1" applyFill="1" applyAlignment="1"/>
    <xf numFmtId="0" fontId="2" fillId="51" borderId="18" xfId="0" applyFont="1" applyFill="1" applyBorder="1"/>
    <xf numFmtId="164" fontId="12" fillId="52" borderId="27" xfId="0" applyNumberFormat="1" applyFont="1" applyFill="1" applyBorder="1" applyAlignment="1">
      <alignment horizontal="center" vertical="center"/>
    </xf>
    <xf numFmtId="164" fontId="12" fillId="52" borderId="34" xfId="0" applyNumberFormat="1" applyFont="1" applyFill="1" applyBorder="1" applyAlignment="1">
      <alignment horizontal="center" vertical="center"/>
    </xf>
    <xf numFmtId="164" fontId="10" fillId="53" borderId="23" xfId="0" applyNumberFormat="1" applyFont="1" applyFill="1" applyBorder="1" applyAlignment="1">
      <alignment horizontal="center" vertical="center"/>
    </xf>
    <xf numFmtId="164" fontId="10" fillId="53" borderId="27" xfId="0" applyNumberFormat="1" applyFont="1" applyFill="1" applyBorder="1" applyAlignment="1">
      <alignment horizontal="center" vertical="center"/>
    </xf>
    <xf numFmtId="164" fontId="7" fillId="53" borderId="33" xfId="0" applyNumberFormat="1" applyFont="1" applyFill="1" applyBorder="1" applyAlignment="1">
      <alignment horizontal="center" vertical="center"/>
    </xf>
    <xf numFmtId="164" fontId="10" fillId="53" borderId="55" xfId="0" applyNumberFormat="1" applyFont="1" applyFill="1" applyBorder="1" applyAlignment="1">
      <alignment horizontal="center" vertical="center"/>
    </xf>
    <xf numFmtId="164" fontId="38" fillId="25" borderId="0" xfId="0" applyNumberFormat="1" applyFont="1" applyFill="1" applyAlignment="1"/>
    <xf numFmtId="164" fontId="10" fillId="53" borderId="53" xfId="0" applyNumberFormat="1" applyFont="1" applyFill="1" applyBorder="1" applyAlignment="1">
      <alignment horizontal="center" vertical="center"/>
    </xf>
    <xf numFmtId="164" fontId="10" fillId="54" borderId="27" xfId="0" applyNumberFormat="1" applyFont="1" applyFill="1" applyBorder="1" applyAlignment="1">
      <alignment horizontal="center" vertical="center"/>
    </xf>
    <xf numFmtId="164" fontId="10" fillId="54" borderId="55" xfId="0" applyNumberFormat="1" applyFont="1" applyFill="1" applyBorder="1" applyAlignment="1">
      <alignment horizontal="center" vertical="center"/>
    </xf>
    <xf numFmtId="164" fontId="12" fillId="52" borderId="53" xfId="0" applyNumberFormat="1" applyFont="1" applyFill="1" applyBorder="1" applyAlignment="1">
      <alignment horizontal="center" vertical="center"/>
    </xf>
    <xf numFmtId="0" fontId="5" fillId="25" borderId="1" xfId="0" applyFont="1" applyFill="1" applyBorder="1" applyAlignment="1">
      <alignment horizontal="left" vertical="top" wrapText="1"/>
    </xf>
    <xf numFmtId="0" fontId="0" fillId="0" borderId="0" xfId="0" applyFont="1" applyAlignment="1"/>
    <xf numFmtId="0" fontId="5" fillId="0" borderId="45" xfId="0" applyFont="1" applyBorder="1" applyAlignment="1">
      <alignment horizontal="center" vertical="center"/>
    </xf>
    <xf numFmtId="0" fontId="6" fillId="2" borderId="62" xfId="0" applyFont="1" applyFill="1" applyBorder="1" applyAlignment="1">
      <alignment horizontal="center" vertical="center"/>
    </xf>
    <xf numFmtId="0" fontId="5" fillId="2" borderId="62" xfId="0" applyFont="1" applyFill="1" applyBorder="1" applyAlignment="1">
      <alignment horizontal="center" vertical="center"/>
    </xf>
    <xf numFmtId="0" fontId="5" fillId="35" borderId="63" xfId="0" applyFont="1" applyFill="1" applyBorder="1" applyAlignment="1">
      <alignment horizontal="center" vertical="center"/>
    </xf>
    <xf numFmtId="0" fontId="5" fillId="36" borderId="61" xfId="0" applyFont="1" applyFill="1" applyBorder="1" applyAlignment="1">
      <alignment horizontal="center" vertical="center"/>
    </xf>
    <xf numFmtId="0" fontId="5" fillId="36" borderId="21" xfId="0" applyFont="1" applyFill="1" applyBorder="1" applyAlignment="1">
      <alignment horizontal="center" vertical="center"/>
    </xf>
    <xf numFmtId="0" fontId="1" fillId="55" borderId="26" xfId="0" applyFont="1" applyFill="1" applyBorder="1" applyAlignment="1">
      <alignment vertical="center" wrapText="1"/>
    </xf>
    <xf numFmtId="0" fontId="1" fillId="36" borderId="26" xfId="0" applyFont="1" applyFill="1" applyBorder="1" applyAlignment="1">
      <alignment vertical="center" wrapText="1"/>
    </xf>
    <xf numFmtId="0" fontId="6" fillId="55" borderId="58" xfId="0" applyFont="1" applyFill="1" applyBorder="1" applyAlignment="1">
      <alignment horizontal="center" vertical="center"/>
    </xf>
    <xf numFmtId="0" fontId="6" fillId="55" borderId="21" xfId="0" applyFont="1" applyFill="1" applyBorder="1" applyAlignment="1">
      <alignment horizontal="center" vertical="center"/>
    </xf>
    <xf numFmtId="0" fontId="6" fillId="36" borderId="26" xfId="0" applyFont="1" applyFill="1" applyBorder="1" applyAlignment="1">
      <alignment horizontal="center" vertical="center"/>
    </xf>
    <xf numFmtId="0" fontId="5" fillId="56" borderId="26" xfId="0" applyFont="1" applyFill="1" applyBorder="1" applyAlignment="1">
      <alignment horizontal="center" vertical="center"/>
    </xf>
    <xf numFmtId="0" fontId="5" fillId="56" borderId="25" xfId="0" applyFont="1" applyFill="1" applyBorder="1" applyAlignment="1">
      <alignment horizontal="center" vertical="center"/>
    </xf>
    <xf numFmtId="0" fontId="5" fillId="25" borderId="25" xfId="0" applyFont="1" applyFill="1" applyBorder="1" applyAlignment="1">
      <alignment horizontal="center" vertical="center"/>
    </xf>
    <xf numFmtId="0" fontId="5" fillId="27" borderId="17" xfId="0" applyFont="1" applyFill="1" applyBorder="1" applyAlignment="1">
      <alignment horizontal="center" vertical="center"/>
    </xf>
    <xf numFmtId="0" fontId="5" fillId="57" borderId="31" xfId="0" applyFont="1" applyFill="1" applyBorder="1" applyAlignment="1">
      <alignment horizontal="center" vertical="center"/>
    </xf>
    <xf numFmtId="0" fontId="6" fillId="57" borderId="31" xfId="0" applyFont="1" applyFill="1" applyBorder="1" applyAlignment="1">
      <alignment horizontal="center" vertical="center"/>
    </xf>
    <xf numFmtId="0" fontId="6" fillId="57" borderId="26" xfId="0" applyFont="1" applyFill="1" applyBorder="1" applyAlignment="1">
      <alignment horizontal="center" vertical="center"/>
    </xf>
    <xf numFmtId="0" fontId="5" fillId="57" borderId="33" xfId="0" applyFont="1" applyFill="1" applyBorder="1" applyAlignment="1">
      <alignment horizontal="center" vertical="center"/>
    </xf>
    <xf numFmtId="0" fontId="5" fillId="57" borderId="1" xfId="0" applyFont="1" applyFill="1" applyBorder="1" applyAlignment="1">
      <alignment horizontal="center" vertical="center"/>
    </xf>
    <xf numFmtId="0" fontId="5" fillId="55" borderId="26" xfId="0" applyFont="1" applyFill="1" applyBorder="1" applyAlignment="1">
      <alignment horizontal="center" vertical="center"/>
    </xf>
    <xf numFmtId="49" fontId="4" fillId="55" borderId="26" xfId="0" applyNumberFormat="1" applyFont="1" applyFill="1" applyBorder="1" applyAlignment="1">
      <alignment vertical="center" wrapText="1"/>
    </xf>
    <xf numFmtId="0" fontId="5" fillId="57" borderId="26" xfId="0" applyFont="1" applyFill="1" applyBorder="1" applyAlignment="1">
      <alignment horizontal="center" vertical="center"/>
    </xf>
    <xf numFmtId="0" fontId="5" fillId="55" borderId="33" xfId="0" applyFont="1" applyFill="1" applyBorder="1" applyAlignment="1">
      <alignment horizontal="center" vertical="center"/>
    </xf>
    <xf numFmtId="0" fontId="5" fillId="55" borderId="1" xfId="0" applyFont="1" applyFill="1" applyBorder="1" applyAlignment="1">
      <alignment horizontal="center" vertical="center"/>
    </xf>
    <xf numFmtId="1" fontId="6" fillId="10" borderId="26" xfId="0" applyNumberFormat="1" applyFont="1" applyFill="1" applyBorder="1" applyAlignment="1">
      <alignment horizontal="left" vertical="center"/>
    </xf>
    <xf numFmtId="0" fontId="0" fillId="0" borderId="0" xfId="0" applyFont="1" applyAlignment="1">
      <alignment vertical="top" wrapText="1"/>
    </xf>
    <xf numFmtId="0" fontId="5" fillId="0" borderId="26" xfId="0" applyNumberFormat="1" applyFont="1" applyBorder="1" applyAlignment="1">
      <alignment horizontal="left" vertical="top" wrapText="1"/>
    </xf>
    <xf numFmtId="0" fontId="43" fillId="0" borderId="26" xfId="0" applyFont="1" applyBorder="1" applyAlignment="1">
      <alignment horizontal="left" vertical="top" wrapText="1"/>
    </xf>
    <xf numFmtId="0" fontId="43" fillId="25" borderId="26" xfId="0" applyFont="1" applyFill="1" applyBorder="1" applyAlignment="1">
      <alignment horizontal="left" vertical="top" wrapText="1"/>
    </xf>
    <xf numFmtId="0" fontId="43" fillId="0" borderId="33" xfId="0" applyFont="1" applyBorder="1" applyAlignment="1">
      <alignment vertical="top" wrapText="1"/>
    </xf>
    <xf numFmtId="0" fontId="43" fillId="25" borderId="33" xfId="0" applyFont="1" applyFill="1" applyBorder="1" applyAlignment="1">
      <alignment horizontal="left" vertical="top" wrapText="1"/>
    </xf>
    <xf numFmtId="0" fontId="43" fillId="23" borderId="26" xfId="0" applyFont="1" applyFill="1" applyBorder="1" applyAlignment="1">
      <alignment horizontal="left" vertical="top" wrapText="1"/>
    </xf>
    <xf numFmtId="0" fontId="0" fillId="0" borderId="0" xfId="0" applyFont="1" applyAlignment="1"/>
    <xf numFmtId="0" fontId="36" fillId="58" borderId="26" xfId="0" applyFont="1" applyFill="1" applyBorder="1" applyAlignment="1">
      <alignment horizontal="left" vertical="center"/>
    </xf>
    <xf numFmtId="0" fontId="5" fillId="0" borderId="33" xfId="0" applyFont="1" applyBorder="1" applyAlignment="1">
      <alignment horizontal="left" vertical="top" wrapText="1"/>
    </xf>
    <xf numFmtId="0" fontId="2" fillId="0" borderId="19" xfId="0" applyFont="1" applyBorder="1"/>
    <xf numFmtId="1" fontId="5" fillId="0" borderId="33" xfId="0" applyNumberFormat="1" applyFont="1" applyBorder="1" applyAlignment="1">
      <alignment horizontal="center" vertical="center" wrapText="1"/>
    </xf>
    <xf numFmtId="0" fontId="0" fillId="0" borderId="0" xfId="0" applyFont="1" applyAlignment="1"/>
    <xf numFmtId="0" fontId="48" fillId="0" borderId="1" xfId="0" applyFont="1" applyBorder="1" applyAlignment="1">
      <alignment horizontal="center" wrapText="1"/>
    </xf>
    <xf numFmtId="0" fontId="48" fillId="31" borderId="1" xfId="0" applyFont="1" applyFill="1" applyBorder="1" applyAlignment="1">
      <alignment horizontal="center" wrapText="1"/>
    </xf>
    <xf numFmtId="0" fontId="48" fillId="69" borderId="1" xfId="0" applyFont="1" applyFill="1" applyBorder="1" applyAlignment="1">
      <alignment horizontal="center" wrapText="1"/>
    </xf>
    <xf numFmtId="0" fontId="48" fillId="63" borderId="1" xfId="0" applyFont="1" applyFill="1" applyBorder="1" applyAlignment="1">
      <alignment horizontal="center" wrapText="1"/>
    </xf>
    <xf numFmtId="0" fontId="48" fillId="31" borderId="1" xfId="0" applyFont="1" applyFill="1" applyBorder="1" applyAlignment="1">
      <alignment horizontal="left" wrapText="1"/>
    </xf>
    <xf numFmtId="0" fontId="48" fillId="0" borderId="1" xfId="0" applyFont="1" applyBorder="1" applyAlignment="1">
      <alignment horizontal="center"/>
    </xf>
    <xf numFmtId="0" fontId="48" fillId="63" borderId="1" xfId="0" applyFont="1" applyFill="1" applyBorder="1" applyAlignment="1">
      <alignment horizontal="center"/>
    </xf>
    <xf numFmtId="0" fontId="42" fillId="0" borderId="26" xfId="0" applyFont="1" applyBorder="1" applyAlignment="1">
      <alignment horizontal="left" vertical="center" wrapText="1"/>
    </xf>
    <xf numFmtId="0" fontId="42" fillId="0" borderId="26" xfId="0" applyFont="1" applyBorder="1" applyAlignment="1">
      <alignment horizontal="left" vertical="top" wrapText="1"/>
    </xf>
    <xf numFmtId="0" fontId="42" fillId="25" borderId="26" xfId="0" applyFont="1" applyFill="1" applyBorder="1" applyAlignment="1">
      <alignment horizontal="left" vertical="top" wrapText="1"/>
    </xf>
    <xf numFmtId="0" fontId="42" fillId="25" borderId="33" xfId="0" applyFont="1" applyFill="1" applyBorder="1" applyAlignment="1">
      <alignment horizontal="left" vertical="top" wrapText="1"/>
    </xf>
    <xf numFmtId="0" fontId="42" fillId="23" borderId="26" xfId="0" applyFont="1" applyFill="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horizontal="left" vertical="top" wrapText="1"/>
    </xf>
    <xf numFmtId="0" fontId="6" fillId="49" borderId="17" xfId="0" applyFont="1" applyFill="1" applyBorder="1" applyAlignment="1">
      <alignment horizontal="left" vertical="center"/>
    </xf>
    <xf numFmtId="0" fontId="24" fillId="13" borderId="31" xfId="0" applyFont="1" applyFill="1" applyBorder="1" applyAlignment="1">
      <alignment horizontal="center" vertical="center" wrapText="1"/>
    </xf>
    <xf numFmtId="0" fontId="6" fillId="12" borderId="58" xfId="0" applyFont="1" applyFill="1" applyBorder="1" applyAlignment="1">
      <alignment horizontal="left" vertical="center"/>
    </xf>
    <xf numFmtId="0" fontId="42" fillId="0" borderId="21" xfId="0" applyFont="1" applyBorder="1" applyAlignment="1">
      <alignment horizontal="left" vertical="top" wrapText="1"/>
    </xf>
    <xf numFmtId="0" fontId="42" fillId="11" borderId="0" xfId="0" applyFont="1" applyFill="1" applyBorder="1" applyAlignment="1">
      <alignment horizontal="left" vertical="top" wrapText="1"/>
    </xf>
    <xf numFmtId="0" fontId="6" fillId="27" borderId="17" xfId="0" applyFont="1" applyFill="1" applyBorder="1" applyAlignment="1">
      <alignment horizontal="left" vertical="center"/>
    </xf>
    <xf numFmtId="0" fontId="5" fillId="25" borderId="33" xfId="0" applyFont="1" applyFill="1" applyBorder="1" applyAlignment="1">
      <alignment horizontal="left" vertical="top" wrapText="1"/>
    </xf>
    <xf numFmtId="0" fontId="42" fillId="0" borderId="0" xfId="0" applyFont="1" applyAlignment="1">
      <alignment vertical="center" wrapText="1"/>
    </xf>
    <xf numFmtId="0" fontId="42" fillId="0" borderId="0" xfId="0" applyFont="1" applyAlignment="1">
      <alignment vertical="top" wrapText="1"/>
    </xf>
    <xf numFmtId="0" fontId="6" fillId="2" borderId="1" xfId="0" applyFont="1" applyFill="1" applyBorder="1" applyAlignment="1">
      <alignment horizontal="center" vertical="center"/>
    </xf>
    <xf numFmtId="0" fontId="5" fillId="0" borderId="33" xfId="0" applyFont="1" applyBorder="1" applyAlignment="1">
      <alignment horizontal="left" vertical="top" wrapText="1"/>
    </xf>
    <xf numFmtId="0" fontId="5" fillId="0" borderId="35" xfId="0" applyFont="1" applyBorder="1" applyAlignment="1">
      <alignment horizontal="left" vertical="top" wrapText="1"/>
    </xf>
    <xf numFmtId="0" fontId="5" fillId="25" borderId="17" xfId="0" applyFont="1" applyFill="1" applyBorder="1" applyAlignment="1">
      <alignment horizontal="left" vertical="top" wrapText="1"/>
    </xf>
    <xf numFmtId="0" fontId="5" fillId="25" borderId="58" xfId="0" applyFont="1" applyFill="1" applyBorder="1" applyAlignment="1">
      <alignment horizontal="left" vertical="top" wrapText="1"/>
    </xf>
    <xf numFmtId="0" fontId="5" fillId="25" borderId="59" xfId="0" applyFont="1" applyFill="1" applyBorder="1" applyAlignment="1">
      <alignment horizontal="left" vertical="top" wrapText="1"/>
    </xf>
    <xf numFmtId="0" fontId="5" fillId="31" borderId="17" xfId="0" applyFont="1" applyFill="1" applyBorder="1" applyAlignment="1">
      <alignment horizontal="left" vertical="top" wrapText="1"/>
    </xf>
    <xf numFmtId="0" fontId="5" fillId="31" borderId="58" xfId="0" applyFont="1" applyFill="1" applyBorder="1" applyAlignment="1">
      <alignment horizontal="left" vertical="top" wrapText="1"/>
    </xf>
    <xf numFmtId="0" fontId="8" fillId="25" borderId="33" xfId="0" applyFont="1" applyFill="1" applyBorder="1" applyAlignment="1">
      <alignment horizontal="left" vertical="top" wrapText="1"/>
    </xf>
    <xf numFmtId="0" fontId="0" fillId="0" borderId="0" xfId="0" applyFont="1" applyAlignment="1"/>
    <xf numFmtId="0" fontId="1" fillId="0" borderId="0" xfId="0" applyFont="1" applyAlignment="1">
      <alignment vertical="top" wrapText="1"/>
    </xf>
    <xf numFmtId="0" fontId="2" fillId="0" borderId="0" xfId="0" applyFont="1" applyBorder="1"/>
    <xf numFmtId="0" fontId="5" fillId="27" borderId="59" xfId="0" applyFont="1" applyFill="1" applyBorder="1" applyAlignment="1">
      <alignment horizontal="left" vertical="top" wrapText="1"/>
    </xf>
    <xf numFmtId="0" fontId="2" fillId="0" borderId="0" xfId="0" applyFont="1"/>
    <xf numFmtId="0" fontId="2" fillId="0" borderId="0" xfId="0" applyFont="1" applyAlignment="1"/>
    <xf numFmtId="0" fontId="5"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61" xfId="0" applyFont="1" applyBorder="1" applyAlignment="1">
      <alignment horizontal="left" vertical="top" wrapText="1"/>
    </xf>
    <xf numFmtId="0" fontId="5" fillId="2" borderId="26" xfId="0" applyFont="1" applyFill="1" applyBorder="1" applyAlignment="1">
      <alignment horizontal="left" vertical="top" wrapText="1"/>
    </xf>
    <xf numFmtId="164" fontId="10" fillId="0" borderId="52" xfId="0" applyNumberFormat="1" applyFont="1" applyFill="1" applyBorder="1" applyAlignment="1">
      <alignment horizontal="center" vertical="center"/>
    </xf>
    <xf numFmtId="164" fontId="7" fillId="0" borderId="52" xfId="0" applyNumberFormat="1" applyFont="1" applyFill="1" applyBorder="1" applyAlignment="1">
      <alignment horizontal="center" vertical="center"/>
    </xf>
    <xf numFmtId="0" fontId="51" fillId="0" borderId="0" xfId="0" applyFont="1" applyAlignment="1">
      <alignment vertical="top" wrapText="1"/>
    </xf>
    <xf numFmtId="0" fontId="17" fillId="25" borderId="0" xfId="0" applyFont="1" applyFill="1" applyAlignment="1" applyProtection="1">
      <alignment horizontal="center" wrapText="1"/>
      <protection locked="0"/>
    </xf>
    <xf numFmtId="0" fontId="31" fillId="37" borderId="15" xfId="0" applyFont="1" applyFill="1" applyBorder="1" applyAlignment="1" applyProtection="1">
      <alignment horizontal="center" vertical="center" wrapText="1"/>
      <protection locked="0"/>
    </xf>
    <xf numFmtId="0" fontId="31" fillId="37" borderId="16" xfId="0" applyFont="1" applyFill="1" applyBorder="1" applyAlignment="1" applyProtection="1">
      <alignment horizontal="center" vertical="center" wrapText="1"/>
      <protection locked="0"/>
    </xf>
    <xf numFmtId="0" fontId="44" fillId="42" borderId="5" xfId="0" applyFont="1" applyFill="1" applyBorder="1" applyAlignment="1" applyProtection="1">
      <alignment horizontal="center" vertical="center"/>
      <protection locked="0"/>
    </xf>
    <xf numFmtId="0" fontId="44" fillId="42" borderId="10" xfId="0" applyFont="1" applyFill="1" applyBorder="1" applyAlignment="1" applyProtection="1">
      <alignment horizontal="center" vertical="center"/>
      <protection locked="0"/>
    </xf>
    <xf numFmtId="0" fontId="44" fillId="42" borderId="7" xfId="0" applyFont="1" applyFill="1" applyBorder="1" applyAlignment="1" applyProtection="1">
      <alignment horizontal="center" vertical="center"/>
      <protection locked="0"/>
    </xf>
    <xf numFmtId="0" fontId="44" fillId="42" borderId="13" xfId="0" applyFont="1" applyFill="1" applyBorder="1" applyAlignment="1" applyProtection="1">
      <alignment horizontal="center" vertical="center"/>
      <protection locked="0"/>
    </xf>
    <xf numFmtId="0" fontId="18" fillId="25" borderId="0" xfId="0" applyFont="1" applyFill="1" applyAlignment="1" applyProtection="1">
      <alignment horizontal="center" wrapText="1"/>
      <protection locked="0"/>
    </xf>
    <xf numFmtId="0" fontId="45" fillId="25" borderId="0" xfId="0" applyFont="1" applyFill="1" applyAlignment="1" applyProtection="1">
      <alignment horizontal="center" vertical="center" wrapText="1"/>
      <protection locked="0"/>
    </xf>
    <xf numFmtId="1" fontId="5" fillId="0" borderId="33" xfId="0" applyNumberFormat="1" applyFont="1" applyBorder="1" applyAlignment="1">
      <alignment horizontal="left" vertical="center" wrapText="1"/>
    </xf>
    <xf numFmtId="0" fontId="2" fillId="0" borderId="19" xfId="0" applyFont="1" applyBorder="1"/>
    <xf numFmtId="0" fontId="2" fillId="0" borderId="21" xfId="0" applyFont="1" applyBorder="1"/>
    <xf numFmtId="1" fontId="43" fillId="0" borderId="31" xfId="0" applyNumberFormat="1" applyFont="1" applyBorder="1" applyAlignment="1">
      <alignment horizontal="center" vertical="center" wrapText="1"/>
    </xf>
    <xf numFmtId="1" fontId="5" fillId="0" borderId="45" xfId="0" applyNumberFormat="1" applyFont="1" applyBorder="1" applyAlignment="1">
      <alignment horizontal="center" vertical="center" wrapText="1"/>
    </xf>
    <xf numFmtId="1" fontId="5" fillId="0" borderId="30" xfId="0" applyNumberFormat="1" applyFont="1" applyBorder="1" applyAlignment="1">
      <alignment horizontal="center" vertical="center" wrapText="1"/>
    </xf>
    <xf numFmtId="0" fontId="42" fillId="0" borderId="45" xfId="0" applyFont="1" applyBorder="1" applyAlignment="1">
      <alignment horizontal="center" vertical="top" wrapText="1"/>
    </xf>
    <xf numFmtId="0" fontId="42" fillId="0" borderId="30" xfId="0" applyFont="1" applyBorder="1" applyAlignment="1">
      <alignment horizontal="center" vertical="top" wrapText="1"/>
    </xf>
    <xf numFmtId="1" fontId="42" fillId="0" borderId="62" xfId="0" applyNumberFormat="1" applyFont="1" applyBorder="1" applyAlignment="1">
      <alignment horizontal="center" vertical="center" wrapText="1"/>
    </xf>
    <xf numFmtId="1" fontId="5" fillId="0" borderId="62"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5" fillId="0" borderId="65" xfId="0" applyNumberFormat="1" applyFont="1" applyBorder="1" applyAlignment="1">
      <alignment horizontal="center" vertical="center" wrapText="1"/>
    </xf>
    <xf numFmtId="1" fontId="5" fillId="0" borderId="61"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45" xfId="0" applyFont="1" applyBorder="1" applyAlignment="1">
      <alignment horizontal="center" vertical="top" wrapText="1"/>
    </xf>
    <xf numFmtId="0" fontId="5" fillId="0" borderId="30" xfId="0" applyFont="1" applyBorder="1" applyAlignment="1">
      <alignment horizontal="center" vertical="top" wrapText="1"/>
    </xf>
    <xf numFmtId="1" fontId="43" fillId="23" borderId="45" xfId="0" applyNumberFormat="1" applyFont="1" applyFill="1" applyBorder="1" applyAlignment="1">
      <alignment horizontal="center" vertical="center" wrapText="1"/>
    </xf>
    <xf numFmtId="1" fontId="5" fillId="23" borderId="45" xfId="0" applyNumberFormat="1" applyFont="1" applyFill="1" applyBorder="1" applyAlignment="1">
      <alignment horizontal="center" vertical="center" wrapText="1"/>
    </xf>
    <xf numFmtId="1" fontId="5" fillId="23" borderId="30" xfId="0" applyNumberFormat="1" applyFont="1" applyFill="1" applyBorder="1" applyAlignment="1">
      <alignment horizontal="center" vertical="center" wrapText="1"/>
    </xf>
    <xf numFmtId="0" fontId="5" fillId="25" borderId="31" xfId="0" applyFont="1" applyFill="1" applyBorder="1" applyAlignment="1">
      <alignment horizontal="center" vertical="top" wrapText="1"/>
    </xf>
    <xf numFmtId="0" fontId="5" fillId="25" borderId="45" xfId="0" applyFont="1" applyFill="1" applyBorder="1" applyAlignment="1">
      <alignment horizontal="center" vertical="top" wrapText="1"/>
    </xf>
    <xf numFmtId="0" fontId="5" fillId="25" borderId="30" xfId="0" applyFont="1" applyFill="1" applyBorder="1" applyAlignment="1">
      <alignment horizontal="center" vertical="top" wrapText="1"/>
    </xf>
    <xf numFmtId="1" fontId="42" fillId="25" borderId="31" xfId="0" applyNumberFormat="1" applyFont="1" applyFill="1" applyBorder="1" applyAlignment="1">
      <alignment horizontal="center" vertical="center" wrapText="1"/>
    </xf>
    <xf numFmtId="1" fontId="5" fillId="25" borderId="45" xfId="0" applyNumberFormat="1" applyFont="1" applyFill="1" applyBorder="1" applyAlignment="1">
      <alignment horizontal="center" vertical="center" wrapText="1"/>
    </xf>
    <xf numFmtId="1" fontId="5" fillId="25" borderId="30" xfId="0" applyNumberFormat="1" applyFont="1" applyFill="1" applyBorder="1" applyAlignment="1">
      <alignment horizontal="center" vertical="center" wrapText="1"/>
    </xf>
    <xf numFmtId="0" fontId="2" fillId="0" borderId="19" xfId="0" applyFont="1" applyBorder="1" applyAlignment="1">
      <alignment vertical="center"/>
    </xf>
    <xf numFmtId="0" fontId="2" fillId="0" borderId="21" xfId="0" applyFont="1" applyBorder="1" applyAlignment="1">
      <alignment vertical="center"/>
    </xf>
    <xf numFmtId="1" fontId="5" fillId="11" borderId="33" xfId="0" applyNumberFormat="1" applyFont="1" applyFill="1" applyBorder="1" applyAlignment="1">
      <alignment horizontal="center" vertical="center" wrapText="1"/>
    </xf>
    <xf numFmtId="1" fontId="5" fillId="0" borderId="0" xfId="0" applyNumberFormat="1" applyFont="1" applyBorder="1" applyAlignment="1">
      <alignment horizontal="center" vertical="center" wrapText="1"/>
    </xf>
    <xf numFmtId="1" fontId="5" fillId="0" borderId="64" xfId="0" applyNumberFormat="1" applyFont="1" applyBorder="1" applyAlignment="1">
      <alignment horizontal="center" vertical="center" wrapText="1"/>
    </xf>
    <xf numFmtId="1" fontId="5" fillId="25" borderId="33" xfId="0" applyNumberFormat="1" applyFont="1" applyFill="1" applyBorder="1" applyAlignment="1">
      <alignment horizontal="left" vertical="center" wrapText="1"/>
    </xf>
    <xf numFmtId="0" fontId="2" fillId="25" borderId="19" xfId="0" applyFont="1" applyFill="1" applyBorder="1"/>
    <xf numFmtId="0" fontId="2" fillId="25" borderId="21" xfId="0" applyFont="1" applyFill="1" applyBorder="1"/>
    <xf numFmtId="0" fontId="43" fillId="0" borderId="33" xfId="0" applyFont="1" applyBorder="1" applyAlignment="1">
      <alignment horizontal="left" vertical="top" wrapText="1"/>
    </xf>
    <xf numFmtId="0" fontId="24" fillId="13" borderId="33" xfId="0" applyFont="1" applyFill="1" applyBorder="1" applyAlignment="1">
      <alignment horizontal="left" vertical="center" wrapText="1"/>
    </xf>
    <xf numFmtId="0" fontId="24" fillId="13" borderId="31" xfId="0" applyFont="1" applyFill="1" applyBorder="1" applyAlignment="1">
      <alignment horizontal="left" vertical="center" wrapText="1"/>
    </xf>
    <xf numFmtId="0" fontId="2" fillId="0" borderId="45" xfId="0" applyFont="1" applyBorder="1"/>
    <xf numFmtId="0" fontId="2" fillId="0" borderId="30" xfId="0" applyFont="1" applyBorder="1"/>
    <xf numFmtId="1" fontId="42" fillId="0" borderId="31" xfId="0" applyNumberFormat="1" applyFont="1" applyBorder="1" applyAlignment="1">
      <alignment horizontal="center" vertical="center" wrapText="1"/>
    </xf>
    <xf numFmtId="0" fontId="43" fillId="0" borderId="31" xfId="0" applyFont="1" applyBorder="1" applyAlignment="1">
      <alignment horizontal="center" vertical="top" wrapText="1"/>
    </xf>
    <xf numFmtId="0" fontId="5" fillId="0" borderId="33" xfId="0" applyFont="1" applyBorder="1" applyAlignment="1">
      <alignment horizontal="left" vertical="top" wrapText="1"/>
    </xf>
    <xf numFmtId="0" fontId="42" fillId="25" borderId="31" xfId="0" applyFont="1" applyFill="1" applyBorder="1" applyAlignment="1">
      <alignment horizontal="center" vertical="top" wrapText="1"/>
    </xf>
    <xf numFmtId="1" fontId="5" fillId="22" borderId="33" xfId="0" applyNumberFormat="1" applyFont="1" applyFill="1" applyBorder="1" applyAlignment="1">
      <alignment horizontal="center" vertical="center" wrapText="1"/>
    </xf>
    <xf numFmtId="0" fontId="2" fillId="59" borderId="21" xfId="0" applyFont="1" applyFill="1" applyBorder="1"/>
    <xf numFmtId="0" fontId="42" fillId="0" borderId="31" xfId="0" applyFont="1" applyBorder="1" applyAlignment="1">
      <alignment horizontal="center" vertical="top" wrapText="1"/>
    </xf>
    <xf numFmtId="1" fontId="5" fillId="0" borderId="31" xfId="0" applyNumberFormat="1" applyFont="1" applyBorder="1" applyAlignment="1">
      <alignment horizontal="center" vertical="center" wrapText="1"/>
    </xf>
    <xf numFmtId="0" fontId="6" fillId="3" borderId="17" xfId="0" applyFont="1" applyFill="1" applyBorder="1" applyAlignment="1">
      <alignment horizontal="center" vertical="center" wrapText="1"/>
    </xf>
    <xf numFmtId="0" fontId="2" fillId="0" borderId="59" xfId="0" applyFont="1" applyBorder="1"/>
    <xf numFmtId="0" fontId="2" fillId="0" borderId="58" xfId="0" applyFont="1" applyBorder="1"/>
    <xf numFmtId="0" fontId="5" fillId="30" borderId="17" xfId="0" applyFont="1" applyFill="1" applyBorder="1" applyAlignment="1">
      <alignment horizontal="left" vertical="top" wrapText="1"/>
    </xf>
    <xf numFmtId="0" fontId="2" fillId="31" borderId="59" xfId="0" applyFont="1" applyFill="1" applyBorder="1"/>
    <xf numFmtId="0" fontId="2" fillId="31" borderId="58" xfId="0" applyFont="1" applyFill="1" applyBorder="1"/>
    <xf numFmtId="0" fontId="24" fillId="13" borderId="17"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5" fillId="33" borderId="17" xfId="0" applyFont="1" applyFill="1" applyBorder="1" applyAlignment="1">
      <alignment horizontal="left" vertical="top" wrapText="1"/>
    </xf>
    <xf numFmtId="0" fontId="2" fillId="34" borderId="58" xfId="0" applyFont="1" applyFill="1" applyBorder="1"/>
    <xf numFmtId="0" fontId="15" fillId="0" borderId="33" xfId="0" applyFont="1" applyBorder="1" applyAlignment="1">
      <alignment horizontal="left" vertical="top" wrapText="1"/>
    </xf>
    <xf numFmtId="1" fontId="5" fillId="0" borderId="33" xfId="0" applyNumberFormat="1" applyFont="1" applyBorder="1" applyAlignment="1">
      <alignment horizontal="center" vertical="center" wrapText="1"/>
    </xf>
    <xf numFmtId="0" fontId="42" fillId="0" borderId="33" xfId="0" applyFont="1" applyBorder="1" applyAlignment="1">
      <alignment horizontal="left" vertical="top" wrapText="1"/>
    </xf>
    <xf numFmtId="0" fontId="49" fillId="0" borderId="19" xfId="0" applyFont="1" applyBorder="1"/>
    <xf numFmtId="0" fontId="49" fillId="0" borderId="21" xfId="0" applyFont="1" applyBorder="1"/>
    <xf numFmtId="0" fontId="2" fillId="0" borderId="61" xfId="0" applyFont="1" applyBorder="1"/>
    <xf numFmtId="0" fontId="5" fillId="0" borderId="35" xfId="0" applyFont="1" applyBorder="1" applyAlignment="1">
      <alignment horizontal="left" vertical="top" wrapText="1"/>
    </xf>
    <xf numFmtId="0" fontId="2" fillId="0" borderId="64" xfId="0" applyFont="1" applyBorder="1"/>
    <xf numFmtId="0" fontId="5" fillId="0" borderId="17" xfId="0" applyFont="1" applyBorder="1" applyAlignment="1">
      <alignment horizontal="left" vertical="top" wrapText="1"/>
    </xf>
    <xf numFmtId="0" fontId="5" fillId="0" borderId="58" xfId="0" applyFont="1" applyBorder="1"/>
    <xf numFmtId="0" fontId="42" fillId="0" borderId="21" xfId="0" applyFont="1" applyBorder="1" applyAlignment="1">
      <alignment horizontal="left" vertical="top" wrapText="1"/>
    </xf>
    <xf numFmtId="0" fontId="49" fillId="38" borderId="17" xfId="0" applyFont="1" applyFill="1" applyBorder="1" applyAlignment="1">
      <alignment horizontal="center" vertical="center" wrapText="1"/>
    </xf>
    <xf numFmtId="0" fontId="49" fillId="38" borderId="59" xfId="0" applyFont="1" applyFill="1" applyBorder="1" applyAlignment="1">
      <alignment horizontal="center" vertical="center" wrapText="1"/>
    </xf>
    <xf numFmtId="0" fontId="49" fillId="38" borderId="58"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33" xfId="0" applyFont="1" applyFill="1" applyBorder="1" applyAlignment="1">
      <alignment horizontal="center" vertical="center"/>
    </xf>
    <xf numFmtId="0" fontId="5" fillId="0" borderId="61" xfId="0" applyFont="1" applyBorder="1"/>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6" fillId="9" borderId="33" xfId="0" applyFont="1" applyFill="1" applyBorder="1" applyAlignment="1">
      <alignment horizontal="center" vertical="center" wrapText="1"/>
    </xf>
    <xf numFmtId="0" fontId="6" fillId="13" borderId="17" xfId="0" applyFont="1" applyFill="1" applyBorder="1" applyAlignment="1">
      <alignment horizontal="left" vertical="center" wrapText="1"/>
    </xf>
    <xf numFmtId="0" fontId="46" fillId="13" borderId="33" xfId="0" applyFont="1" applyFill="1" applyBorder="1" applyAlignment="1">
      <alignment horizontal="center" vertical="center" wrapText="1"/>
    </xf>
    <xf numFmtId="0" fontId="6" fillId="4" borderId="33" xfId="0" applyFont="1" applyFill="1" applyBorder="1" applyAlignment="1">
      <alignment horizontal="center" vertical="center" textRotation="90" wrapText="1"/>
    </xf>
    <xf numFmtId="0" fontId="2" fillId="0" borderId="19" xfId="0" applyFont="1" applyBorder="1" applyAlignment="1">
      <alignment textRotation="90" wrapText="1"/>
    </xf>
    <xf numFmtId="0" fontId="2" fillId="0" borderId="21" xfId="0" applyFont="1" applyBorder="1" applyAlignment="1">
      <alignment textRotation="90" wrapText="1"/>
    </xf>
    <xf numFmtId="0" fontId="6" fillId="13" borderId="66" xfId="0" applyFont="1" applyFill="1" applyBorder="1" applyAlignment="1">
      <alignment horizontal="left" vertical="center" wrapText="1"/>
    </xf>
    <xf numFmtId="0" fontId="6" fillId="13" borderId="67" xfId="0" applyFont="1" applyFill="1" applyBorder="1" applyAlignment="1">
      <alignment horizontal="left" vertical="center" wrapText="1"/>
    </xf>
    <xf numFmtId="0" fontId="42"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24" fillId="13" borderId="33" xfId="0" applyFont="1" applyFill="1" applyBorder="1" applyAlignment="1">
      <alignment horizontal="center" vertical="center" wrapText="1"/>
    </xf>
    <xf numFmtId="1" fontId="42" fillId="0" borderId="58" xfId="0" applyNumberFormat="1" applyFont="1" applyBorder="1" applyAlignment="1">
      <alignment horizontal="center" vertical="center" wrapText="1"/>
    </xf>
    <xf numFmtId="0" fontId="5" fillId="0" borderId="17" xfId="0" applyFont="1" applyBorder="1" applyAlignment="1">
      <alignment horizontal="center" vertical="top" wrapText="1"/>
    </xf>
    <xf numFmtId="0" fontId="5" fillId="0" borderId="62" xfId="0" applyFont="1" applyBorder="1" applyAlignment="1">
      <alignment horizontal="center" vertical="top" wrapText="1"/>
    </xf>
    <xf numFmtId="0" fontId="5" fillId="0" borderId="35" xfId="0" applyFont="1" applyBorder="1" applyAlignment="1">
      <alignment horizontal="center" vertical="top" wrapText="1"/>
    </xf>
    <xf numFmtId="0" fontId="5" fillId="0" borderId="58" xfId="0" applyFont="1" applyBorder="1" applyAlignment="1">
      <alignment horizontal="center" vertical="top" wrapText="1"/>
    </xf>
    <xf numFmtId="0" fontId="5" fillId="0" borderId="65" xfId="0" applyFont="1" applyBorder="1" applyAlignment="1">
      <alignment horizontal="center" vertical="top" wrapText="1"/>
    </xf>
    <xf numFmtId="0" fontId="5" fillId="0" borderId="61" xfId="0" applyFont="1" applyBorder="1" applyAlignment="1">
      <alignment horizontal="center" vertical="top" wrapText="1"/>
    </xf>
    <xf numFmtId="0" fontId="43" fillId="25" borderId="31" xfId="0" applyFont="1" applyFill="1" applyBorder="1" applyAlignment="1">
      <alignment horizontal="center" vertical="top" wrapText="1"/>
    </xf>
    <xf numFmtId="0" fontId="5" fillId="25" borderId="17" xfId="0" applyFont="1" applyFill="1" applyBorder="1" applyAlignment="1">
      <alignment horizontal="left" vertical="top" wrapText="1"/>
    </xf>
    <xf numFmtId="0" fontId="5" fillId="25" borderId="58" xfId="0" applyFont="1" applyFill="1" applyBorder="1" applyAlignment="1">
      <alignment horizontal="left" vertical="top" wrapText="1"/>
    </xf>
    <xf numFmtId="0" fontId="5" fillId="25" borderId="59" xfId="0" applyFont="1" applyFill="1" applyBorder="1" applyAlignment="1">
      <alignment horizontal="left" vertical="top" wrapText="1"/>
    </xf>
    <xf numFmtId="1" fontId="5" fillId="22" borderId="19" xfId="0" applyNumberFormat="1" applyFont="1" applyFill="1" applyBorder="1" applyAlignment="1">
      <alignment horizontal="center" vertical="center" wrapText="1"/>
    </xf>
    <xf numFmtId="1" fontId="5" fillId="22" borderId="21" xfId="0" applyNumberFormat="1" applyFont="1" applyFill="1" applyBorder="1" applyAlignment="1">
      <alignment horizontal="center" vertical="center" wrapText="1"/>
    </xf>
    <xf numFmtId="0" fontId="42" fillId="23" borderId="45" xfId="0" applyFont="1" applyFill="1" applyBorder="1" applyAlignment="1">
      <alignment horizontal="center" vertical="top" wrapText="1"/>
    </xf>
    <xf numFmtId="0" fontId="5" fillId="23" borderId="45" xfId="0" applyFont="1" applyFill="1" applyBorder="1" applyAlignment="1">
      <alignment horizontal="center" vertical="top" wrapText="1"/>
    </xf>
    <xf numFmtId="0" fontId="5" fillId="23" borderId="30" xfId="0" applyFont="1" applyFill="1" applyBorder="1" applyAlignment="1">
      <alignment horizontal="center" vertical="top" wrapText="1"/>
    </xf>
    <xf numFmtId="0" fontId="6" fillId="6" borderId="33" xfId="0" applyFont="1" applyFill="1" applyBorder="1" applyAlignment="1">
      <alignment horizontal="center" vertical="center"/>
    </xf>
    <xf numFmtId="0" fontId="5" fillId="31" borderId="17" xfId="0" applyFont="1" applyFill="1" applyBorder="1" applyAlignment="1">
      <alignment horizontal="left" vertical="top" wrapText="1"/>
    </xf>
    <xf numFmtId="0" fontId="5" fillId="31" borderId="58" xfId="0" applyFont="1" applyFill="1" applyBorder="1" applyAlignment="1">
      <alignment horizontal="left" vertical="top" wrapText="1"/>
    </xf>
    <xf numFmtId="1" fontId="42" fillId="0" borderId="45" xfId="0" applyNumberFormat="1" applyFont="1" applyBorder="1" applyAlignment="1">
      <alignment horizontal="center" vertical="center" wrapText="1"/>
    </xf>
    <xf numFmtId="0" fontId="6" fillId="4" borderId="33" xfId="0" applyFont="1" applyFill="1" applyBorder="1" applyAlignment="1">
      <alignment horizontal="center" vertical="center" textRotation="90"/>
    </xf>
    <xf numFmtId="0" fontId="2" fillId="0" borderId="19" xfId="0" applyFont="1" applyBorder="1" applyAlignment="1">
      <alignment textRotation="90"/>
    </xf>
    <xf numFmtId="0" fontId="2" fillId="0" borderId="21" xfId="0" applyFont="1" applyBorder="1" applyAlignment="1">
      <alignment textRotation="90"/>
    </xf>
    <xf numFmtId="0" fontId="6" fillId="8" borderId="33" xfId="0" applyFont="1" applyFill="1" applyBorder="1" applyAlignment="1">
      <alignment horizontal="center" vertical="center"/>
    </xf>
    <xf numFmtId="0" fontId="6" fillId="10" borderId="33" xfId="0" applyFont="1" applyFill="1" applyBorder="1" applyAlignment="1">
      <alignment horizontal="center" vertical="center" wrapText="1"/>
    </xf>
    <xf numFmtId="164" fontId="11" fillId="26" borderId="33" xfId="0" applyNumberFormat="1" applyFont="1" applyFill="1" applyBorder="1" applyAlignment="1">
      <alignment horizontal="left" vertical="center"/>
    </xf>
    <xf numFmtId="0" fontId="2" fillId="25" borderId="21" xfId="0" applyFont="1" applyFill="1" applyBorder="1" applyAlignment="1">
      <alignment vertical="center"/>
    </xf>
    <xf numFmtId="164" fontId="11" fillId="25" borderId="33" xfId="0" applyNumberFormat="1" applyFont="1" applyFill="1" applyBorder="1" applyAlignment="1">
      <alignment horizontal="left" vertical="center"/>
    </xf>
    <xf numFmtId="164" fontId="11" fillId="25" borderId="33" xfId="0" applyNumberFormat="1" applyFont="1" applyFill="1" applyBorder="1" applyAlignment="1">
      <alignment horizontal="center" vertical="center"/>
    </xf>
    <xf numFmtId="164" fontId="11" fillId="26" borderId="33" xfId="0" applyNumberFormat="1" applyFont="1" applyFill="1" applyBorder="1" applyAlignment="1">
      <alignment horizontal="center" vertical="center"/>
    </xf>
    <xf numFmtId="0" fontId="8" fillId="31" borderId="33" xfId="0" applyFont="1" applyFill="1" applyBorder="1" applyAlignment="1">
      <alignment horizontal="left" vertical="top" wrapText="1"/>
    </xf>
    <xf numFmtId="0" fontId="8" fillId="31" borderId="21" xfId="0" applyFont="1" applyFill="1" applyBorder="1" applyAlignment="1">
      <alignment horizontal="left" vertical="top" wrapText="1"/>
    </xf>
    <xf numFmtId="164" fontId="7" fillId="25" borderId="33" xfId="0" applyNumberFormat="1" applyFont="1" applyFill="1" applyBorder="1" applyAlignment="1">
      <alignment horizontal="center" vertical="center"/>
    </xf>
    <xf numFmtId="0" fontId="9" fillId="9" borderId="18" xfId="0" applyFont="1" applyFill="1" applyBorder="1" applyAlignment="1">
      <alignment horizontal="center" vertical="center" textRotation="90" wrapText="1"/>
    </xf>
    <xf numFmtId="0" fontId="2" fillId="0" borderId="18" xfId="0" applyFont="1" applyBorder="1" applyAlignment="1">
      <alignment textRotation="90"/>
    </xf>
    <xf numFmtId="0" fontId="2" fillId="0" borderId="22" xfId="0" applyFont="1" applyBorder="1" applyAlignment="1">
      <alignment textRotation="90"/>
    </xf>
    <xf numFmtId="0" fontId="9" fillId="4" borderId="68" xfId="0" applyFont="1" applyFill="1" applyBorder="1" applyAlignment="1">
      <alignment horizontal="center" vertical="center" wrapText="1"/>
    </xf>
    <xf numFmtId="0" fontId="2" fillId="0" borderId="18" xfId="0" applyFont="1" applyBorder="1"/>
    <xf numFmtId="0" fontId="2" fillId="0" borderId="22" xfId="0" applyFont="1" applyBorder="1"/>
    <xf numFmtId="0" fontId="9" fillId="4" borderId="32" xfId="0" applyFont="1" applyFill="1" applyBorder="1" applyAlignment="1">
      <alignment horizontal="center" vertical="center" textRotation="90"/>
    </xf>
    <xf numFmtId="0" fontId="8" fillId="25" borderId="33" xfId="0" applyFont="1" applyFill="1" applyBorder="1" applyAlignment="1">
      <alignment horizontal="left" vertical="top" wrapText="1"/>
    </xf>
    <xf numFmtId="0" fontId="8" fillId="25" borderId="21" xfId="0" applyFont="1" applyFill="1" applyBorder="1" applyAlignment="1">
      <alignment horizontal="left" vertical="top" wrapText="1"/>
    </xf>
    <xf numFmtId="0" fontId="8" fillId="25" borderId="19" xfId="0" applyFont="1" applyFill="1" applyBorder="1" applyAlignment="1">
      <alignment horizontal="left" vertical="top" wrapText="1"/>
    </xf>
    <xf numFmtId="0" fontId="9" fillId="4" borderId="32" xfId="0" applyFont="1" applyFill="1" applyBorder="1" applyAlignment="1">
      <alignment horizontal="center" vertical="center"/>
    </xf>
    <xf numFmtId="0" fontId="9" fillId="17" borderId="68" xfId="0" applyFont="1" applyFill="1" applyBorder="1" applyAlignment="1">
      <alignment horizontal="center" vertical="center"/>
    </xf>
    <xf numFmtId="0" fontId="9" fillId="3" borderId="68" xfId="0" applyFont="1" applyFill="1" applyBorder="1" applyAlignment="1">
      <alignment horizontal="center" vertical="center"/>
    </xf>
    <xf numFmtId="164" fontId="7" fillId="26" borderId="33" xfId="0" applyNumberFormat="1" applyFont="1" applyFill="1" applyBorder="1" applyAlignment="1">
      <alignment horizontal="center" vertical="center"/>
    </xf>
    <xf numFmtId="164" fontId="25" fillId="18" borderId="69" xfId="0" applyNumberFormat="1" applyFont="1" applyFill="1" applyBorder="1" applyAlignment="1">
      <alignment horizontal="center" vertical="center"/>
    </xf>
    <xf numFmtId="0" fontId="2" fillId="0" borderId="70" xfId="0" applyFont="1" applyBorder="1"/>
    <xf numFmtId="164" fontId="12" fillId="6" borderId="45" xfId="0" applyNumberFormat="1" applyFont="1" applyFill="1" applyBorder="1" applyAlignment="1">
      <alignment horizontal="center" vertical="center"/>
    </xf>
    <xf numFmtId="164" fontId="10" fillId="7" borderId="42" xfId="0" applyNumberFormat="1" applyFont="1" applyFill="1" applyBorder="1" applyAlignment="1">
      <alignment horizontal="center" vertical="center"/>
    </xf>
    <xf numFmtId="0" fontId="2" fillId="0" borderId="42" xfId="0" applyFont="1" applyBorder="1"/>
    <xf numFmtId="164" fontId="7" fillId="25" borderId="71" xfId="0" applyNumberFormat="1" applyFont="1" applyFill="1" applyBorder="1" applyAlignment="1">
      <alignment horizontal="center" vertical="center"/>
    </xf>
    <xf numFmtId="164" fontId="10" fillId="12" borderId="42" xfId="0" applyNumberFormat="1" applyFont="1" applyFill="1" applyBorder="1" applyAlignment="1">
      <alignment horizontal="center" vertical="center"/>
    </xf>
    <xf numFmtId="0" fontId="9" fillId="6" borderId="68" xfId="0" applyFont="1" applyFill="1" applyBorder="1" applyAlignment="1">
      <alignment horizontal="center" vertical="center" wrapText="1"/>
    </xf>
    <xf numFmtId="164" fontId="10" fillId="25" borderId="71" xfId="0" applyNumberFormat="1" applyFont="1" applyFill="1" applyBorder="1" applyAlignment="1">
      <alignment horizontal="center" vertical="center"/>
    </xf>
    <xf numFmtId="0" fontId="9" fillId="12" borderId="68"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2" fillId="0" borderId="73" xfId="0" applyFont="1" applyBorder="1"/>
    <xf numFmtId="0" fontId="2" fillId="0" borderId="74" xfId="0" applyFont="1" applyBorder="1"/>
    <xf numFmtId="0" fontId="9" fillId="7" borderId="68" xfId="0" applyFont="1" applyFill="1" applyBorder="1" applyAlignment="1">
      <alignment horizontal="center" vertical="center" wrapText="1"/>
    </xf>
    <xf numFmtId="0" fontId="39" fillId="18" borderId="47" xfId="0" applyFont="1" applyFill="1" applyBorder="1" applyAlignment="1">
      <alignment horizontal="center" vertical="center" wrapText="1"/>
    </xf>
    <xf numFmtId="0" fontId="21" fillId="0" borderId="73" xfId="0" applyFont="1" applyBorder="1"/>
    <xf numFmtId="0" fontId="21" fillId="0" borderId="38" xfId="0" applyFont="1" applyBorder="1"/>
    <xf numFmtId="0" fontId="9" fillId="4" borderId="68" xfId="0" applyFont="1" applyFill="1" applyBorder="1" applyAlignment="1">
      <alignment horizontal="center" vertical="center"/>
    </xf>
    <xf numFmtId="0" fontId="50" fillId="18" borderId="33" xfId="0" applyFont="1" applyFill="1" applyBorder="1" applyAlignment="1">
      <alignment horizontal="center" vertical="center" wrapText="1"/>
    </xf>
    <xf numFmtId="0" fontId="21" fillId="0" borderId="19" xfId="0" applyFont="1" applyBorder="1"/>
    <xf numFmtId="0" fontId="21" fillId="0" borderId="21" xfId="0" applyFont="1" applyBorder="1"/>
    <xf numFmtId="164" fontId="39" fillId="18" borderId="42" xfId="0" applyNumberFormat="1" applyFont="1" applyFill="1" applyBorder="1" applyAlignment="1">
      <alignment horizontal="center" vertical="center" wrapText="1"/>
    </xf>
    <xf numFmtId="0" fontId="21" fillId="0" borderId="42" xfId="0" applyFont="1" applyBorder="1"/>
    <xf numFmtId="0" fontId="21" fillId="0" borderId="43" xfId="0" applyFont="1" applyBorder="1"/>
    <xf numFmtId="164" fontId="39" fillId="60" borderId="75" xfId="0" applyNumberFormat="1" applyFont="1" applyFill="1" applyBorder="1" applyAlignment="1">
      <alignment horizontal="center" vertical="center"/>
    </xf>
    <xf numFmtId="0" fontId="21" fillId="61" borderId="75" xfId="0" applyFont="1" applyFill="1" applyBorder="1"/>
    <xf numFmtId="0" fontId="21" fillId="61" borderId="76" xfId="0" applyFont="1" applyFill="1" applyBorder="1"/>
    <xf numFmtId="164" fontId="39" fillId="62" borderId="77" xfId="0" applyNumberFormat="1" applyFont="1" applyFill="1" applyBorder="1" applyAlignment="1">
      <alignment horizontal="center" vertical="center"/>
    </xf>
    <xf numFmtId="0" fontId="21" fillId="63" borderId="75" xfId="0" applyFont="1" applyFill="1" applyBorder="1"/>
    <xf numFmtId="0" fontId="21" fillId="63" borderId="76" xfId="0" applyFont="1" applyFill="1" applyBorder="1"/>
    <xf numFmtId="164" fontId="39" fillId="64" borderId="77" xfId="0" applyNumberFormat="1" applyFont="1" applyFill="1" applyBorder="1" applyAlignment="1">
      <alignment horizontal="center" vertical="center"/>
    </xf>
    <xf numFmtId="0" fontId="21" fillId="65" borderId="75" xfId="0" applyFont="1" applyFill="1" applyBorder="1"/>
    <xf numFmtId="0" fontId="21" fillId="65" borderId="76" xfId="0" applyFont="1" applyFill="1" applyBorder="1"/>
    <xf numFmtId="0" fontId="9" fillId="4" borderId="32" xfId="0" applyFont="1" applyFill="1" applyBorder="1" applyAlignment="1">
      <alignment horizontal="center" vertical="center" wrapText="1"/>
    </xf>
    <xf numFmtId="164" fontId="10" fillId="53" borderId="71" xfId="0" applyNumberFormat="1" applyFont="1" applyFill="1" applyBorder="1" applyAlignment="1">
      <alignment horizontal="center" vertical="center"/>
    </xf>
    <xf numFmtId="0" fontId="2" fillId="53" borderId="21" xfId="0" applyFont="1" applyFill="1" applyBorder="1"/>
    <xf numFmtId="164" fontId="10" fillId="9" borderId="42" xfId="0" applyNumberFormat="1" applyFont="1" applyFill="1" applyBorder="1" applyAlignment="1">
      <alignment horizontal="center" vertical="center"/>
    </xf>
    <xf numFmtId="164" fontId="10" fillId="25" borderId="33" xfId="0" applyNumberFormat="1" applyFont="1" applyFill="1" applyBorder="1" applyAlignment="1">
      <alignment horizontal="center" vertical="center"/>
    </xf>
    <xf numFmtId="164" fontId="10" fillId="53" borderId="34" xfId="0" applyNumberFormat="1" applyFont="1" applyFill="1" applyBorder="1" applyAlignment="1">
      <alignment horizontal="center" vertical="center"/>
    </xf>
    <xf numFmtId="0" fontId="2" fillId="53" borderId="23" xfId="0" applyFont="1" applyFill="1" applyBorder="1"/>
    <xf numFmtId="164" fontId="10" fillId="4" borderId="42" xfId="0" applyNumberFormat="1" applyFont="1" applyFill="1" applyBorder="1" applyAlignment="1">
      <alignment horizontal="center" vertical="center"/>
    </xf>
    <xf numFmtId="164" fontId="11" fillId="17" borderId="42" xfId="0" applyNumberFormat="1" applyFont="1" applyFill="1" applyBorder="1" applyAlignment="1">
      <alignment horizontal="center" vertical="center"/>
    </xf>
    <xf numFmtId="164" fontId="11" fillId="3" borderId="45" xfId="0" applyNumberFormat="1" applyFont="1" applyFill="1" applyBorder="1" applyAlignment="1">
      <alignment horizontal="center" vertical="center"/>
    </xf>
    <xf numFmtId="164" fontId="7" fillId="25" borderId="35" xfId="0" applyNumberFormat="1" applyFont="1" applyFill="1" applyBorder="1" applyAlignment="1">
      <alignment horizontal="center" vertical="center"/>
    </xf>
    <xf numFmtId="0" fontId="2" fillId="25" borderId="61" xfId="0" applyFont="1" applyFill="1" applyBorder="1"/>
    <xf numFmtId="49" fontId="1" fillId="67" borderId="45" xfId="0" applyNumberFormat="1" applyFont="1" applyFill="1" applyBorder="1" applyAlignment="1">
      <alignment horizontal="center" vertical="center" wrapText="1"/>
    </xf>
    <xf numFmtId="49" fontId="1" fillId="67" borderId="62" xfId="0" applyNumberFormat="1" applyFont="1" applyFill="1" applyBorder="1" applyAlignment="1">
      <alignment horizontal="center" vertical="center" wrapText="1"/>
    </xf>
    <xf numFmtId="49" fontId="3" fillId="2" borderId="45" xfId="0" applyNumberFormat="1" applyFont="1" applyFill="1" applyBorder="1" applyAlignment="1">
      <alignment horizontal="left" vertical="center" wrapText="1"/>
    </xf>
    <xf numFmtId="49" fontId="3" fillId="25" borderId="45" xfId="0" applyNumberFormat="1" applyFont="1" applyFill="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45" xfId="0" applyNumberFormat="1" applyFont="1" applyBorder="1" applyAlignment="1">
      <alignment horizontal="left" vertical="center" wrapText="1"/>
    </xf>
    <xf numFmtId="0" fontId="3"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1" xfId="0" applyFont="1" applyBorder="1" applyAlignment="1">
      <alignment horizontal="left" vertical="center" wrapText="1"/>
    </xf>
    <xf numFmtId="49" fontId="1" fillId="19" borderId="31" xfId="0" applyNumberFormat="1" applyFont="1" applyFill="1" applyBorder="1" applyAlignment="1">
      <alignment horizontal="center"/>
    </xf>
    <xf numFmtId="0" fontId="1" fillId="19" borderId="31" xfId="0" applyFont="1" applyFill="1" applyBorder="1" applyAlignment="1">
      <alignment horizontal="center" vertical="center" wrapText="1"/>
    </xf>
    <xf numFmtId="0" fontId="6" fillId="0" borderId="49" xfId="0" applyFont="1" applyBorder="1" applyAlignment="1">
      <alignment horizontal="center" vertical="center" wrapText="1"/>
    </xf>
    <xf numFmtId="0" fontId="2" fillId="0" borderId="44" xfId="0" applyFont="1" applyBorder="1"/>
    <xf numFmtId="0" fontId="2" fillId="0" borderId="80" xfId="0" applyFont="1" applyBorder="1"/>
    <xf numFmtId="0" fontId="6" fillId="0" borderId="81" xfId="0" applyFont="1" applyBorder="1" applyAlignment="1">
      <alignment horizontal="center" vertical="center" wrapText="1"/>
    </xf>
    <xf numFmtId="0" fontId="2" fillId="0" borderId="82" xfId="0" applyFont="1" applyBorder="1"/>
    <xf numFmtId="0" fontId="2" fillId="0" borderId="83" xfId="0" applyFont="1" applyBorder="1"/>
    <xf numFmtId="49" fontId="1" fillId="3" borderId="65"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49" fontId="4" fillId="66" borderId="78" xfId="0" applyNumberFormat="1" applyFont="1" applyFill="1" applyBorder="1" applyAlignment="1">
      <alignment horizontal="center" vertical="center" wrapText="1"/>
    </xf>
    <xf numFmtId="49" fontId="4" fillId="66" borderId="75" xfId="0" applyNumberFormat="1" applyFont="1" applyFill="1" applyBorder="1" applyAlignment="1">
      <alignment horizontal="center" vertical="center" wrapText="1"/>
    </xf>
    <xf numFmtId="49" fontId="4" fillId="66" borderId="79" xfId="0" applyNumberFormat="1" applyFont="1" applyFill="1" applyBorder="1" applyAlignment="1">
      <alignment horizontal="center" vertical="center" wrapText="1"/>
    </xf>
    <xf numFmtId="0" fontId="47" fillId="0" borderId="0" xfId="0" applyFont="1" applyAlignment="1">
      <alignment horizontal="center" vertical="center" wrapText="1"/>
    </xf>
    <xf numFmtId="0" fontId="1" fillId="0" borderId="0" xfId="0" applyFont="1" applyAlignment="1">
      <alignment vertical="top" wrapText="1"/>
    </xf>
    <xf numFmtId="49" fontId="3" fillId="0" borderId="31" xfId="0" applyNumberFormat="1" applyFont="1" applyBorder="1" applyAlignment="1">
      <alignment vertical="center" wrapText="1"/>
    </xf>
    <xf numFmtId="49" fontId="4" fillId="68" borderId="78" xfId="0" applyNumberFormat="1" applyFont="1" applyFill="1" applyBorder="1" applyAlignment="1">
      <alignment horizontal="center" vertical="center" wrapText="1"/>
    </xf>
    <xf numFmtId="0" fontId="2" fillId="38" borderId="75" xfId="0" applyFont="1" applyFill="1" applyBorder="1"/>
    <xf numFmtId="0" fontId="2" fillId="38" borderId="79" xfId="0" applyFont="1" applyFill="1" applyBorder="1"/>
    <xf numFmtId="0" fontId="2" fillId="0" borderId="75" xfId="0" applyFont="1" applyBorder="1"/>
    <xf numFmtId="0" fontId="2" fillId="0" borderId="79" xfId="0" applyFont="1" applyBorder="1"/>
    <xf numFmtId="0" fontId="1" fillId="0" borderId="0"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44" xfId="0" applyFont="1" applyBorder="1" applyAlignment="1">
      <alignment vertical="top" wrapText="1"/>
    </xf>
    <xf numFmtId="49" fontId="52" fillId="0" borderId="62" xfId="0" applyNumberFormat="1" applyFont="1" applyBorder="1" applyAlignment="1">
      <alignment horizontal="center" vertical="center" wrapText="1"/>
    </xf>
    <xf numFmtId="49" fontId="3" fillId="0" borderId="84" xfId="0" applyNumberFormat="1" applyFont="1"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86" xfId="0" applyNumberFormat="1" applyFont="1" applyBorder="1" applyAlignment="1">
      <alignment horizontal="center" vertical="center" wrapText="1"/>
    </xf>
    <xf numFmtId="49" fontId="3" fillId="0" borderId="87" xfId="0" applyNumberFormat="1" applyFont="1" applyBorder="1" applyAlignment="1">
      <alignment horizontal="center" vertical="center" wrapText="1"/>
    </xf>
    <xf numFmtId="49" fontId="3" fillId="0" borderId="8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25" borderId="30" xfId="0" applyNumberFormat="1" applyFont="1" applyFill="1" applyBorder="1" applyAlignment="1">
      <alignment horizontal="center" vertical="center" wrapText="1"/>
    </xf>
    <xf numFmtId="49" fontId="3" fillId="2" borderId="30" xfId="0" applyNumberFormat="1" applyFont="1" applyFill="1" applyBorder="1" applyAlignment="1">
      <alignment horizontal="left" vertical="center" wrapText="1"/>
    </xf>
    <xf numFmtId="49" fontId="3" fillId="0" borderId="30" xfId="0" applyNumberFormat="1" applyFont="1" applyBorder="1" applyAlignment="1">
      <alignment horizontal="left" vertical="center" wrapText="1"/>
    </xf>
    <xf numFmtId="49" fontId="1" fillId="67" borderId="0" xfId="0" applyNumberFormat="1" applyFont="1" applyFill="1" applyBorder="1" applyAlignment="1">
      <alignment horizontal="center" vertical="center" wrapText="1"/>
    </xf>
    <xf numFmtId="49" fontId="3" fillId="0" borderId="28" xfId="0" applyNumberFormat="1" applyFont="1" applyBorder="1" applyAlignment="1">
      <alignment horizontal="center" vertical="center" wrapText="1"/>
    </xf>
    <xf numFmtId="49" fontId="1" fillId="19" borderId="45" xfId="0" applyNumberFormat="1" applyFont="1" applyFill="1" applyBorder="1" applyAlignment="1">
      <alignment horizontal="center"/>
    </xf>
    <xf numFmtId="0" fontId="1" fillId="3" borderId="58"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28" xfId="0" applyFont="1" applyBorder="1" applyAlignment="1">
      <alignment horizontal="left" vertical="center" wrapText="1"/>
    </xf>
    <xf numFmtId="49" fontId="1" fillId="19" borderId="72" xfId="0" applyNumberFormat="1" applyFont="1" applyFill="1" applyBorder="1" applyAlignment="1">
      <alignment horizontal="center"/>
    </xf>
    <xf numFmtId="49" fontId="1" fillId="19" borderId="62" xfId="0" applyNumberFormat="1" applyFont="1" applyFill="1" applyBorder="1" applyAlignment="1">
      <alignment horizontal="center"/>
    </xf>
    <xf numFmtId="0" fontId="3" fillId="0" borderId="30" xfId="0" applyFont="1" applyBorder="1" applyAlignment="1">
      <alignment horizontal="center" vertical="center" wrapText="1"/>
    </xf>
    <xf numFmtId="0" fontId="1" fillId="19" borderId="4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19" borderId="58" xfId="0" applyFont="1" applyFill="1" applyBorder="1" applyAlignment="1">
      <alignment horizontal="center" vertical="center" wrapText="1"/>
    </xf>
    <xf numFmtId="0" fontId="1" fillId="19" borderId="65" xfId="0" applyFont="1" applyFill="1" applyBorder="1" applyAlignment="1">
      <alignment horizontal="center" vertical="center" wrapText="1"/>
    </xf>
    <xf numFmtId="0" fontId="3" fillId="0" borderId="28" xfId="0" applyFont="1" applyBorder="1" applyAlignment="1">
      <alignment horizontal="center" vertical="center" wrapText="1"/>
    </xf>
    <xf numFmtId="0" fontId="1" fillId="19" borderId="17" xfId="0" applyFont="1" applyFill="1" applyBorder="1" applyAlignment="1">
      <alignment horizontal="center" vertical="center" wrapText="1"/>
    </xf>
    <xf numFmtId="0" fontId="1" fillId="19" borderId="62" xfId="0" applyFont="1" applyFill="1" applyBorder="1" applyAlignment="1">
      <alignment horizontal="center" vertical="center" wrapText="1"/>
    </xf>
    <xf numFmtId="49" fontId="52" fillId="0" borderId="35" xfId="0" applyNumberFormat="1" applyFont="1" applyBorder="1" applyAlignment="1">
      <alignment horizontal="center" vertical="center" wrapText="1"/>
    </xf>
    <xf numFmtId="49" fontId="3" fillId="0" borderId="45" xfId="0" applyNumberFormat="1" applyFont="1" applyBorder="1" applyAlignment="1">
      <alignment vertical="center" wrapText="1"/>
    </xf>
    <xf numFmtId="49" fontId="3" fillId="0" borderId="30" xfId="0" applyNumberFormat="1" applyFont="1" applyBorder="1" applyAlignment="1">
      <alignment vertical="center" wrapText="1"/>
    </xf>
  </cellXfs>
  <cellStyles count="1">
    <cellStyle name="Normal" xfId="0" builtinId="0"/>
  </cellStyles>
  <dxfs count="101">
    <dxf>
      <font>
        <color rgb="FFFFFFFF"/>
      </font>
      <fill>
        <patternFill patternType="solid">
          <fgColor rgb="FF009900"/>
          <bgColor rgb="FF009900"/>
        </patternFill>
      </fill>
      <border>
        <left/>
        <right/>
        <top/>
        <bottom/>
      </border>
    </dxf>
    <dxf>
      <font>
        <b/>
      </font>
      <fill>
        <patternFill patternType="solid">
          <fgColor rgb="FFFFC000"/>
          <bgColor rgb="FFFFC000"/>
        </patternFill>
      </fill>
      <border>
        <left/>
        <right/>
        <top/>
        <bottom/>
      </border>
    </dxf>
    <dxf>
      <font>
        <b/>
        <color rgb="FFFFFFFF"/>
      </font>
      <fill>
        <patternFill patternType="solid">
          <fgColor rgb="FFFF0000"/>
          <bgColor rgb="FFFF0000"/>
        </patternFill>
      </fill>
      <border>
        <left/>
        <right/>
        <top/>
        <bottom/>
      </border>
    </dxf>
    <dxf>
      <font>
        <color rgb="FFFFFFFF"/>
      </font>
      <fill>
        <patternFill patternType="solid">
          <fgColor rgb="FF009900"/>
          <bgColor rgb="FF009900"/>
        </patternFill>
      </fill>
      <border>
        <left/>
        <right/>
        <top/>
        <bottom/>
      </border>
    </dxf>
    <dxf>
      <font>
        <b/>
      </font>
      <fill>
        <patternFill patternType="solid">
          <fgColor rgb="FFFFC000"/>
          <bgColor rgb="FFFFC000"/>
        </patternFill>
      </fill>
      <border>
        <left/>
        <right/>
        <top/>
        <bottom/>
      </border>
    </dxf>
    <dxf>
      <font>
        <b/>
        <color rgb="FFFFFFFF"/>
      </font>
      <fill>
        <patternFill patternType="solid">
          <fgColor rgb="FFFF0000"/>
          <bgColor rgb="FFFF0000"/>
        </patternFill>
      </fill>
      <border>
        <left/>
        <right/>
        <top/>
        <bottom/>
      </border>
    </dxf>
    <dxf>
      <font>
        <color rgb="FFFFFFFF"/>
      </font>
      <fill>
        <patternFill patternType="solid">
          <fgColor rgb="FF009900"/>
          <bgColor rgb="FF009900"/>
        </patternFill>
      </fill>
      <border>
        <left/>
        <right/>
        <top/>
        <bottom/>
      </border>
    </dxf>
    <dxf>
      <font>
        <b/>
      </font>
      <fill>
        <patternFill patternType="solid">
          <fgColor rgb="FFFFC000"/>
          <bgColor rgb="FFFFC000"/>
        </patternFill>
      </fill>
      <border>
        <left/>
        <right/>
        <top/>
        <bottom/>
      </border>
    </dxf>
    <dxf>
      <font>
        <b/>
        <color rgb="FFFFFFFF"/>
      </font>
      <fill>
        <patternFill patternType="solid">
          <fgColor rgb="FFFF0000"/>
          <bgColor rgb="FFFF0000"/>
        </patternFill>
      </fill>
      <border>
        <left/>
        <right/>
        <top/>
        <bottom/>
      </border>
    </dxf>
    <dxf>
      <font>
        <color rgb="FFFFFFFF"/>
      </font>
      <fill>
        <patternFill patternType="solid">
          <fgColor rgb="FF009900"/>
          <bgColor rgb="FF009900"/>
        </patternFill>
      </fill>
      <border>
        <left/>
        <right/>
        <top/>
        <bottom/>
      </border>
    </dxf>
    <dxf>
      <font>
        <b/>
      </font>
      <fill>
        <patternFill patternType="solid">
          <fgColor rgb="FFFFC000"/>
          <bgColor rgb="FFFFC000"/>
        </patternFill>
      </fill>
      <border>
        <left/>
        <right/>
        <top/>
        <bottom/>
      </border>
    </dxf>
    <dxf>
      <font>
        <b/>
        <color rgb="FFFFFFFF"/>
      </font>
      <fill>
        <patternFill patternType="solid">
          <fgColor rgb="FFFF0000"/>
          <bgColor rgb="FFFF0000"/>
        </patternFill>
      </fill>
      <border>
        <left/>
        <right/>
        <top/>
        <bottom/>
      </border>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theme="9" tint="-0.24994659260841701"/>
        </patternFill>
      </fill>
    </dxf>
    <dxf>
      <fill>
        <patternFill>
          <bgColor rgb="FFFFFF99"/>
        </patternFill>
      </fill>
    </dxf>
    <dxf>
      <fill>
        <patternFill>
          <bgColor rgb="FF00FF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
      <fill>
        <patternFill>
          <bgColor rgb="FFC00000"/>
        </patternFill>
      </fill>
    </dxf>
    <dxf>
      <fill>
        <patternFill>
          <bgColor rgb="FFFFC000"/>
        </patternFill>
      </fill>
    </dxf>
    <dxf>
      <fill>
        <patternFill>
          <bgColor rgb="FFFFFF00"/>
        </patternFill>
      </fill>
    </dxf>
    <dxf>
      <fill>
        <patternFill>
          <bgColor rgb="FF99FF9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14</xdr:col>
      <xdr:colOff>47625</xdr:colOff>
      <xdr:row>20</xdr:row>
      <xdr:rowOff>76200</xdr:rowOff>
    </xdr:to>
    <xdr:pic>
      <xdr:nvPicPr>
        <xdr:cNvPr id="79948" name="image03.png">
          <a:extLst>
            <a:ext uri="{FF2B5EF4-FFF2-40B4-BE49-F238E27FC236}">
              <a16:creationId xmlns:a16="http://schemas.microsoft.com/office/drawing/2014/main" id="{00000000-0008-0000-0200-00004C3801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848725"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0</xdr:colOff>
      <xdr:row>20</xdr:row>
      <xdr:rowOff>0</xdr:rowOff>
    </xdr:from>
    <xdr:to>
      <xdr:col>14</xdr:col>
      <xdr:colOff>38100</xdr:colOff>
      <xdr:row>33</xdr:row>
      <xdr:rowOff>95250</xdr:rowOff>
    </xdr:to>
    <xdr:pic>
      <xdr:nvPicPr>
        <xdr:cNvPr id="79949" name="image02.png">
          <a:extLst>
            <a:ext uri="{FF2B5EF4-FFF2-40B4-BE49-F238E27FC236}">
              <a16:creationId xmlns:a16="http://schemas.microsoft.com/office/drawing/2014/main" id="{00000000-0008-0000-0200-00004D3801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0"/>
          <a:ext cx="8839200"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0</xdr:colOff>
      <xdr:row>34</xdr:row>
      <xdr:rowOff>9525</xdr:rowOff>
    </xdr:from>
    <xdr:to>
      <xdr:col>14</xdr:col>
      <xdr:colOff>9525</xdr:colOff>
      <xdr:row>55</xdr:row>
      <xdr:rowOff>142875</xdr:rowOff>
    </xdr:to>
    <xdr:pic>
      <xdr:nvPicPr>
        <xdr:cNvPr id="79950" name="image04.png">
          <a:extLst>
            <a:ext uri="{FF2B5EF4-FFF2-40B4-BE49-F238E27FC236}">
              <a16:creationId xmlns:a16="http://schemas.microsoft.com/office/drawing/2014/main" id="{00000000-0008-0000-0200-00004E380100}"/>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86525"/>
          <a:ext cx="8810625" cy="413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55</xdr:row>
      <xdr:rowOff>190500</xdr:rowOff>
    </xdr:from>
    <xdr:to>
      <xdr:col>14</xdr:col>
      <xdr:colOff>28575</xdr:colOff>
      <xdr:row>66</xdr:row>
      <xdr:rowOff>47625</xdr:rowOff>
    </xdr:to>
    <xdr:pic>
      <xdr:nvPicPr>
        <xdr:cNvPr id="79951" name="4 Imagen">
          <a:extLst>
            <a:ext uri="{FF2B5EF4-FFF2-40B4-BE49-F238E27FC236}">
              <a16:creationId xmlns:a16="http://schemas.microsoft.com/office/drawing/2014/main" id="{00000000-0008-0000-0200-00004F3801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668000"/>
          <a:ext cx="8829675" cy="1952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171450</xdr:rowOff>
    </xdr:from>
    <xdr:to>
      <xdr:col>9</xdr:col>
      <xdr:colOff>400050</xdr:colOff>
      <xdr:row>25</xdr:row>
      <xdr:rowOff>28575</xdr:rowOff>
    </xdr:to>
    <xdr:pic>
      <xdr:nvPicPr>
        <xdr:cNvPr id="80972" name="image01.png">
          <a:extLst>
            <a:ext uri="{FF2B5EF4-FFF2-40B4-BE49-F238E27FC236}">
              <a16:creationId xmlns:a16="http://schemas.microsoft.com/office/drawing/2014/main" id="{00000000-0008-0000-0300-00004C3C01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71450"/>
          <a:ext cx="5676900" cy="461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11</xdr:col>
      <xdr:colOff>0</xdr:colOff>
      <xdr:row>2</xdr:row>
      <xdr:rowOff>0</xdr:rowOff>
    </xdr:from>
    <xdr:to>
      <xdr:col>19</xdr:col>
      <xdr:colOff>400050</xdr:colOff>
      <xdr:row>15</xdr:row>
      <xdr:rowOff>133350</xdr:rowOff>
    </xdr:to>
    <xdr:pic>
      <xdr:nvPicPr>
        <xdr:cNvPr id="80973" name="Imagen 4">
          <a:extLst>
            <a:ext uri="{FF2B5EF4-FFF2-40B4-BE49-F238E27FC236}">
              <a16:creationId xmlns:a16="http://schemas.microsoft.com/office/drawing/2014/main" id="{00000000-0008-0000-0300-00004D3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381000"/>
          <a:ext cx="542925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17</xdr:row>
      <xdr:rowOff>0</xdr:rowOff>
    </xdr:from>
    <xdr:to>
      <xdr:col>20</xdr:col>
      <xdr:colOff>219075</xdr:colOff>
      <xdr:row>29</xdr:row>
      <xdr:rowOff>57150</xdr:rowOff>
    </xdr:to>
    <xdr:pic>
      <xdr:nvPicPr>
        <xdr:cNvPr id="80974" name="Imagen 6">
          <a:extLst>
            <a:ext uri="{FF2B5EF4-FFF2-40B4-BE49-F238E27FC236}">
              <a16:creationId xmlns:a16="http://schemas.microsoft.com/office/drawing/2014/main" id="{00000000-0008-0000-0300-00004E3C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150" y="3238500"/>
          <a:ext cx="5876925"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31</xdr:row>
      <xdr:rowOff>0</xdr:rowOff>
    </xdr:from>
    <xdr:to>
      <xdr:col>20</xdr:col>
      <xdr:colOff>57150</xdr:colOff>
      <xdr:row>44</xdr:row>
      <xdr:rowOff>38100</xdr:rowOff>
    </xdr:to>
    <xdr:pic>
      <xdr:nvPicPr>
        <xdr:cNvPr id="80975" name="Imagen 8">
          <a:extLst>
            <a:ext uri="{FF2B5EF4-FFF2-40B4-BE49-F238E27FC236}">
              <a16:creationId xmlns:a16="http://schemas.microsoft.com/office/drawing/2014/main" id="{00000000-0008-0000-0300-00004F3C01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15150" y="5905500"/>
          <a:ext cx="571500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4371975</xdr:colOff>
      <xdr:row>5</xdr:row>
      <xdr:rowOff>1447800</xdr:rowOff>
    </xdr:to>
    <xdr:sp macro="" textlink="">
      <xdr:nvSpPr>
        <xdr:cNvPr id="78844" name="Rectangle 7" hidden="1">
          <a:extLst>
            <a:ext uri="{FF2B5EF4-FFF2-40B4-BE49-F238E27FC236}">
              <a16:creationId xmlns:a16="http://schemas.microsoft.com/office/drawing/2014/main" id="{00000000-0008-0000-0500-0000FC330100}"/>
            </a:ext>
          </a:extLst>
        </xdr:cNvPr>
        <xdr:cNvSpPr>
          <a:spLocks noSelect="1" noChangeArrowheads="1"/>
        </xdr:cNvSpPr>
      </xdr:nvSpPr>
      <xdr:spPr bwMode="auto">
        <a:xfrm>
          <a:off x="0" y="0"/>
          <a:ext cx="14297025" cy="428625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78845" name="AutoShape 7">
          <a:extLst>
            <a:ext uri="{FF2B5EF4-FFF2-40B4-BE49-F238E27FC236}">
              <a16:creationId xmlns:a16="http://schemas.microsoft.com/office/drawing/2014/main" id="{00000000-0008-0000-0500-0000FD33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78846" name="AutoShape 7">
          <a:extLst>
            <a:ext uri="{FF2B5EF4-FFF2-40B4-BE49-F238E27FC236}">
              <a16:creationId xmlns:a16="http://schemas.microsoft.com/office/drawing/2014/main" id="{00000000-0008-0000-0500-0000FE33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78847" name="AutoShape 7">
          <a:extLst>
            <a:ext uri="{FF2B5EF4-FFF2-40B4-BE49-F238E27FC236}">
              <a16:creationId xmlns:a16="http://schemas.microsoft.com/office/drawing/2014/main" id="{00000000-0008-0000-0500-0000FF33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68" name="AutoShape 7">
          <a:extLst>
            <a:ext uri="{FF2B5EF4-FFF2-40B4-BE49-F238E27FC236}">
              <a16:creationId xmlns:a16="http://schemas.microsoft.com/office/drawing/2014/main" id="{00000000-0008-0000-0500-000000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69" name="AutoShape 7">
          <a:extLst>
            <a:ext uri="{FF2B5EF4-FFF2-40B4-BE49-F238E27FC236}">
              <a16:creationId xmlns:a16="http://schemas.microsoft.com/office/drawing/2014/main" id="{00000000-0008-0000-0500-000001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0" name="AutoShape 7">
          <a:extLst>
            <a:ext uri="{FF2B5EF4-FFF2-40B4-BE49-F238E27FC236}">
              <a16:creationId xmlns:a16="http://schemas.microsoft.com/office/drawing/2014/main" id="{00000000-0008-0000-0500-000002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1" name="AutoShape 7">
          <a:extLst>
            <a:ext uri="{FF2B5EF4-FFF2-40B4-BE49-F238E27FC236}">
              <a16:creationId xmlns:a16="http://schemas.microsoft.com/office/drawing/2014/main" id="{00000000-0008-0000-0500-000003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2" name="AutoShape 7">
          <a:extLst>
            <a:ext uri="{FF2B5EF4-FFF2-40B4-BE49-F238E27FC236}">
              <a16:creationId xmlns:a16="http://schemas.microsoft.com/office/drawing/2014/main" id="{00000000-0008-0000-0500-000004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3" name="AutoShape 7">
          <a:extLst>
            <a:ext uri="{FF2B5EF4-FFF2-40B4-BE49-F238E27FC236}">
              <a16:creationId xmlns:a16="http://schemas.microsoft.com/office/drawing/2014/main" id="{00000000-0008-0000-0500-000005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4" name="AutoShape 7">
          <a:extLst>
            <a:ext uri="{FF2B5EF4-FFF2-40B4-BE49-F238E27FC236}">
              <a16:creationId xmlns:a16="http://schemas.microsoft.com/office/drawing/2014/main" id="{00000000-0008-0000-0500-000006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5" name="AutoShape 7">
          <a:extLst>
            <a:ext uri="{FF2B5EF4-FFF2-40B4-BE49-F238E27FC236}">
              <a16:creationId xmlns:a16="http://schemas.microsoft.com/office/drawing/2014/main" id="{00000000-0008-0000-0500-000007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6" name="AutoShape 7">
          <a:extLst>
            <a:ext uri="{FF2B5EF4-FFF2-40B4-BE49-F238E27FC236}">
              <a16:creationId xmlns:a16="http://schemas.microsoft.com/office/drawing/2014/main" id="{00000000-0008-0000-0500-000008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7" name="AutoShape 7">
          <a:extLst>
            <a:ext uri="{FF2B5EF4-FFF2-40B4-BE49-F238E27FC236}">
              <a16:creationId xmlns:a16="http://schemas.microsoft.com/office/drawing/2014/main" id="{00000000-0008-0000-0500-000009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8" name="AutoShape 7">
          <a:extLst>
            <a:ext uri="{FF2B5EF4-FFF2-40B4-BE49-F238E27FC236}">
              <a16:creationId xmlns:a16="http://schemas.microsoft.com/office/drawing/2014/main" id="{00000000-0008-0000-0500-00000A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79" name="AutoShape 7">
          <a:extLst>
            <a:ext uri="{FF2B5EF4-FFF2-40B4-BE49-F238E27FC236}">
              <a16:creationId xmlns:a16="http://schemas.microsoft.com/office/drawing/2014/main" id="{00000000-0008-0000-0500-00000B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0" name="AutoShape 7">
          <a:extLst>
            <a:ext uri="{FF2B5EF4-FFF2-40B4-BE49-F238E27FC236}">
              <a16:creationId xmlns:a16="http://schemas.microsoft.com/office/drawing/2014/main" id="{00000000-0008-0000-0500-00000C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1" name="AutoShape 7">
          <a:extLst>
            <a:ext uri="{FF2B5EF4-FFF2-40B4-BE49-F238E27FC236}">
              <a16:creationId xmlns:a16="http://schemas.microsoft.com/office/drawing/2014/main" id="{00000000-0008-0000-0500-00000D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2" name="AutoShape 7">
          <a:extLst>
            <a:ext uri="{FF2B5EF4-FFF2-40B4-BE49-F238E27FC236}">
              <a16:creationId xmlns:a16="http://schemas.microsoft.com/office/drawing/2014/main" id="{00000000-0008-0000-0500-00000E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3" name="AutoShape 7">
          <a:extLst>
            <a:ext uri="{FF2B5EF4-FFF2-40B4-BE49-F238E27FC236}">
              <a16:creationId xmlns:a16="http://schemas.microsoft.com/office/drawing/2014/main" id="{00000000-0008-0000-0500-00000F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4" name="AutoShape 7">
          <a:extLst>
            <a:ext uri="{FF2B5EF4-FFF2-40B4-BE49-F238E27FC236}">
              <a16:creationId xmlns:a16="http://schemas.microsoft.com/office/drawing/2014/main" id="{00000000-0008-0000-0500-000010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5" name="AutoShape 7">
          <a:extLst>
            <a:ext uri="{FF2B5EF4-FFF2-40B4-BE49-F238E27FC236}">
              <a16:creationId xmlns:a16="http://schemas.microsoft.com/office/drawing/2014/main" id="{00000000-0008-0000-0500-000011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6" name="AutoShape 7">
          <a:extLst>
            <a:ext uri="{FF2B5EF4-FFF2-40B4-BE49-F238E27FC236}">
              <a16:creationId xmlns:a16="http://schemas.microsoft.com/office/drawing/2014/main" id="{00000000-0008-0000-0500-000012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7" name="AutoShape 7">
          <a:extLst>
            <a:ext uri="{FF2B5EF4-FFF2-40B4-BE49-F238E27FC236}">
              <a16:creationId xmlns:a16="http://schemas.microsoft.com/office/drawing/2014/main" id="{00000000-0008-0000-0500-000013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8" name="AutoShape 7">
          <a:extLst>
            <a:ext uri="{FF2B5EF4-FFF2-40B4-BE49-F238E27FC236}">
              <a16:creationId xmlns:a16="http://schemas.microsoft.com/office/drawing/2014/main" id="{00000000-0008-0000-0500-000014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89" name="AutoShape 7">
          <a:extLst>
            <a:ext uri="{FF2B5EF4-FFF2-40B4-BE49-F238E27FC236}">
              <a16:creationId xmlns:a16="http://schemas.microsoft.com/office/drawing/2014/main" id="{00000000-0008-0000-0500-000015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0" name="AutoShape 7">
          <a:extLst>
            <a:ext uri="{FF2B5EF4-FFF2-40B4-BE49-F238E27FC236}">
              <a16:creationId xmlns:a16="http://schemas.microsoft.com/office/drawing/2014/main" id="{00000000-0008-0000-0500-000016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1" name="AutoShape 7">
          <a:extLst>
            <a:ext uri="{FF2B5EF4-FFF2-40B4-BE49-F238E27FC236}">
              <a16:creationId xmlns:a16="http://schemas.microsoft.com/office/drawing/2014/main" id="{00000000-0008-0000-0500-000017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2" name="AutoShape 7">
          <a:extLst>
            <a:ext uri="{FF2B5EF4-FFF2-40B4-BE49-F238E27FC236}">
              <a16:creationId xmlns:a16="http://schemas.microsoft.com/office/drawing/2014/main" id="{00000000-0008-0000-0500-000018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3" name="AutoShape 7">
          <a:extLst>
            <a:ext uri="{FF2B5EF4-FFF2-40B4-BE49-F238E27FC236}">
              <a16:creationId xmlns:a16="http://schemas.microsoft.com/office/drawing/2014/main" id="{00000000-0008-0000-0500-000019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4" name="AutoShape 7">
          <a:extLst>
            <a:ext uri="{FF2B5EF4-FFF2-40B4-BE49-F238E27FC236}">
              <a16:creationId xmlns:a16="http://schemas.microsoft.com/office/drawing/2014/main" id="{00000000-0008-0000-0500-00001A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5" name="AutoShape 7">
          <a:extLst>
            <a:ext uri="{FF2B5EF4-FFF2-40B4-BE49-F238E27FC236}">
              <a16:creationId xmlns:a16="http://schemas.microsoft.com/office/drawing/2014/main" id="{00000000-0008-0000-0500-00001B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6" name="AutoShape 7">
          <a:extLst>
            <a:ext uri="{FF2B5EF4-FFF2-40B4-BE49-F238E27FC236}">
              <a16:creationId xmlns:a16="http://schemas.microsoft.com/office/drawing/2014/main" id="{00000000-0008-0000-0500-00001C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7" name="AutoShape 7">
          <a:extLst>
            <a:ext uri="{FF2B5EF4-FFF2-40B4-BE49-F238E27FC236}">
              <a16:creationId xmlns:a16="http://schemas.microsoft.com/office/drawing/2014/main" id="{00000000-0008-0000-0500-00001D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8" name="AutoShape 7">
          <a:extLst>
            <a:ext uri="{FF2B5EF4-FFF2-40B4-BE49-F238E27FC236}">
              <a16:creationId xmlns:a16="http://schemas.microsoft.com/office/drawing/2014/main" id="{00000000-0008-0000-0500-00001E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3999" name="AutoShape 7">
          <a:extLst>
            <a:ext uri="{FF2B5EF4-FFF2-40B4-BE49-F238E27FC236}">
              <a16:creationId xmlns:a16="http://schemas.microsoft.com/office/drawing/2014/main" id="{00000000-0008-0000-0500-00001F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0" name="AutoShape 7">
          <a:extLst>
            <a:ext uri="{FF2B5EF4-FFF2-40B4-BE49-F238E27FC236}">
              <a16:creationId xmlns:a16="http://schemas.microsoft.com/office/drawing/2014/main" id="{00000000-0008-0000-0500-000020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1" name="AutoShape 7">
          <a:extLst>
            <a:ext uri="{FF2B5EF4-FFF2-40B4-BE49-F238E27FC236}">
              <a16:creationId xmlns:a16="http://schemas.microsoft.com/office/drawing/2014/main" id="{00000000-0008-0000-0500-000021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2" name="AutoShape 7">
          <a:extLst>
            <a:ext uri="{FF2B5EF4-FFF2-40B4-BE49-F238E27FC236}">
              <a16:creationId xmlns:a16="http://schemas.microsoft.com/office/drawing/2014/main" id="{00000000-0008-0000-0500-000022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3" name="AutoShape 7">
          <a:extLst>
            <a:ext uri="{FF2B5EF4-FFF2-40B4-BE49-F238E27FC236}">
              <a16:creationId xmlns:a16="http://schemas.microsoft.com/office/drawing/2014/main" id="{00000000-0008-0000-0500-000023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4" name="AutoShape 7">
          <a:extLst>
            <a:ext uri="{FF2B5EF4-FFF2-40B4-BE49-F238E27FC236}">
              <a16:creationId xmlns:a16="http://schemas.microsoft.com/office/drawing/2014/main" id="{00000000-0008-0000-0500-000024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5" name="AutoShape 7">
          <a:extLst>
            <a:ext uri="{FF2B5EF4-FFF2-40B4-BE49-F238E27FC236}">
              <a16:creationId xmlns:a16="http://schemas.microsoft.com/office/drawing/2014/main" id="{00000000-0008-0000-0500-000025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6" name="AutoShape 7">
          <a:extLst>
            <a:ext uri="{FF2B5EF4-FFF2-40B4-BE49-F238E27FC236}">
              <a16:creationId xmlns:a16="http://schemas.microsoft.com/office/drawing/2014/main" id="{00000000-0008-0000-0500-000026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7" name="AutoShape 7">
          <a:extLst>
            <a:ext uri="{FF2B5EF4-FFF2-40B4-BE49-F238E27FC236}">
              <a16:creationId xmlns:a16="http://schemas.microsoft.com/office/drawing/2014/main" id="{00000000-0008-0000-0500-000027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8" name="AutoShape 7">
          <a:extLst>
            <a:ext uri="{FF2B5EF4-FFF2-40B4-BE49-F238E27FC236}">
              <a16:creationId xmlns:a16="http://schemas.microsoft.com/office/drawing/2014/main" id="{00000000-0008-0000-0500-000028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4371975</xdr:colOff>
      <xdr:row>5</xdr:row>
      <xdr:rowOff>1447800</xdr:rowOff>
    </xdr:to>
    <xdr:sp macro="" textlink="">
      <xdr:nvSpPr>
        <xdr:cNvPr id="84009" name="AutoShape 7">
          <a:extLst>
            <a:ext uri="{FF2B5EF4-FFF2-40B4-BE49-F238E27FC236}">
              <a16:creationId xmlns:a16="http://schemas.microsoft.com/office/drawing/2014/main" id="{00000000-0008-0000-0500-000029480100}"/>
            </a:ext>
          </a:extLst>
        </xdr:cNvPr>
        <xdr:cNvSpPr>
          <a:spLocks noChangeArrowheads="1"/>
        </xdr:cNvSpPr>
      </xdr:nvSpPr>
      <xdr:spPr bwMode="auto">
        <a:xfrm>
          <a:off x="0" y="0"/>
          <a:ext cx="14297025" cy="428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257175</xdr:colOff>
      <xdr:row>7</xdr:row>
      <xdr:rowOff>828675</xdr:rowOff>
    </xdr:to>
    <xdr:sp macro="" textlink="">
      <xdr:nvSpPr>
        <xdr:cNvPr id="82794" name="Rectangle 3" hidden="1">
          <a:extLst>
            <a:ext uri="{FF2B5EF4-FFF2-40B4-BE49-F238E27FC236}">
              <a16:creationId xmlns:a16="http://schemas.microsoft.com/office/drawing/2014/main" id="{00000000-0008-0000-0600-00006A430100}"/>
            </a:ext>
          </a:extLst>
        </xdr:cNvPr>
        <xdr:cNvSpPr>
          <a:spLocks noSelect="1" noChangeArrowheads="1"/>
        </xdr:cNvSpPr>
      </xdr:nvSpPr>
      <xdr:spPr bwMode="auto">
        <a:xfrm>
          <a:off x="0" y="0"/>
          <a:ext cx="7181850" cy="1175385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795" name="AutoShape 3">
          <a:extLst>
            <a:ext uri="{FF2B5EF4-FFF2-40B4-BE49-F238E27FC236}">
              <a16:creationId xmlns:a16="http://schemas.microsoft.com/office/drawing/2014/main" id="{00000000-0008-0000-0600-00006B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796" name="AutoShape 3">
          <a:extLst>
            <a:ext uri="{FF2B5EF4-FFF2-40B4-BE49-F238E27FC236}">
              <a16:creationId xmlns:a16="http://schemas.microsoft.com/office/drawing/2014/main" id="{00000000-0008-0000-0600-00006C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797" name="AutoShape 3">
          <a:extLst>
            <a:ext uri="{FF2B5EF4-FFF2-40B4-BE49-F238E27FC236}">
              <a16:creationId xmlns:a16="http://schemas.microsoft.com/office/drawing/2014/main" id="{00000000-0008-0000-0600-00006D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798" name="AutoShape 3">
          <a:extLst>
            <a:ext uri="{FF2B5EF4-FFF2-40B4-BE49-F238E27FC236}">
              <a16:creationId xmlns:a16="http://schemas.microsoft.com/office/drawing/2014/main" id="{00000000-0008-0000-0600-00006E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799" name="AutoShape 3">
          <a:extLst>
            <a:ext uri="{FF2B5EF4-FFF2-40B4-BE49-F238E27FC236}">
              <a16:creationId xmlns:a16="http://schemas.microsoft.com/office/drawing/2014/main" id="{00000000-0008-0000-0600-00006F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0" name="AutoShape 3">
          <a:extLst>
            <a:ext uri="{FF2B5EF4-FFF2-40B4-BE49-F238E27FC236}">
              <a16:creationId xmlns:a16="http://schemas.microsoft.com/office/drawing/2014/main" id="{00000000-0008-0000-0600-000070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1" name="AutoShape 3">
          <a:extLst>
            <a:ext uri="{FF2B5EF4-FFF2-40B4-BE49-F238E27FC236}">
              <a16:creationId xmlns:a16="http://schemas.microsoft.com/office/drawing/2014/main" id="{00000000-0008-0000-0600-000071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2" name="AutoShape 3">
          <a:extLst>
            <a:ext uri="{FF2B5EF4-FFF2-40B4-BE49-F238E27FC236}">
              <a16:creationId xmlns:a16="http://schemas.microsoft.com/office/drawing/2014/main" id="{00000000-0008-0000-0600-000072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3" name="AutoShape 3">
          <a:extLst>
            <a:ext uri="{FF2B5EF4-FFF2-40B4-BE49-F238E27FC236}">
              <a16:creationId xmlns:a16="http://schemas.microsoft.com/office/drawing/2014/main" id="{00000000-0008-0000-0600-000073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4" name="AutoShape 3">
          <a:extLst>
            <a:ext uri="{FF2B5EF4-FFF2-40B4-BE49-F238E27FC236}">
              <a16:creationId xmlns:a16="http://schemas.microsoft.com/office/drawing/2014/main" id="{00000000-0008-0000-0600-000074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5" name="AutoShape 3">
          <a:extLst>
            <a:ext uri="{FF2B5EF4-FFF2-40B4-BE49-F238E27FC236}">
              <a16:creationId xmlns:a16="http://schemas.microsoft.com/office/drawing/2014/main" id="{00000000-0008-0000-0600-000075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6" name="AutoShape 3">
          <a:extLst>
            <a:ext uri="{FF2B5EF4-FFF2-40B4-BE49-F238E27FC236}">
              <a16:creationId xmlns:a16="http://schemas.microsoft.com/office/drawing/2014/main" id="{00000000-0008-0000-0600-000076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7" name="AutoShape 3">
          <a:extLst>
            <a:ext uri="{FF2B5EF4-FFF2-40B4-BE49-F238E27FC236}">
              <a16:creationId xmlns:a16="http://schemas.microsoft.com/office/drawing/2014/main" id="{00000000-0008-0000-0600-000077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8" name="AutoShape 3">
          <a:extLst>
            <a:ext uri="{FF2B5EF4-FFF2-40B4-BE49-F238E27FC236}">
              <a16:creationId xmlns:a16="http://schemas.microsoft.com/office/drawing/2014/main" id="{00000000-0008-0000-0600-000078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09" name="AutoShape 3">
          <a:extLst>
            <a:ext uri="{FF2B5EF4-FFF2-40B4-BE49-F238E27FC236}">
              <a16:creationId xmlns:a16="http://schemas.microsoft.com/office/drawing/2014/main" id="{00000000-0008-0000-0600-000079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0" name="AutoShape 3">
          <a:extLst>
            <a:ext uri="{FF2B5EF4-FFF2-40B4-BE49-F238E27FC236}">
              <a16:creationId xmlns:a16="http://schemas.microsoft.com/office/drawing/2014/main" id="{00000000-0008-0000-0600-00007A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1" name="AutoShape 3">
          <a:extLst>
            <a:ext uri="{FF2B5EF4-FFF2-40B4-BE49-F238E27FC236}">
              <a16:creationId xmlns:a16="http://schemas.microsoft.com/office/drawing/2014/main" id="{00000000-0008-0000-0600-00007B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2" name="AutoShape 3">
          <a:extLst>
            <a:ext uri="{FF2B5EF4-FFF2-40B4-BE49-F238E27FC236}">
              <a16:creationId xmlns:a16="http://schemas.microsoft.com/office/drawing/2014/main" id="{00000000-0008-0000-0600-00007C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3" name="AutoShape 3">
          <a:extLst>
            <a:ext uri="{FF2B5EF4-FFF2-40B4-BE49-F238E27FC236}">
              <a16:creationId xmlns:a16="http://schemas.microsoft.com/office/drawing/2014/main" id="{00000000-0008-0000-0600-00007D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4" name="AutoShape 3">
          <a:extLst>
            <a:ext uri="{FF2B5EF4-FFF2-40B4-BE49-F238E27FC236}">
              <a16:creationId xmlns:a16="http://schemas.microsoft.com/office/drawing/2014/main" id="{00000000-0008-0000-0600-00007E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5" name="AutoShape 3">
          <a:extLst>
            <a:ext uri="{FF2B5EF4-FFF2-40B4-BE49-F238E27FC236}">
              <a16:creationId xmlns:a16="http://schemas.microsoft.com/office/drawing/2014/main" id="{00000000-0008-0000-0600-00007F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6" name="AutoShape 3">
          <a:extLst>
            <a:ext uri="{FF2B5EF4-FFF2-40B4-BE49-F238E27FC236}">
              <a16:creationId xmlns:a16="http://schemas.microsoft.com/office/drawing/2014/main" id="{00000000-0008-0000-0600-000080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7" name="AutoShape 3">
          <a:extLst>
            <a:ext uri="{FF2B5EF4-FFF2-40B4-BE49-F238E27FC236}">
              <a16:creationId xmlns:a16="http://schemas.microsoft.com/office/drawing/2014/main" id="{00000000-0008-0000-0600-000081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8" name="AutoShape 3">
          <a:extLst>
            <a:ext uri="{FF2B5EF4-FFF2-40B4-BE49-F238E27FC236}">
              <a16:creationId xmlns:a16="http://schemas.microsoft.com/office/drawing/2014/main" id="{00000000-0008-0000-0600-000082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19" name="AutoShape 3">
          <a:extLst>
            <a:ext uri="{FF2B5EF4-FFF2-40B4-BE49-F238E27FC236}">
              <a16:creationId xmlns:a16="http://schemas.microsoft.com/office/drawing/2014/main" id="{00000000-0008-0000-0600-000083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0" name="AutoShape 3">
          <a:extLst>
            <a:ext uri="{FF2B5EF4-FFF2-40B4-BE49-F238E27FC236}">
              <a16:creationId xmlns:a16="http://schemas.microsoft.com/office/drawing/2014/main" id="{00000000-0008-0000-0600-000084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1" name="AutoShape 3">
          <a:extLst>
            <a:ext uri="{FF2B5EF4-FFF2-40B4-BE49-F238E27FC236}">
              <a16:creationId xmlns:a16="http://schemas.microsoft.com/office/drawing/2014/main" id="{00000000-0008-0000-0600-000085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2" name="AutoShape 3">
          <a:extLst>
            <a:ext uri="{FF2B5EF4-FFF2-40B4-BE49-F238E27FC236}">
              <a16:creationId xmlns:a16="http://schemas.microsoft.com/office/drawing/2014/main" id="{00000000-0008-0000-0600-000086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3" name="AutoShape 3">
          <a:extLst>
            <a:ext uri="{FF2B5EF4-FFF2-40B4-BE49-F238E27FC236}">
              <a16:creationId xmlns:a16="http://schemas.microsoft.com/office/drawing/2014/main" id="{00000000-0008-0000-0600-000087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4" name="AutoShape 3">
          <a:extLst>
            <a:ext uri="{FF2B5EF4-FFF2-40B4-BE49-F238E27FC236}">
              <a16:creationId xmlns:a16="http://schemas.microsoft.com/office/drawing/2014/main" id="{00000000-0008-0000-0600-000088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5" name="AutoShape 3">
          <a:extLst>
            <a:ext uri="{FF2B5EF4-FFF2-40B4-BE49-F238E27FC236}">
              <a16:creationId xmlns:a16="http://schemas.microsoft.com/office/drawing/2014/main" id="{00000000-0008-0000-0600-000089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6" name="AutoShape 3">
          <a:extLst>
            <a:ext uri="{FF2B5EF4-FFF2-40B4-BE49-F238E27FC236}">
              <a16:creationId xmlns:a16="http://schemas.microsoft.com/office/drawing/2014/main" id="{00000000-0008-0000-0600-00008A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7" name="AutoShape 3">
          <a:extLst>
            <a:ext uri="{FF2B5EF4-FFF2-40B4-BE49-F238E27FC236}">
              <a16:creationId xmlns:a16="http://schemas.microsoft.com/office/drawing/2014/main" id="{00000000-0008-0000-0600-00008B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8" name="AutoShape 3">
          <a:extLst>
            <a:ext uri="{FF2B5EF4-FFF2-40B4-BE49-F238E27FC236}">
              <a16:creationId xmlns:a16="http://schemas.microsoft.com/office/drawing/2014/main" id="{00000000-0008-0000-0600-00008C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29" name="AutoShape 3">
          <a:extLst>
            <a:ext uri="{FF2B5EF4-FFF2-40B4-BE49-F238E27FC236}">
              <a16:creationId xmlns:a16="http://schemas.microsoft.com/office/drawing/2014/main" id="{00000000-0008-0000-0600-00008D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0" name="AutoShape 3">
          <a:extLst>
            <a:ext uri="{FF2B5EF4-FFF2-40B4-BE49-F238E27FC236}">
              <a16:creationId xmlns:a16="http://schemas.microsoft.com/office/drawing/2014/main" id="{00000000-0008-0000-0600-00008E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1" name="AutoShape 3">
          <a:extLst>
            <a:ext uri="{FF2B5EF4-FFF2-40B4-BE49-F238E27FC236}">
              <a16:creationId xmlns:a16="http://schemas.microsoft.com/office/drawing/2014/main" id="{00000000-0008-0000-0600-00008F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2" name="AutoShape 3">
          <a:extLst>
            <a:ext uri="{FF2B5EF4-FFF2-40B4-BE49-F238E27FC236}">
              <a16:creationId xmlns:a16="http://schemas.microsoft.com/office/drawing/2014/main" id="{00000000-0008-0000-0600-000090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3" name="AutoShape 3">
          <a:extLst>
            <a:ext uri="{FF2B5EF4-FFF2-40B4-BE49-F238E27FC236}">
              <a16:creationId xmlns:a16="http://schemas.microsoft.com/office/drawing/2014/main" id="{00000000-0008-0000-0600-000091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4" name="AutoShape 3">
          <a:extLst>
            <a:ext uri="{FF2B5EF4-FFF2-40B4-BE49-F238E27FC236}">
              <a16:creationId xmlns:a16="http://schemas.microsoft.com/office/drawing/2014/main" id="{00000000-0008-0000-0600-000092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5" name="AutoShape 3">
          <a:extLst>
            <a:ext uri="{FF2B5EF4-FFF2-40B4-BE49-F238E27FC236}">
              <a16:creationId xmlns:a16="http://schemas.microsoft.com/office/drawing/2014/main" id="{00000000-0008-0000-0600-000093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6" name="AutoShape 3">
          <a:extLst>
            <a:ext uri="{FF2B5EF4-FFF2-40B4-BE49-F238E27FC236}">
              <a16:creationId xmlns:a16="http://schemas.microsoft.com/office/drawing/2014/main" id="{00000000-0008-0000-0600-000094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7" name="AutoShape 3">
          <a:extLst>
            <a:ext uri="{FF2B5EF4-FFF2-40B4-BE49-F238E27FC236}">
              <a16:creationId xmlns:a16="http://schemas.microsoft.com/office/drawing/2014/main" id="{00000000-0008-0000-0600-000095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8" name="AutoShape 3">
          <a:extLst>
            <a:ext uri="{FF2B5EF4-FFF2-40B4-BE49-F238E27FC236}">
              <a16:creationId xmlns:a16="http://schemas.microsoft.com/office/drawing/2014/main" id="{00000000-0008-0000-0600-000096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257175</xdr:colOff>
      <xdr:row>7</xdr:row>
      <xdr:rowOff>828675</xdr:rowOff>
    </xdr:to>
    <xdr:sp macro="" textlink="">
      <xdr:nvSpPr>
        <xdr:cNvPr id="82839" name="AutoShape 3">
          <a:extLst>
            <a:ext uri="{FF2B5EF4-FFF2-40B4-BE49-F238E27FC236}">
              <a16:creationId xmlns:a16="http://schemas.microsoft.com/office/drawing/2014/main" id="{00000000-0008-0000-0600-000097430100}"/>
            </a:ext>
          </a:extLst>
        </xdr:cNvPr>
        <xdr:cNvSpPr>
          <a:spLocks noChangeArrowheads="1"/>
        </xdr:cNvSpPr>
      </xdr:nvSpPr>
      <xdr:spPr bwMode="auto">
        <a:xfrm>
          <a:off x="0" y="0"/>
          <a:ext cx="7181850" cy="117538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9"/>
  <sheetViews>
    <sheetView topLeftCell="B1" workbookViewId="0">
      <selection activeCell="F12" sqref="F12"/>
    </sheetView>
  </sheetViews>
  <sheetFormatPr baseColWidth="10" defaultColWidth="10.85546875" defaultRowHeight="12.75" x14ac:dyDescent="0.2"/>
  <cols>
    <col min="1" max="1" width="0" style="292" hidden="1" customWidth="1"/>
    <col min="2" max="2" width="56.28515625" style="322" customWidth="1"/>
    <col min="3" max="3" width="29.85546875" style="292" customWidth="1"/>
    <col min="4" max="26" width="10.85546875" style="291"/>
    <col min="27" max="16384" width="10.85546875" style="292"/>
  </cols>
  <sheetData>
    <row r="1" spans="2:26" s="258" customFormat="1" ht="18" customHeight="1" x14ac:dyDescent="0.2">
      <c r="B1" s="259"/>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2:26" s="258" customFormat="1" ht="18" customHeight="1" x14ac:dyDescent="0.2">
      <c r="B2" s="259"/>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2:26" s="258" customFormat="1" ht="18" customHeight="1" x14ac:dyDescent="0.2">
      <c r="B3" s="259"/>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2:26" s="258" customFormat="1" ht="14.25" customHeight="1" x14ac:dyDescent="0.2">
      <c r="B4" s="259"/>
      <c r="C4" s="260"/>
      <c r="D4" s="260"/>
      <c r="E4" s="260"/>
      <c r="F4" s="260"/>
      <c r="G4" s="260"/>
      <c r="H4" s="260"/>
      <c r="I4" s="260"/>
      <c r="J4" s="260"/>
      <c r="K4" s="260"/>
      <c r="L4" s="260"/>
      <c r="M4" s="260"/>
      <c r="N4" s="260"/>
      <c r="O4" s="260"/>
      <c r="P4" s="260"/>
      <c r="Q4" s="260"/>
      <c r="R4" s="260"/>
      <c r="S4" s="260"/>
      <c r="T4" s="260"/>
      <c r="U4" s="260"/>
      <c r="V4" s="260"/>
      <c r="W4" s="260"/>
      <c r="X4" s="260"/>
      <c r="Y4" s="260"/>
      <c r="Z4" s="260"/>
    </row>
    <row r="5" spans="2:26" s="258" customFormat="1" ht="18" customHeight="1" x14ac:dyDescent="0.25">
      <c r="B5" s="494" t="s">
        <v>671</v>
      </c>
      <c r="C5" s="494"/>
      <c r="D5" s="260"/>
      <c r="E5" s="260"/>
      <c r="F5" s="260"/>
      <c r="G5" s="260"/>
      <c r="H5" s="260"/>
      <c r="I5" s="260"/>
      <c r="J5" s="260"/>
      <c r="K5" s="260"/>
      <c r="L5" s="260"/>
      <c r="M5" s="260"/>
      <c r="N5" s="260"/>
      <c r="O5" s="260"/>
      <c r="P5" s="260"/>
      <c r="Q5" s="260"/>
      <c r="R5" s="260"/>
      <c r="S5" s="260"/>
      <c r="T5" s="260"/>
      <c r="U5" s="260"/>
      <c r="V5" s="260"/>
      <c r="W5" s="260"/>
      <c r="X5" s="260"/>
      <c r="Y5" s="260"/>
      <c r="Z5" s="260"/>
    </row>
    <row r="6" spans="2:26" s="258" customFormat="1" ht="12.75" customHeight="1" thickBot="1" x14ac:dyDescent="0.25">
      <c r="B6" s="259"/>
      <c r="C6" s="260"/>
      <c r="D6" s="260"/>
      <c r="E6" s="260"/>
      <c r="F6" s="260"/>
      <c r="G6" s="260"/>
      <c r="H6" s="260"/>
      <c r="I6" s="260"/>
      <c r="J6" s="260"/>
      <c r="K6" s="260"/>
      <c r="L6" s="260"/>
      <c r="M6" s="260"/>
      <c r="N6" s="260"/>
      <c r="O6" s="260"/>
      <c r="P6" s="260"/>
      <c r="Q6" s="260"/>
      <c r="R6" s="260"/>
      <c r="S6" s="260"/>
      <c r="T6" s="260"/>
      <c r="U6" s="260"/>
      <c r="V6" s="260"/>
      <c r="W6" s="260"/>
      <c r="X6" s="260"/>
      <c r="Y6" s="260"/>
      <c r="Z6" s="260"/>
    </row>
    <row r="7" spans="2:26" s="258" customFormat="1" ht="13.5" thickBot="1" x14ac:dyDescent="0.25">
      <c r="B7" s="495" t="s">
        <v>152</v>
      </c>
      <c r="C7" s="496"/>
      <c r="D7" s="260"/>
      <c r="E7" s="260"/>
      <c r="F7" s="260"/>
      <c r="G7" s="260"/>
      <c r="H7" s="260"/>
      <c r="I7" s="260"/>
      <c r="J7" s="260"/>
      <c r="K7" s="260"/>
      <c r="L7" s="260"/>
      <c r="M7" s="260"/>
      <c r="N7" s="260"/>
      <c r="O7" s="260"/>
      <c r="P7" s="260"/>
      <c r="Q7" s="260"/>
      <c r="R7" s="260"/>
      <c r="S7" s="260"/>
      <c r="T7" s="260"/>
      <c r="U7" s="260"/>
      <c r="V7" s="260"/>
      <c r="W7" s="260"/>
      <c r="X7" s="260"/>
      <c r="Y7" s="260"/>
    </row>
    <row r="8" spans="2:26" s="258" customFormat="1" ht="19.5" customHeight="1" thickBot="1" x14ac:dyDescent="0.25">
      <c r="B8" s="497" t="s">
        <v>631</v>
      </c>
      <c r="C8" s="498"/>
      <c r="D8" s="260"/>
      <c r="E8" s="260"/>
      <c r="F8" s="260"/>
      <c r="G8" s="260"/>
      <c r="H8" s="260"/>
      <c r="I8" s="260"/>
      <c r="J8" s="260"/>
      <c r="K8" s="260"/>
      <c r="L8" s="260"/>
      <c r="M8" s="260"/>
      <c r="N8" s="260"/>
      <c r="O8" s="260"/>
      <c r="P8" s="260"/>
      <c r="Q8" s="260"/>
      <c r="R8" s="260"/>
      <c r="S8" s="260"/>
      <c r="T8" s="260"/>
      <c r="U8" s="260"/>
      <c r="V8" s="260"/>
      <c r="W8" s="260"/>
      <c r="X8" s="260"/>
      <c r="Y8" s="260"/>
    </row>
    <row r="9" spans="2:26" s="258" customFormat="1" ht="13.5" thickBot="1" x14ac:dyDescent="0.25">
      <c r="B9" s="495" t="s">
        <v>153</v>
      </c>
      <c r="C9" s="496"/>
      <c r="D9" s="260"/>
      <c r="E9" s="260"/>
      <c r="F9" s="260"/>
      <c r="G9" s="260"/>
      <c r="H9" s="260"/>
      <c r="I9" s="260"/>
      <c r="J9" s="260"/>
      <c r="K9" s="260"/>
      <c r="L9" s="260"/>
      <c r="M9" s="260"/>
      <c r="N9" s="260"/>
      <c r="O9" s="260"/>
      <c r="P9" s="260"/>
      <c r="Q9" s="260"/>
      <c r="R9" s="260"/>
      <c r="S9" s="260"/>
      <c r="T9" s="260"/>
      <c r="U9" s="260"/>
      <c r="V9" s="260"/>
      <c r="W9" s="260"/>
      <c r="X9" s="260"/>
      <c r="Y9" s="260"/>
    </row>
    <row r="10" spans="2:26" s="258" customFormat="1" ht="16.5" customHeight="1" x14ac:dyDescent="0.2">
      <c r="B10" s="497" t="s">
        <v>632</v>
      </c>
      <c r="C10" s="498"/>
      <c r="D10" s="260"/>
      <c r="E10" s="260"/>
      <c r="F10" s="260"/>
      <c r="G10" s="260"/>
      <c r="H10" s="260"/>
      <c r="I10" s="260"/>
      <c r="J10" s="260"/>
      <c r="K10" s="260"/>
      <c r="L10" s="260"/>
      <c r="M10" s="260"/>
      <c r="N10" s="260"/>
      <c r="O10" s="260"/>
      <c r="P10" s="260"/>
      <c r="Q10" s="260"/>
      <c r="R10" s="260"/>
      <c r="S10" s="260"/>
      <c r="T10" s="260"/>
      <c r="U10" s="260"/>
      <c r="V10" s="260"/>
      <c r="W10" s="260"/>
      <c r="X10" s="260"/>
      <c r="Y10" s="260"/>
    </row>
    <row r="11" spans="2:26" s="258" customFormat="1" ht="18" customHeight="1" thickBot="1" x14ac:dyDescent="0.25">
      <c r="B11" s="497" t="s">
        <v>669</v>
      </c>
      <c r="C11" s="498"/>
      <c r="D11" s="260"/>
      <c r="E11" s="260"/>
      <c r="F11" s="260"/>
      <c r="G11" s="260"/>
      <c r="H11" s="260"/>
      <c r="I11" s="260"/>
      <c r="J11" s="260"/>
      <c r="K11" s="260"/>
      <c r="L11" s="260"/>
      <c r="M11" s="260"/>
      <c r="N11" s="260"/>
      <c r="O11" s="260"/>
      <c r="P11" s="260"/>
      <c r="Q11" s="260"/>
      <c r="R11" s="260"/>
      <c r="S11" s="260"/>
      <c r="T11" s="260"/>
      <c r="U11" s="260"/>
      <c r="V11" s="260"/>
      <c r="W11" s="260"/>
      <c r="X11" s="260"/>
      <c r="Y11" s="260"/>
    </row>
    <row r="12" spans="2:26" s="258" customFormat="1" ht="13.5" thickBot="1" x14ac:dyDescent="0.25">
      <c r="B12" s="495" t="s">
        <v>154</v>
      </c>
      <c r="C12" s="496"/>
      <c r="D12" s="260"/>
      <c r="E12" s="260"/>
      <c r="F12" s="260"/>
      <c r="G12" s="260"/>
      <c r="H12" s="260"/>
      <c r="I12" s="260"/>
      <c r="J12" s="260"/>
      <c r="K12" s="260"/>
      <c r="L12" s="260"/>
      <c r="M12" s="260"/>
      <c r="N12" s="260"/>
      <c r="O12" s="260"/>
      <c r="P12" s="260"/>
      <c r="Q12" s="260"/>
      <c r="R12" s="260"/>
      <c r="S12" s="260"/>
      <c r="T12" s="260"/>
      <c r="U12" s="260"/>
      <c r="V12" s="260"/>
      <c r="W12" s="260"/>
      <c r="X12" s="260"/>
      <c r="Y12" s="260"/>
    </row>
    <row r="13" spans="2:26" s="258" customFormat="1" ht="20.25" customHeight="1" thickBot="1" x14ac:dyDescent="0.25">
      <c r="B13" s="497" t="s">
        <v>633</v>
      </c>
      <c r="C13" s="498"/>
      <c r="D13" s="260"/>
      <c r="E13" s="260"/>
      <c r="F13" s="260"/>
      <c r="G13" s="260"/>
      <c r="H13" s="260"/>
      <c r="I13" s="260"/>
      <c r="J13" s="260"/>
      <c r="K13" s="260"/>
      <c r="L13" s="260"/>
      <c r="M13" s="260"/>
      <c r="N13" s="260"/>
      <c r="O13" s="260"/>
      <c r="P13" s="260"/>
      <c r="Q13" s="260"/>
      <c r="R13" s="260"/>
      <c r="S13" s="260"/>
      <c r="T13" s="260"/>
      <c r="U13" s="260"/>
      <c r="V13" s="260"/>
      <c r="W13" s="260"/>
      <c r="X13" s="260"/>
      <c r="Y13" s="260"/>
    </row>
    <row r="14" spans="2:26" s="258" customFormat="1" ht="13.5" thickBot="1" x14ac:dyDescent="0.25">
      <c r="B14" s="495" t="s">
        <v>155</v>
      </c>
      <c r="C14" s="496"/>
      <c r="D14" s="260"/>
      <c r="E14" s="260"/>
      <c r="F14" s="260"/>
      <c r="G14" s="260"/>
      <c r="H14" s="260"/>
      <c r="I14" s="260"/>
      <c r="J14" s="260"/>
      <c r="K14" s="260"/>
      <c r="L14" s="260"/>
      <c r="M14" s="260"/>
      <c r="N14" s="260"/>
      <c r="O14" s="260"/>
      <c r="P14" s="260"/>
      <c r="Q14" s="260"/>
      <c r="R14" s="260"/>
      <c r="S14" s="260"/>
      <c r="T14" s="260"/>
      <c r="U14" s="260"/>
      <c r="V14" s="260"/>
      <c r="W14" s="260"/>
      <c r="X14" s="260"/>
      <c r="Y14" s="260"/>
    </row>
    <row r="15" spans="2:26" s="258" customFormat="1" ht="17.25" customHeight="1" thickBot="1" x14ac:dyDescent="0.25">
      <c r="B15" s="497" t="s">
        <v>634</v>
      </c>
      <c r="C15" s="498"/>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2:26" s="258" customFormat="1" ht="15.75" customHeight="1" thickBot="1" x14ac:dyDescent="0.25">
      <c r="B16" s="495" t="s">
        <v>156</v>
      </c>
      <c r="C16" s="496"/>
      <c r="D16" s="260"/>
      <c r="E16" s="260"/>
      <c r="F16" s="260"/>
      <c r="G16" s="260"/>
      <c r="H16" s="260"/>
      <c r="I16" s="260"/>
      <c r="J16" s="260"/>
      <c r="K16" s="260"/>
      <c r="L16" s="260"/>
      <c r="M16" s="260"/>
      <c r="N16" s="260"/>
      <c r="O16" s="260"/>
      <c r="P16" s="260"/>
      <c r="Q16" s="260"/>
      <c r="R16" s="260"/>
      <c r="S16" s="260"/>
      <c r="T16" s="260"/>
      <c r="U16" s="260"/>
      <c r="V16" s="260"/>
      <c r="W16" s="260"/>
      <c r="X16" s="260"/>
      <c r="Y16" s="260"/>
    </row>
    <row r="17" spans="2:26" s="258" customFormat="1" ht="18" customHeight="1" thickBot="1" x14ac:dyDescent="0.25">
      <c r="B17" s="499" t="s">
        <v>635</v>
      </c>
      <c r="C17" s="500"/>
      <c r="D17" s="260"/>
      <c r="E17" s="260"/>
      <c r="F17" s="260"/>
      <c r="G17" s="260"/>
      <c r="H17" s="260"/>
      <c r="I17" s="260"/>
      <c r="J17" s="260"/>
      <c r="K17" s="260"/>
      <c r="L17" s="260"/>
      <c r="M17" s="260"/>
      <c r="N17" s="260"/>
      <c r="O17" s="260"/>
      <c r="P17" s="260"/>
      <c r="Q17" s="260"/>
      <c r="R17" s="260"/>
      <c r="S17" s="260"/>
      <c r="T17" s="260"/>
      <c r="U17" s="260"/>
      <c r="V17" s="260"/>
      <c r="W17" s="260"/>
      <c r="X17" s="260"/>
      <c r="Y17" s="260"/>
    </row>
    <row r="18" spans="2:26" s="258" customFormat="1" x14ac:dyDescent="0.2">
      <c r="B18" s="259"/>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2:26" s="258" customFormat="1" ht="9" customHeight="1" thickBot="1" x14ac:dyDescent="0.25">
      <c r="B19" s="259"/>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row>
    <row r="20" spans="2:26" s="258" customFormat="1" ht="18" customHeight="1" thickBot="1" x14ac:dyDescent="0.25">
      <c r="B20" s="259"/>
      <c r="C20" s="261" t="s">
        <v>157</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row>
    <row r="21" spans="2:26" s="258" customFormat="1" ht="18" customHeight="1" x14ac:dyDescent="0.2">
      <c r="B21" s="259"/>
      <c r="C21" s="262" t="s">
        <v>158</v>
      </c>
      <c r="D21" s="260"/>
      <c r="E21" s="260"/>
      <c r="F21" s="260"/>
      <c r="G21" s="260"/>
      <c r="H21" s="260"/>
      <c r="I21" s="260"/>
      <c r="J21" s="260"/>
      <c r="K21" s="260"/>
      <c r="L21" s="260"/>
      <c r="M21" s="260"/>
      <c r="N21" s="260"/>
      <c r="O21" s="260"/>
      <c r="P21" s="260"/>
      <c r="Q21" s="260"/>
      <c r="R21" s="260"/>
      <c r="S21" s="260"/>
      <c r="T21" s="260"/>
      <c r="U21" s="260"/>
      <c r="V21" s="260"/>
      <c r="W21" s="260"/>
      <c r="X21" s="260"/>
      <c r="Y21" s="260"/>
      <c r="Z21" s="260"/>
    </row>
    <row r="22" spans="2:26" s="258" customFormat="1" ht="18" customHeight="1" x14ac:dyDescent="0.2">
      <c r="B22" s="259"/>
      <c r="C22" s="263" t="s">
        <v>159</v>
      </c>
      <c r="D22" s="260"/>
      <c r="E22" s="260"/>
      <c r="F22" s="260"/>
      <c r="G22" s="260"/>
      <c r="H22" s="260"/>
      <c r="I22" s="260"/>
      <c r="J22" s="260"/>
      <c r="K22" s="260"/>
      <c r="L22" s="260"/>
      <c r="M22" s="260"/>
      <c r="N22" s="260"/>
      <c r="O22" s="260"/>
      <c r="P22" s="260"/>
      <c r="Q22" s="260"/>
      <c r="R22" s="260"/>
      <c r="S22" s="260"/>
      <c r="T22" s="260"/>
      <c r="U22" s="260"/>
      <c r="V22" s="260"/>
      <c r="W22" s="260"/>
      <c r="X22" s="260"/>
      <c r="Y22" s="260"/>
      <c r="Z22" s="260"/>
    </row>
    <row r="23" spans="2:26" s="258" customFormat="1" ht="18" customHeight="1" x14ac:dyDescent="0.2">
      <c r="B23" s="259"/>
      <c r="C23" s="264" t="s">
        <v>160</v>
      </c>
      <c r="D23" s="260"/>
      <c r="E23" s="260"/>
      <c r="F23" s="260"/>
      <c r="G23" s="260"/>
      <c r="H23" s="260"/>
      <c r="I23" s="260"/>
      <c r="J23" s="260"/>
      <c r="K23" s="260"/>
      <c r="L23" s="260"/>
      <c r="M23" s="260"/>
      <c r="N23" s="260"/>
      <c r="O23" s="260"/>
      <c r="P23" s="260"/>
      <c r="Q23" s="260"/>
      <c r="R23" s="260"/>
      <c r="S23" s="260"/>
      <c r="T23" s="260"/>
      <c r="U23" s="260"/>
      <c r="V23" s="260"/>
      <c r="W23" s="260"/>
      <c r="X23" s="260"/>
      <c r="Y23" s="260"/>
      <c r="Z23" s="260"/>
    </row>
    <row r="24" spans="2:26" s="258" customFormat="1" ht="18" customHeight="1" x14ac:dyDescent="0.25">
      <c r="B24" s="265"/>
      <c r="C24" s="266" t="s">
        <v>161</v>
      </c>
      <c r="D24" s="260"/>
      <c r="E24" s="260"/>
      <c r="F24" s="260"/>
      <c r="G24" s="260"/>
      <c r="H24" s="260"/>
      <c r="I24" s="260"/>
      <c r="J24" s="260"/>
      <c r="K24" s="260"/>
      <c r="L24" s="260"/>
      <c r="M24" s="260"/>
      <c r="N24" s="260"/>
      <c r="O24" s="260"/>
      <c r="P24" s="260"/>
      <c r="Q24" s="260"/>
      <c r="R24" s="260"/>
      <c r="S24" s="260"/>
      <c r="T24" s="260"/>
      <c r="U24" s="260"/>
      <c r="V24" s="260"/>
      <c r="W24" s="260"/>
      <c r="X24" s="260"/>
      <c r="Y24" s="260"/>
      <c r="Z24" s="260"/>
    </row>
    <row r="25" spans="2:26" s="258" customFormat="1" ht="9.75" customHeight="1" x14ac:dyDescent="0.2">
      <c r="B25" s="267"/>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row>
    <row r="26" spans="2:26" s="258" customFormat="1" ht="7.5" customHeight="1" thickBot="1" x14ac:dyDescent="0.25">
      <c r="B26" s="267"/>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row>
    <row r="27" spans="2:26" s="258" customFormat="1" ht="15" customHeight="1" thickBot="1" x14ac:dyDescent="0.25">
      <c r="B27" s="268" t="s">
        <v>162</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row>
    <row r="28" spans="2:26" s="269" customFormat="1" ht="18" customHeight="1" x14ac:dyDescent="0.2">
      <c r="B28" s="270" t="s">
        <v>10</v>
      </c>
      <c r="C28" s="271">
        <f>+C53</f>
        <v>4.8</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row>
    <row r="29" spans="2:26" s="269" customFormat="1" ht="18" customHeight="1" x14ac:dyDescent="0.2">
      <c r="B29" s="273" t="s">
        <v>163</v>
      </c>
      <c r="C29" s="274">
        <v>5</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spans="2:26" s="269" customFormat="1" ht="18" customHeight="1" x14ac:dyDescent="0.2">
      <c r="B30" s="273" t="s">
        <v>164</v>
      </c>
      <c r="C30" s="274">
        <v>5</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spans="2:26" s="269" customFormat="1" ht="18" customHeight="1" x14ac:dyDescent="0.2">
      <c r="B31" s="273" t="s">
        <v>165</v>
      </c>
      <c r="C31" s="274">
        <v>5</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row>
    <row r="32" spans="2:26" s="269" customFormat="1" ht="18" customHeight="1" x14ac:dyDescent="0.2">
      <c r="B32" s="273" t="s">
        <v>166</v>
      </c>
      <c r="C32" s="274">
        <v>4</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2:26" s="269" customFormat="1" ht="18" customHeight="1" x14ac:dyDescent="0.2">
      <c r="B33" s="273" t="s">
        <v>167</v>
      </c>
      <c r="C33" s="274">
        <v>3</v>
      </c>
      <c r="D33" s="272"/>
      <c r="E33" s="272"/>
      <c r="F33" s="272"/>
      <c r="G33" s="272"/>
      <c r="H33" s="272"/>
      <c r="I33" s="272"/>
      <c r="J33" s="272"/>
      <c r="K33" s="272"/>
      <c r="L33" s="272"/>
      <c r="M33" s="272"/>
      <c r="N33" s="272"/>
      <c r="O33" s="272"/>
      <c r="P33" s="272"/>
      <c r="Q33" s="272"/>
      <c r="R33" s="272"/>
      <c r="S33" s="272"/>
      <c r="T33" s="272"/>
      <c r="U33" s="272"/>
      <c r="V33" s="272"/>
      <c r="W33" s="272"/>
      <c r="X33" s="272"/>
      <c r="Y33" s="272"/>
      <c r="Z33" s="272"/>
    </row>
    <row r="34" spans="2:26" s="269" customFormat="1" ht="18" customHeight="1" x14ac:dyDescent="0.2">
      <c r="B34" s="273" t="s">
        <v>168</v>
      </c>
      <c r="C34" s="274">
        <v>2</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spans="2:26" s="269" customFormat="1" ht="18" customHeight="1" x14ac:dyDescent="0.2">
      <c r="B35" s="273" t="s">
        <v>169</v>
      </c>
      <c r="C35" s="357" t="s">
        <v>388</v>
      </c>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spans="2:26" s="269" customFormat="1" ht="18" customHeight="1" x14ac:dyDescent="0.2">
      <c r="B36" s="273" t="s">
        <v>170</v>
      </c>
      <c r="C36" s="274">
        <v>3</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2:26" s="269" customFormat="1" ht="24" customHeight="1" x14ac:dyDescent="0.2">
      <c r="B37" s="273" t="s">
        <v>171</v>
      </c>
      <c r="C37" s="274">
        <v>3</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2:26" s="269" customFormat="1" ht="18" customHeight="1" thickBot="1" x14ac:dyDescent="0.25">
      <c r="B38" s="275" t="s">
        <v>51</v>
      </c>
      <c r="C38" s="276">
        <v>3</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spans="2:26" s="269" customFormat="1" ht="12.75" customHeight="1" thickBot="1" x14ac:dyDescent="0.25">
      <c r="B39" s="277"/>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2:26" s="269" customFormat="1" ht="18" hidden="1" customHeight="1" x14ac:dyDescent="0.2">
      <c r="B40" s="278" t="s">
        <v>172</v>
      </c>
      <c r="C40" s="279">
        <f>COUNTIF(C29:C38,"&gt;=3")</f>
        <v>8</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spans="2:26" s="269" customFormat="1" ht="18" hidden="1" customHeight="1" x14ac:dyDescent="0.2">
      <c r="B41" s="278" t="s">
        <v>173</v>
      </c>
      <c r="C41" s="279">
        <f>COUNTIF(C29:C38,"&lt;3")</f>
        <v>1</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2:26" s="269" customFormat="1" ht="11.25" hidden="1" customHeight="1" x14ac:dyDescent="0.2">
      <c r="B42" s="280" t="s">
        <v>174</v>
      </c>
      <c r="C42" s="281">
        <v>10</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2:26" s="269" customFormat="1" ht="28.5" customHeight="1" thickBot="1" x14ac:dyDescent="0.25">
      <c r="B43" s="282" t="s">
        <v>175</v>
      </c>
      <c r="C43" s="356">
        <f>SUM(C28:C38)/11</f>
        <v>3.4363636363636361</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row>
    <row r="44" spans="2:26" s="258" customFormat="1" ht="22.5" customHeight="1" x14ac:dyDescent="0.2">
      <c r="B44" s="259"/>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2:26" s="258" customFormat="1" ht="8.25" customHeight="1" thickBot="1" x14ac:dyDescent="0.25">
      <c r="B45" s="259"/>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2:26" s="258" customFormat="1" ht="17.25" customHeight="1" thickBot="1" x14ac:dyDescent="0.25">
      <c r="B46" s="282" t="s">
        <v>176</v>
      </c>
      <c r="C46" s="283">
        <f>AVERAGE(C124:C138)</f>
        <v>4.4000000000000004</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row>
    <row r="47" spans="2:26" s="258" customFormat="1" ht="17.25" customHeight="1" thickBot="1" x14ac:dyDescent="0.25">
      <c r="B47" s="282" t="s">
        <v>177</v>
      </c>
      <c r="C47" s="283">
        <f>AVERAGE(C140:C153)</f>
        <v>3.5714285714285716</v>
      </c>
      <c r="D47" s="260"/>
      <c r="E47" s="260"/>
      <c r="F47" s="260"/>
      <c r="G47" s="260"/>
      <c r="H47" s="260"/>
      <c r="I47" s="260"/>
      <c r="J47" s="260"/>
      <c r="K47" s="260"/>
      <c r="L47" s="260"/>
      <c r="M47" s="260"/>
      <c r="N47" s="260"/>
      <c r="O47" s="260"/>
      <c r="P47" s="260"/>
      <c r="Q47" s="260"/>
      <c r="R47" s="260"/>
      <c r="S47" s="260"/>
      <c r="T47" s="260"/>
      <c r="U47" s="260"/>
      <c r="V47" s="260"/>
      <c r="W47" s="260"/>
      <c r="X47" s="260"/>
      <c r="Y47" s="260"/>
      <c r="Z47" s="260"/>
    </row>
    <row r="48" spans="2:26" s="258" customFormat="1" ht="15.75" customHeight="1" thickBot="1" x14ac:dyDescent="0.25">
      <c r="B48" s="282" t="s">
        <v>178</v>
      </c>
      <c r="C48" s="283">
        <v>5</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row>
    <row r="49" spans="1:26" s="258" customFormat="1" ht="14.25" customHeight="1" thickBot="1" x14ac:dyDescent="0.25">
      <c r="B49" s="282" t="s">
        <v>179</v>
      </c>
      <c r="C49" s="283">
        <v>3</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row>
    <row r="50" spans="1:26" s="258" customFormat="1" ht="18.75" customHeight="1" x14ac:dyDescent="0.2">
      <c r="B50" s="259"/>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row>
    <row r="51" spans="1:26" s="258" customFormat="1" ht="20.25" customHeight="1" x14ac:dyDescent="0.25">
      <c r="B51" s="501" t="s">
        <v>180</v>
      </c>
      <c r="C51" s="501"/>
      <c r="D51" s="260"/>
      <c r="E51" s="260"/>
      <c r="F51" s="260"/>
      <c r="G51" s="260"/>
      <c r="H51" s="260"/>
      <c r="I51" s="260"/>
      <c r="J51" s="260"/>
      <c r="K51" s="260"/>
      <c r="L51" s="260"/>
      <c r="M51" s="260"/>
      <c r="N51" s="260"/>
      <c r="O51" s="260"/>
      <c r="P51" s="260"/>
      <c r="Q51" s="260"/>
      <c r="R51" s="260"/>
      <c r="S51" s="260"/>
      <c r="T51" s="260"/>
      <c r="U51" s="260"/>
      <c r="V51" s="260"/>
      <c r="W51" s="260"/>
      <c r="X51" s="260"/>
      <c r="Y51" s="260"/>
      <c r="Z51" s="260"/>
    </row>
    <row r="52" spans="1:26" s="258" customFormat="1" ht="6.75" customHeight="1" thickBot="1" x14ac:dyDescent="0.3">
      <c r="B52" s="494"/>
      <c r="C52" s="494"/>
      <c r="D52" s="260"/>
      <c r="E52" s="260"/>
      <c r="F52" s="260"/>
      <c r="G52" s="260"/>
      <c r="H52" s="260"/>
      <c r="I52" s="260"/>
      <c r="J52" s="260"/>
      <c r="K52" s="260"/>
      <c r="L52" s="260"/>
      <c r="M52" s="260"/>
      <c r="N52" s="260"/>
      <c r="O52" s="260"/>
      <c r="P52" s="260"/>
      <c r="Q52" s="260"/>
      <c r="R52" s="260"/>
      <c r="S52" s="260"/>
      <c r="T52" s="260"/>
      <c r="U52" s="260"/>
      <c r="V52" s="260"/>
      <c r="W52" s="260"/>
      <c r="X52" s="260"/>
      <c r="Y52" s="260"/>
      <c r="Z52" s="260"/>
    </row>
    <row r="53" spans="1:26" s="287" customFormat="1" ht="13.5" thickBot="1" x14ac:dyDescent="0.25">
      <c r="A53" s="284"/>
      <c r="B53" s="282" t="s">
        <v>10</v>
      </c>
      <c r="C53" s="285">
        <f>AVERAGE(C54:C63)</f>
        <v>4.8</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row>
    <row r="54" spans="1:26" ht="30.75" customHeight="1" x14ac:dyDescent="0.2">
      <c r="A54" s="288" t="s">
        <v>181</v>
      </c>
      <c r="B54" s="289" t="s">
        <v>182</v>
      </c>
      <c r="C54" s="290">
        <v>4</v>
      </c>
    </row>
    <row r="55" spans="1:26" ht="51" customHeight="1" x14ac:dyDescent="0.2">
      <c r="A55" s="288" t="s">
        <v>183</v>
      </c>
      <c r="B55" s="293" t="s">
        <v>184</v>
      </c>
      <c r="C55" s="283">
        <v>5</v>
      </c>
    </row>
    <row r="56" spans="1:26" ht="40.5" customHeight="1" x14ac:dyDescent="0.2">
      <c r="A56" s="288" t="s">
        <v>185</v>
      </c>
      <c r="B56" s="293" t="s">
        <v>186</v>
      </c>
      <c r="C56" s="283">
        <v>5</v>
      </c>
    </row>
    <row r="57" spans="1:26" ht="50.25" customHeight="1" x14ac:dyDescent="0.2">
      <c r="A57" s="288" t="s">
        <v>187</v>
      </c>
      <c r="B57" s="293" t="s">
        <v>188</v>
      </c>
      <c r="C57" s="283">
        <v>5</v>
      </c>
    </row>
    <row r="58" spans="1:26" ht="39" customHeight="1" x14ac:dyDescent="0.2">
      <c r="A58" s="288" t="s">
        <v>189</v>
      </c>
      <c r="B58" s="294" t="s">
        <v>190</v>
      </c>
      <c r="C58" s="283">
        <v>5</v>
      </c>
    </row>
    <row r="59" spans="1:26" ht="28.5" customHeight="1" x14ac:dyDescent="0.2">
      <c r="A59" s="288" t="s">
        <v>191</v>
      </c>
      <c r="B59" s="293" t="s">
        <v>192</v>
      </c>
      <c r="C59" s="283">
        <v>5</v>
      </c>
    </row>
    <row r="60" spans="1:26" ht="129.75" customHeight="1" x14ac:dyDescent="0.2">
      <c r="A60" s="288" t="s">
        <v>193</v>
      </c>
      <c r="B60" s="293" t="s">
        <v>194</v>
      </c>
      <c r="C60" s="283">
        <v>5</v>
      </c>
    </row>
    <row r="61" spans="1:26" ht="91.5" customHeight="1" x14ac:dyDescent="0.2">
      <c r="A61" s="288" t="s">
        <v>195</v>
      </c>
      <c r="B61" s="293" t="s">
        <v>434</v>
      </c>
      <c r="C61" s="283">
        <v>4</v>
      </c>
    </row>
    <row r="62" spans="1:26" ht="29.25" customHeight="1" x14ac:dyDescent="0.2">
      <c r="A62" s="288" t="s">
        <v>196</v>
      </c>
      <c r="B62" s="293" t="s">
        <v>197</v>
      </c>
      <c r="C62" s="283">
        <v>5</v>
      </c>
    </row>
    <row r="63" spans="1:26" ht="25.5" customHeight="1" thickBot="1" x14ac:dyDescent="0.25">
      <c r="A63" s="288" t="s">
        <v>198</v>
      </c>
      <c r="B63" s="295" t="s">
        <v>199</v>
      </c>
      <c r="C63" s="296">
        <v>5</v>
      </c>
    </row>
    <row r="64" spans="1:26" s="300" customFormat="1" ht="24.75" customHeight="1" x14ac:dyDescent="0.2">
      <c r="A64" s="297"/>
      <c r="B64" s="298"/>
      <c r="C64" s="299"/>
    </row>
    <row r="65" spans="1:26" s="300" customFormat="1" ht="22.5" customHeight="1" thickBot="1" x14ac:dyDescent="0.25">
      <c r="A65" s="297"/>
      <c r="B65" s="298"/>
      <c r="C65" s="299"/>
    </row>
    <row r="66" spans="1:26" s="287" customFormat="1" ht="15.75" thickBot="1" x14ac:dyDescent="0.25">
      <c r="A66" s="301"/>
      <c r="B66" s="282" t="s">
        <v>163</v>
      </c>
      <c r="C66" s="285">
        <f>AVERAGE(C67:C68)</f>
        <v>5</v>
      </c>
      <c r="D66" s="286"/>
      <c r="E66" s="286"/>
      <c r="F66" s="286"/>
      <c r="G66" s="286"/>
      <c r="H66" s="286"/>
      <c r="I66" s="286"/>
      <c r="J66" s="286"/>
      <c r="K66" s="286"/>
      <c r="L66" s="286"/>
      <c r="M66" s="286"/>
      <c r="N66" s="286"/>
      <c r="O66" s="286"/>
      <c r="P66" s="286"/>
      <c r="Q66" s="286"/>
      <c r="R66" s="286"/>
      <c r="S66" s="286"/>
      <c r="T66" s="286"/>
      <c r="U66" s="286"/>
      <c r="V66" s="286"/>
      <c r="W66" s="286"/>
      <c r="X66" s="286"/>
      <c r="Y66" s="286"/>
      <c r="Z66" s="286"/>
    </row>
    <row r="67" spans="1:26" ht="63.75" x14ac:dyDescent="0.2">
      <c r="A67" s="288" t="s">
        <v>200</v>
      </c>
      <c r="B67" s="289" t="s">
        <v>435</v>
      </c>
      <c r="C67" s="290">
        <v>5</v>
      </c>
    </row>
    <row r="68" spans="1:26" ht="77.25" thickBot="1" x14ac:dyDescent="0.25">
      <c r="A68" s="288" t="s">
        <v>201</v>
      </c>
      <c r="B68" s="295" t="s">
        <v>202</v>
      </c>
      <c r="C68" s="296">
        <v>5</v>
      </c>
    </row>
    <row r="69" spans="1:26" s="300" customFormat="1" ht="6.75" customHeight="1" x14ac:dyDescent="0.2">
      <c r="A69" s="297"/>
      <c r="B69" s="298"/>
      <c r="C69" s="299"/>
    </row>
    <row r="70" spans="1:26" s="300" customFormat="1" ht="8.25" customHeight="1" thickBot="1" x14ac:dyDescent="0.25">
      <c r="A70" s="297"/>
      <c r="B70" s="298"/>
      <c r="C70" s="299"/>
    </row>
    <row r="71" spans="1:26" s="287" customFormat="1" ht="13.5" thickBot="1" x14ac:dyDescent="0.25">
      <c r="A71" s="302"/>
      <c r="B71" s="282" t="s">
        <v>164</v>
      </c>
      <c r="C71" s="285">
        <f>AVERAGE(C72:C73)</f>
        <v>5</v>
      </c>
      <c r="D71" s="286"/>
      <c r="E71" s="286"/>
      <c r="F71" s="286"/>
      <c r="G71" s="286"/>
      <c r="H71" s="286"/>
      <c r="I71" s="286"/>
      <c r="J71" s="286"/>
      <c r="K71" s="286"/>
      <c r="L71" s="286"/>
      <c r="M71" s="286"/>
      <c r="N71" s="286"/>
      <c r="O71" s="286"/>
      <c r="P71" s="286"/>
      <c r="Q71" s="286"/>
      <c r="R71" s="286"/>
      <c r="S71" s="286"/>
      <c r="T71" s="286"/>
      <c r="U71" s="286"/>
      <c r="V71" s="286"/>
      <c r="W71" s="286"/>
      <c r="X71" s="286"/>
      <c r="Y71" s="286"/>
      <c r="Z71" s="286"/>
    </row>
    <row r="72" spans="1:26" ht="165.75" x14ac:dyDescent="0.2">
      <c r="A72" s="288" t="s">
        <v>203</v>
      </c>
      <c r="B72" s="303" t="s">
        <v>204</v>
      </c>
      <c r="C72" s="290">
        <v>5</v>
      </c>
    </row>
    <row r="73" spans="1:26" ht="28.5" customHeight="1" thickBot="1" x14ac:dyDescent="0.25">
      <c r="A73" s="288" t="s">
        <v>205</v>
      </c>
      <c r="B73" s="304" t="s">
        <v>206</v>
      </c>
      <c r="C73" s="296">
        <v>5</v>
      </c>
    </row>
    <row r="74" spans="1:26" s="300" customFormat="1" ht="9" customHeight="1" x14ac:dyDescent="0.2">
      <c r="A74" s="297"/>
      <c r="B74" s="305"/>
      <c r="C74" s="299"/>
    </row>
    <row r="75" spans="1:26" s="300" customFormat="1" ht="8.25" customHeight="1" thickBot="1" x14ac:dyDescent="0.25">
      <c r="A75" s="297"/>
      <c r="B75" s="305"/>
      <c r="C75" s="299"/>
    </row>
    <row r="76" spans="1:26" s="287" customFormat="1" ht="13.5" thickBot="1" x14ac:dyDescent="0.25">
      <c r="A76" s="306"/>
      <c r="B76" s="282" t="s">
        <v>165</v>
      </c>
      <c r="C76" s="285">
        <f>AVERAGE(C77:C79)</f>
        <v>3</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row>
    <row r="77" spans="1:26" ht="42.75" x14ac:dyDescent="0.2">
      <c r="A77" s="288" t="s">
        <v>207</v>
      </c>
      <c r="B77" s="307" t="s">
        <v>208</v>
      </c>
      <c r="C77" s="290">
        <v>3</v>
      </c>
    </row>
    <row r="78" spans="1:26" ht="42.75" x14ac:dyDescent="0.2">
      <c r="A78" s="288" t="s">
        <v>209</v>
      </c>
      <c r="B78" s="308" t="s">
        <v>210</v>
      </c>
      <c r="C78" s="283">
        <v>3</v>
      </c>
    </row>
    <row r="79" spans="1:26" ht="190.5" customHeight="1" thickBot="1" x14ac:dyDescent="0.25">
      <c r="A79" s="288" t="s">
        <v>211</v>
      </c>
      <c r="B79" s="309" t="s">
        <v>212</v>
      </c>
      <c r="C79" s="296">
        <v>3</v>
      </c>
    </row>
    <row r="80" spans="1:26" s="300" customFormat="1" ht="18" customHeight="1" thickBot="1" x14ac:dyDescent="0.25">
      <c r="A80" s="297"/>
      <c r="B80" s="310"/>
      <c r="C80" s="299"/>
    </row>
    <row r="81" spans="1:26" s="287" customFormat="1" ht="13.5" thickBot="1" x14ac:dyDescent="0.25">
      <c r="A81" s="302"/>
      <c r="B81" s="282" t="s">
        <v>166</v>
      </c>
      <c r="C81" s="285">
        <f>AVERAGE(C82:C86)</f>
        <v>3.2</v>
      </c>
      <c r="D81" s="286"/>
      <c r="E81" s="286"/>
      <c r="F81" s="286"/>
      <c r="G81" s="286"/>
      <c r="H81" s="286"/>
      <c r="I81" s="286"/>
      <c r="J81" s="286"/>
      <c r="K81" s="286"/>
      <c r="L81" s="286"/>
      <c r="M81" s="286"/>
      <c r="N81" s="286"/>
      <c r="O81" s="286"/>
      <c r="P81" s="286"/>
      <c r="Q81" s="286"/>
      <c r="R81" s="286"/>
      <c r="S81" s="286"/>
      <c r="T81" s="286"/>
      <c r="U81" s="286"/>
      <c r="V81" s="286"/>
      <c r="W81" s="286"/>
      <c r="X81" s="286"/>
      <c r="Y81" s="286"/>
      <c r="Z81" s="286"/>
    </row>
    <row r="82" spans="1:26" ht="42.75" x14ac:dyDescent="0.2">
      <c r="A82" s="288" t="s">
        <v>213</v>
      </c>
      <c r="B82" s="307" t="s">
        <v>214</v>
      </c>
      <c r="C82" s="290">
        <v>4</v>
      </c>
    </row>
    <row r="83" spans="1:26" ht="270.75" x14ac:dyDescent="0.2">
      <c r="A83" s="288" t="s">
        <v>215</v>
      </c>
      <c r="B83" s="308" t="s">
        <v>216</v>
      </c>
      <c r="C83" s="283">
        <v>3</v>
      </c>
    </row>
    <row r="84" spans="1:26" ht="36" x14ac:dyDescent="0.2">
      <c r="A84" s="288" t="s">
        <v>217</v>
      </c>
      <c r="B84" s="308" t="s">
        <v>218</v>
      </c>
      <c r="C84" s="283">
        <v>3</v>
      </c>
    </row>
    <row r="85" spans="1:26" ht="36" x14ac:dyDescent="0.2">
      <c r="A85" s="288" t="s">
        <v>219</v>
      </c>
      <c r="B85" s="308" t="s">
        <v>220</v>
      </c>
      <c r="C85" s="283">
        <v>3</v>
      </c>
    </row>
    <row r="86" spans="1:26" ht="43.5" thickBot="1" x14ac:dyDescent="0.25">
      <c r="A86" s="288" t="s">
        <v>221</v>
      </c>
      <c r="B86" s="309" t="s">
        <v>222</v>
      </c>
      <c r="C86" s="296">
        <v>3</v>
      </c>
    </row>
    <row r="87" spans="1:26" s="300" customFormat="1" ht="15" thickBot="1" x14ac:dyDescent="0.25">
      <c r="A87" s="297"/>
      <c r="B87" s="310"/>
      <c r="C87" s="299"/>
    </row>
    <row r="88" spans="1:26" s="287" customFormat="1" ht="26.25" thickBot="1" x14ac:dyDescent="0.25">
      <c r="A88" s="301"/>
      <c r="B88" s="282" t="s">
        <v>167</v>
      </c>
      <c r="C88" s="285">
        <f>AVERAGE(C89:C91)</f>
        <v>3.6666666666666665</v>
      </c>
      <c r="D88" s="286"/>
      <c r="E88" s="286"/>
      <c r="F88" s="286"/>
      <c r="G88" s="286"/>
      <c r="H88" s="286"/>
      <c r="I88" s="286"/>
      <c r="J88" s="286"/>
      <c r="K88" s="286"/>
      <c r="L88" s="286"/>
      <c r="M88" s="286"/>
      <c r="N88" s="286"/>
      <c r="O88" s="286"/>
      <c r="P88" s="286"/>
      <c r="Q88" s="286"/>
      <c r="R88" s="286"/>
      <c r="S88" s="286"/>
      <c r="T88" s="286"/>
      <c r="U88" s="286"/>
      <c r="V88" s="286"/>
      <c r="W88" s="286"/>
      <c r="X88" s="286"/>
      <c r="Y88" s="286"/>
      <c r="Z88" s="286"/>
    </row>
    <row r="89" spans="1:26" ht="71.25" x14ac:dyDescent="0.2">
      <c r="A89" s="288" t="s">
        <v>223</v>
      </c>
      <c r="B89" s="307" t="s">
        <v>224</v>
      </c>
      <c r="C89" s="290">
        <v>3</v>
      </c>
    </row>
    <row r="90" spans="1:26" ht="36" x14ac:dyDescent="0.2">
      <c r="A90" s="288" t="s">
        <v>225</v>
      </c>
      <c r="B90" s="308" t="s">
        <v>226</v>
      </c>
      <c r="C90" s="283">
        <v>5</v>
      </c>
    </row>
    <row r="91" spans="1:26" ht="43.5" thickBot="1" x14ac:dyDescent="0.25">
      <c r="A91" s="288" t="s">
        <v>227</v>
      </c>
      <c r="B91" s="309" t="s">
        <v>228</v>
      </c>
      <c r="C91" s="296">
        <v>3</v>
      </c>
    </row>
    <row r="92" spans="1:26" s="300" customFormat="1" ht="35.25" customHeight="1" x14ac:dyDescent="0.2">
      <c r="A92" s="297"/>
      <c r="B92" s="310"/>
      <c r="C92" s="299"/>
    </row>
    <row r="93" spans="1:26" s="300" customFormat="1" ht="22.5" customHeight="1" thickBot="1" x14ac:dyDescent="0.25">
      <c r="A93" s="297"/>
      <c r="B93" s="310"/>
      <c r="C93" s="299"/>
    </row>
    <row r="94" spans="1:26" s="287" customFormat="1" ht="26.25" thickBot="1" x14ac:dyDescent="0.25">
      <c r="A94" s="302"/>
      <c r="B94" s="282" t="s">
        <v>168</v>
      </c>
      <c r="C94" s="285">
        <v>0</v>
      </c>
      <c r="D94" s="286"/>
      <c r="E94" s="286"/>
      <c r="F94" s="286"/>
      <c r="G94" s="286"/>
      <c r="H94" s="286"/>
      <c r="I94" s="286"/>
      <c r="J94" s="286"/>
      <c r="K94" s="286"/>
      <c r="L94" s="286"/>
      <c r="M94" s="286"/>
      <c r="N94" s="286"/>
      <c r="O94" s="286"/>
      <c r="P94" s="286"/>
      <c r="Q94" s="286"/>
      <c r="R94" s="286"/>
      <c r="S94" s="286"/>
      <c r="T94" s="286"/>
      <c r="U94" s="286"/>
      <c r="V94" s="286"/>
      <c r="W94" s="286"/>
      <c r="X94" s="286"/>
      <c r="Y94" s="286"/>
      <c r="Z94" s="286"/>
    </row>
    <row r="95" spans="1:26" ht="256.5" x14ac:dyDescent="0.2">
      <c r="A95" s="288" t="s">
        <v>229</v>
      </c>
      <c r="B95" s="307" t="s">
        <v>230</v>
      </c>
      <c r="C95" s="290">
        <v>2</v>
      </c>
    </row>
    <row r="96" spans="1:26" ht="42.75" x14ac:dyDescent="0.2">
      <c r="A96" s="288" t="s">
        <v>231</v>
      </c>
      <c r="B96" s="308" t="s">
        <v>232</v>
      </c>
      <c r="C96" s="283">
        <v>4</v>
      </c>
    </row>
    <row r="97" spans="1:26" ht="36.75" thickBot="1" x14ac:dyDescent="0.25">
      <c r="A97" s="288" t="s">
        <v>233</v>
      </c>
      <c r="B97" s="309" t="s">
        <v>234</v>
      </c>
      <c r="C97" s="296">
        <v>3</v>
      </c>
    </row>
    <row r="98" spans="1:26" s="300" customFormat="1" ht="14.25" x14ac:dyDescent="0.2">
      <c r="A98" s="297"/>
      <c r="B98" s="310"/>
      <c r="C98" s="299"/>
    </row>
    <row r="99" spans="1:26" s="300" customFormat="1" ht="15" thickBot="1" x14ac:dyDescent="0.25">
      <c r="A99" s="297"/>
      <c r="B99" s="310"/>
      <c r="C99" s="299"/>
    </row>
    <row r="100" spans="1:26" s="287" customFormat="1" ht="26.25" thickBot="1" x14ac:dyDescent="0.25">
      <c r="A100" s="302"/>
      <c r="B100" s="282" t="s">
        <v>169</v>
      </c>
      <c r="C100" s="285">
        <v>0</v>
      </c>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row>
    <row r="101" spans="1:26" ht="28.5" x14ac:dyDescent="0.2">
      <c r="A101" s="288" t="s">
        <v>235</v>
      </c>
      <c r="B101" s="307" t="s">
        <v>236</v>
      </c>
      <c r="C101" s="290">
        <v>2</v>
      </c>
    </row>
    <row r="102" spans="1:26" ht="42.75" x14ac:dyDescent="0.2">
      <c r="A102" s="288" t="s">
        <v>237</v>
      </c>
      <c r="B102" s="308" t="s">
        <v>238</v>
      </c>
      <c r="C102" s="283">
        <v>2</v>
      </c>
    </row>
    <row r="103" spans="1:26" ht="28.5" x14ac:dyDescent="0.2">
      <c r="A103" s="288" t="s">
        <v>239</v>
      </c>
      <c r="B103" s="308" t="s">
        <v>240</v>
      </c>
      <c r="C103" s="283">
        <v>3</v>
      </c>
    </row>
    <row r="104" spans="1:26" ht="43.5" thickBot="1" x14ac:dyDescent="0.25">
      <c r="A104" s="288" t="s">
        <v>241</v>
      </c>
      <c r="B104" s="309" t="s">
        <v>242</v>
      </c>
      <c r="C104" s="296">
        <v>3</v>
      </c>
    </row>
    <row r="105" spans="1:26" s="300" customFormat="1" ht="14.25" x14ac:dyDescent="0.2">
      <c r="A105" s="297"/>
      <c r="B105" s="310"/>
      <c r="C105" s="299"/>
    </row>
    <row r="106" spans="1:26" s="300" customFormat="1" ht="15" thickBot="1" x14ac:dyDescent="0.25">
      <c r="A106" s="297"/>
      <c r="B106" s="310"/>
      <c r="C106" s="299"/>
    </row>
    <row r="107" spans="1:26" s="287" customFormat="1" ht="13.5" thickBot="1" x14ac:dyDescent="0.25">
      <c r="A107" s="306"/>
      <c r="B107" s="282" t="s">
        <v>170</v>
      </c>
      <c r="C107" s="285">
        <v>0</v>
      </c>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row>
    <row r="108" spans="1:26" ht="57.75" thickBot="1" x14ac:dyDescent="0.25">
      <c r="A108" s="288" t="s">
        <v>243</v>
      </c>
      <c r="B108" s="311" t="s">
        <v>244</v>
      </c>
      <c r="C108" s="312">
        <v>3</v>
      </c>
    </row>
    <row r="109" spans="1:26" s="300" customFormat="1" ht="38.25" customHeight="1" thickBot="1" x14ac:dyDescent="0.25">
      <c r="A109" s="297"/>
      <c r="B109" s="310"/>
      <c r="C109" s="299"/>
    </row>
    <row r="110" spans="1:26" s="287" customFormat="1" ht="13.5" thickBot="1" x14ac:dyDescent="0.25">
      <c r="A110" s="284"/>
      <c r="B110" s="282" t="s">
        <v>51</v>
      </c>
      <c r="C110" s="285">
        <v>0</v>
      </c>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row>
    <row r="111" spans="1:26" ht="57" x14ac:dyDescent="0.2">
      <c r="A111" s="288" t="s">
        <v>245</v>
      </c>
      <c r="B111" s="307" t="s">
        <v>246</v>
      </c>
      <c r="C111" s="290">
        <v>2</v>
      </c>
    </row>
    <row r="112" spans="1:26" ht="42.75" x14ac:dyDescent="0.2">
      <c r="A112" s="288" t="s">
        <v>247</v>
      </c>
      <c r="B112" s="308" t="s">
        <v>248</v>
      </c>
      <c r="C112" s="283">
        <v>3</v>
      </c>
    </row>
    <row r="113" spans="1:26" ht="57" x14ac:dyDescent="0.2">
      <c r="A113" s="288" t="s">
        <v>249</v>
      </c>
      <c r="B113" s="308" t="s">
        <v>250</v>
      </c>
      <c r="C113" s="283">
        <v>2</v>
      </c>
    </row>
    <row r="114" spans="1:26" ht="42.75" x14ac:dyDescent="0.2">
      <c r="A114" s="288" t="s">
        <v>251</v>
      </c>
      <c r="B114" s="308" t="s">
        <v>252</v>
      </c>
      <c r="C114" s="283">
        <v>2</v>
      </c>
    </row>
    <row r="115" spans="1:26" ht="43.5" thickBot="1" x14ac:dyDescent="0.25">
      <c r="A115" s="288" t="s">
        <v>253</v>
      </c>
      <c r="B115" s="309" t="s">
        <v>254</v>
      </c>
      <c r="C115" s="296">
        <v>2</v>
      </c>
    </row>
    <row r="116" spans="1:26" x14ac:dyDescent="0.2">
      <c r="B116" s="313"/>
      <c r="C116" s="291"/>
    </row>
    <row r="117" spans="1:26" x14ac:dyDescent="0.2">
      <c r="B117" s="291"/>
      <c r="C117" s="291"/>
    </row>
    <row r="118" spans="1:26" s="314" customFormat="1" ht="35.25" x14ac:dyDescent="0.4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row>
    <row r="119" spans="1:26" s="316" customFormat="1" ht="24.75" x14ac:dyDescent="0.25">
      <c r="B119" s="502"/>
      <c r="C119" s="502"/>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row>
    <row r="120" spans="1:26" x14ac:dyDescent="0.2">
      <c r="B120" s="291"/>
      <c r="C120" s="291"/>
    </row>
    <row r="121" spans="1:26" x14ac:dyDescent="0.2">
      <c r="B121" s="291"/>
      <c r="C121" s="291"/>
    </row>
    <row r="122" spans="1:26" x14ac:dyDescent="0.2">
      <c r="B122" s="291"/>
      <c r="C122" s="291"/>
    </row>
    <row r="123" spans="1:26" ht="18" hidden="1" x14ac:dyDescent="0.25">
      <c r="B123" s="318"/>
      <c r="C123" s="317"/>
    </row>
    <row r="124" spans="1:26" ht="18" hidden="1" x14ac:dyDescent="0.25">
      <c r="B124" s="318" t="s">
        <v>181</v>
      </c>
      <c r="C124" s="317">
        <f t="shared" ref="C124:C138" si="0">VLOOKUP(B124,A:C,3,0)</f>
        <v>4</v>
      </c>
    </row>
    <row r="125" spans="1:26" ht="18" hidden="1" x14ac:dyDescent="0.25">
      <c r="B125" s="318" t="s">
        <v>183</v>
      </c>
      <c r="C125" s="317">
        <f t="shared" si="0"/>
        <v>5</v>
      </c>
    </row>
    <row r="126" spans="1:26" ht="18" hidden="1" x14ac:dyDescent="0.25">
      <c r="B126" s="318" t="s">
        <v>185</v>
      </c>
      <c r="C126" s="317">
        <f t="shared" si="0"/>
        <v>5</v>
      </c>
    </row>
    <row r="127" spans="1:26" ht="18" hidden="1" x14ac:dyDescent="0.25">
      <c r="B127" s="318" t="s">
        <v>187</v>
      </c>
      <c r="C127" s="317">
        <f t="shared" si="0"/>
        <v>5</v>
      </c>
    </row>
    <row r="128" spans="1:26" ht="18" hidden="1" x14ac:dyDescent="0.25">
      <c r="B128" s="318" t="s">
        <v>189</v>
      </c>
      <c r="C128" s="317">
        <f t="shared" si="0"/>
        <v>5</v>
      </c>
    </row>
    <row r="129" spans="2:3" ht="18" hidden="1" x14ac:dyDescent="0.25">
      <c r="B129" s="318" t="s">
        <v>191</v>
      </c>
      <c r="C129" s="317">
        <f t="shared" si="0"/>
        <v>5</v>
      </c>
    </row>
    <row r="130" spans="2:3" ht="18" hidden="1" x14ac:dyDescent="0.25">
      <c r="B130" s="318" t="s">
        <v>193</v>
      </c>
      <c r="C130" s="317">
        <f t="shared" si="0"/>
        <v>5</v>
      </c>
    </row>
    <row r="131" spans="2:3" ht="18" hidden="1" x14ac:dyDescent="0.25">
      <c r="B131" s="318" t="s">
        <v>195</v>
      </c>
      <c r="C131" s="317">
        <f t="shared" si="0"/>
        <v>4</v>
      </c>
    </row>
    <row r="132" spans="2:3" ht="18" hidden="1" x14ac:dyDescent="0.25">
      <c r="B132" s="318" t="s">
        <v>196</v>
      </c>
      <c r="C132" s="317">
        <f t="shared" si="0"/>
        <v>5</v>
      </c>
    </row>
    <row r="133" spans="2:3" ht="18" hidden="1" x14ac:dyDescent="0.25">
      <c r="B133" s="318" t="s">
        <v>198</v>
      </c>
      <c r="C133" s="317">
        <f t="shared" si="0"/>
        <v>5</v>
      </c>
    </row>
    <row r="134" spans="2:3" ht="18" hidden="1" x14ac:dyDescent="0.25">
      <c r="B134" s="318" t="s">
        <v>200</v>
      </c>
      <c r="C134" s="317">
        <f t="shared" si="0"/>
        <v>5</v>
      </c>
    </row>
    <row r="135" spans="2:3" ht="18" hidden="1" x14ac:dyDescent="0.25">
      <c r="B135" s="318" t="s">
        <v>207</v>
      </c>
      <c r="C135" s="317">
        <f t="shared" si="0"/>
        <v>3</v>
      </c>
    </row>
    <row r="136" spans="2:3" ht="18" hidden="1" x14ac:dyDescent="0.25">
      <c r="B136" s="318" t="s">
        <v>209</v>
      </c>
      <c r="C136" s="317">
        <f t="shared" si="0"/>
        <v>3</v>
      </c>
    </row>
    <row r="137" spans="2:3" ht="18" hidden="1" x14ac:dyDescent="0.25">
      <c r="B137" s="318" t="s">
        <v>213</v>
      </c>
      <c r="C137" s="317">
        <f t="shared" si="0"/>
        <v>4</v>
      </c>
    </row>
    <row r="138" spans="2:3" ht="18" hidden="1" x14ac:dyDescent="0.25">
      <c r="B138" s="318" t="s">
        <v>239</v>
      </c>
      <c r="C138" s="317">
        <f t="shared" si="0"/>
        <v>3</v>
      </c>
    </row>
    <row r="139" spans="2:3" ht="15" hidden="1" x14ac:dyDescent="0.25">
      <c r="B139" s="319"/>
      <c r="C139" s="317"/>
    </row>
    <row r="140" spans="2:3" ht="18" hidden="1" x14ac:dyDescent="0.25">
      <c r="B140" s="318" t="s">
        <v>201</v>
      </c>
      <c r="C140" s="317">
        <f t="shared" ref="C140:C153" si="1">VLOOKUP(B140,A:C,3,0)</f>
        <v>5</v>
      </c>
    </row>
    <row r="141" spans="2:3" ht="18" hidden="1" x14ac:dyDescent="0.25">
      <c r="B141" s="318" t="s">
        <v>203</v>
      </c>
      <c r="C141" s="317">
        <f t="shared" si="1"/>
        <v>5</v>
      </c>
    </row>
    <row r="142" spans="2:3" ht="18" hidden="1" x14ac:dyDescent="0.25">
      <c r="B142" s="318" t="s">
        <v>205</v>
      </c>
      <c r="C142" s="317">
        <f t="shared" si="1"/>
        <v>5</v>
      </c>
    </row>
    <row r="143" spans="2:3" ht="18" hidden="1" x14ac:dyDescent="0.25">
      <c r="B143" s="318" t="s">
        <v>211</v>
      </c>
      <c r="C143" s="317">
        <f t="shared" si="1"/>
        <v>3</v>
      </c>
    </row>
    <row r="144" spans="2:3" ht="18" hidden="1" x14ac:dyDescent="0.25">
      <c r="B144" s="318" t="s">
        <v>215</v>
      </c>
      <c r="C144" s="317">
        <f t="shared" si="1"/>
        <v>3</v>
      </c>
    </row>
    <row r="145" spans="2:3" ht="18" hidden="1" x14ac:dyDescent="0.25">
      <c r="B145" s="318" t="s">
        <v>217</v>
      </c>
      <c r="C145" s="317">
        <f t="shared" si="1"/>
        <v>3</v>
      </c>
    </row>
    <row r="146" spans="2:3" ht="18" hidden="1" x14ac:dyDescent="0.25">
      <c r="B146" s="318" t="s">
        <v>219</v>
      </c>
      <c r="C146" s="317">
        <f t="shared" si="1"/>
        <v>3</v>
      </c>
    </row>
    <row r="147" spans="2:3" ht="18" hidden="1" x14ac:dyDescent="0.25">
      <c r="B147" s="318" t="s">
        <v>221</v>
      </c>
      <c r="C147" s="317">
        <f t="shared" si="1"/>
        <v>3</v>
      </c>
    </row>
    <row r="148" spans="2:3" ht="18" hidden="1" x14ac:dyDescent="0.25">
      <c r="B148" s="318" t="s">
        <v>223</v>
      </c>
      <c r="C148" s="317">
        <f t="shared" si="1"/>
        <v>3</v>
      </c>
    </row>
    <row r="149" spans="2:3" ht="18" hidden="1" x14ac:dyDescent="0.25">
      <c r="B149" s="318" t="s">
        <v>225</v>
      </c>
      <c r="C149" s="317">
        <f t="shared" si="1"/>
        <v>5</v>
      </c>
    </row>
    <row r="150" spans="2:3" ht="18" hidden="1" x14ac:dyDescent="0.25">
      <c r="B150" s="318" t="s">
        <v>227</v>
      </c>
      <c r="C150" s="317">
        <f t="shared" si="1"/>
        <v>3</v>
      </c>
    </row>
    <row r="151" spans="2:3" ht="18" hidden="1" x14ac:dyDescent="0.25">
      <c r="B151" s="318" t="s">
        <v>229</v>
      </c>
      <c r="C151" s="317">
        <f t="shared" si="1"/>
        <v>2</v>
      </c>
    </row>
    <row r="152" spans="2:3" ht="18" hidden="1" x14ac:dyDescent="0.25">
      <c r="B152" s="318" t="s">
        <v>231</v>
      </c>
      <c r="C152" s="317">
        <f t="shared" si="1"/>
        <v>4</v>
      </c>
    </row>
    <row r="153" spans="2:3" ht="18" hidden="1" x14ac:dyDescent="0.25">
      <c r="B153" s="318" t="s">
        <v>233</v>
      </c>
      <c r="C153" s="317">
        <f t="shared" si="1"/>
        <v>3</v>
      </c>
    </row>
    <row r="154" spans="2:3" ht="15" hidden="1" x14ac:dyDescent="0.25">
      <c r="B154" s="319"/>
      <c r="C154" s="317"/>
    </row>
    <row r="155" spans="2:3" ht="18" hidden="1" x14ac:dyDescent="0.25">
      <c r="B155" s="318" t="s">
        <v>235</v>
      </c>
      <c r="C155" s="317">
        <f>VLOOKUP(B155,A:C,3,0)</f>
        <v>2</v>
      </c>
    </row>
    <row r="156" spans="2:3" ht="18" hidden="1" x14ac:dyDescent="0.25">
      <c r="B156" s="318" t="s">
        <v>237</v>
      </c>
      <c r="C156" s="317">
        <f>VLOOKUP(B156,A:C,3,0)</f>
        <v>2</v>
      </c>
    </row>
    <row r="157" spans="2:3" ht="18" hidden="1" x14ac:dyDescent="0.25">
      <c r="B157" s="318" t="s">
        <v>241</v>
      </c>
      <c r="C157" s="317">
        <f>VLOOKUP(B157,A:C,3,0)</f>
        <v>3</v>
      </c>
    </row>
    <row r="158" spans="2:3" ht="18" hidden="1" x14ac:dyDescent="0.25">
      <c r="B158" s="318" t="s">
        <v>243</v>
      </c>
      <c r="C158" s="317">
        <f>VLOOKUP(B158,A:C,3,0)</f>
        <v>3</v>
      </c>
    </row>
    <row r="159" spans="2:3" ht="15" hidden="1" x14ac:dyDescent="0.25">
      <c r="B159" s="319"/>
      <c r="C159" s="317"/>
    </row>
    <row r="160" spans="2:3" hidden="1" x14ac:dyDescent="0.2">
      <c r="B160" s="320" t="s">
        <v>245</v>
      </c>
      <c r="C160" s="317">
        <f>VLOOKUP(B160,A:C,3,0)</f>
        <v>2</v>
      </c>
    </row>
    <row r="161" spans="2:3" hidden="1" x14ac:dyDescent="0.2">
      <c r="B161" s="321" t="s">
        <v>247</v>
      </c>
      <c r="C161" s="317">
        <f>VLOOKUP(B161,A:C,3,0)</f>
        <v>3</v>
      </c>
    </row>
    <row r="162" spans="2:3" hidden="1" x14ac:dyDescent="0.2">
      <c r="B162" s="321" t="s">
        <v>249</v>
      </c>
      <c r="C162" s="317">
        <f>VLOOKUP(B162,A:C,3,0)</f>
        <v>2</v>
      </c>
    </row>
    <row r="163" spans="2:3" hidden="1" x14ac:dyDescent="0.2">
      <c r="B163" s="321" t="s">
        <v>251</v>
      </c>
      <c r="C163" s="317">
        <f>VLOOKUP(B163,A:C,3,0)</f>
        <v>2</v>
      </c>
    </row>
    <row r="164" spans="2:3" hidden="1" x14ac:dyDescent="0.2">
      <c r="B164" s="321" t="s">
        <v>253</v>
      </c>
      <c r="C164" s="317">
        <f>VLOOKUP(B164,A:C,3,0)</f>
        <v>2</v>
      </c>
    </row>
    <row r="165" spans="2:3" x14ac:dyDescent="0.2">
      <c r="B165" s="313"/>
      <c r="C165" s="291"/>
    </row>
    <row r="166" spans="2:3" x14ac:dyDescent="0.2">
      <c r="B166" s="313"/>
      <c r="C166" s="291"/>
    </row>
    <row r="167" spans="2:3" x14ac:dyDescent="0.2">
      <c r="B167" s="313"/>
      <c r="C167" s="291"/>
    </row>
    <row r="168" spans="2:3" x14ac:dyDescent="0.2">
      <c r="B168" s="313"/>
      <c r="C168" s="291"/>
    </row>
    <row r="169" spans="2:3" x14ac:dyDescent="0.2">
      <c r="B169" s="313"/>
      <c r="C169" s="291"/>
    </row>
    <row r="170" spans="2:3" x14ac:dyDescent="0.2">
      <c r="B170" s="313"/>
      <c r="C170" s="291"/>
    </row>
    <row r="171" spans="2:3" x14ac:dyDescent="0.2">
      <c r="B171" s="313"/>
      <c r="C171" s="291"/>
    </row>
    <row r="172" spans="2:3" x14ac:dyDescent="0.2">
      <c r="B172" s="313"/>
      <c r="C172" s="291"/>
    </row>
    <row r="173" spans="2:3" x14ac:dyDescent="0.2">
      <c r="B173" s="313"/>
      <c r="C173" s="291"/>
    </row>
    <row r="174" spans="2:3" x14ac:dyDescent="0.2">
      <c r="B174" s="313"/>
      <c r="C174" s="291"/>
    </row>
    <row r="175" spans="2:3" x14ac:dyDescent="0.2">
      <c r="B175" s="313"/>
      <c r="C175" s="291"/>
    </row>
    <row r="176" spans="2:3" x14ac:dyDescent="0.2">
      <c r="B176" s="313"/>
      <c r="C176" s="291"/>
    </row>
    <row r="177" spans="2:3" x14ac:dyDescent="0.2">
      <c r="B177" s="313"/>
      <c r="C177" s="291"/>
    </row>
    <row r="178" spans="2:3" x14ac:dyDescent="0.2">
      <c r="B178" s="313"/>
      <c r="C178" s="291"/>
    </row>
    <row r="179" spans="2:3" x14ac:dyDescent="0.2">
      <c r="B179" s="313"/>
      <c r="C179" s="291"/>
    </row>
    <row r="180" spans="2:3" x14ac:dyDescent="0.2">
      <c r="B180" s="313"/>
      <c r="C180" s="291"/>
    </row>
    <row r="181" spans="2:3" x14ac:dyDescent="0.2">
      <c r="B181" s="313"/>
      <c r="C181" s="291"/>
    </row>
    <row r="182" spans="2:3" x14ac:dyDescent="0.2">
      <c r="B182" s="313"/>
      <c r="C182" s="291"/>
    </row>
    <row r="183" spans="2:3" x14ac:dyDescent="0.2">
      <c r="B183" s="313"/>
      <c r="C183" s="291"/>
    </row>
    <row r="184" spans="2:3" x14ac:dyDescent="0.2">
      <c r="B184" s="313"/>
      <c r="C184" s="291"/>
    </row>
    <row r="185" spans="2:3" x14ac:dyDescent="0.2">
      <c r="B185" s="313"/>
      <c r="C185" s="291"/>
    </row>
    <row r="186" spans="2:3" x14ac:dyDescent="0.2">
      <c r="B186" s="313"/>
      <c r="C186" s="291"/>
    </row>
    <row r="187" spans="2:3" x14ac:dyDescent="0.2">
      <c r="B187" s="313"/>
      <c r="C187" s="291"/>
    </row>
    <row r="188" spans="2:3" x14ac:dyDescent="0.2">
      <c r="B188" s="313"/>
      <c r="C188" s="291"/>
    </row>
    <row r="189" spans="2:3" x14ac:dyDescent="0.2">
      <c r="B189" s="313"/>
      <c r="C189" s="291"/>
    </row>
  </sheetData>
  <mergeCells count="15">
    <mergeCell ref="B17:C17"/>
    <mergeCell ref="B51:C51"/>
    <mergeCell ref="B52:C52"/>
    <mergeCell ref="B119:C119"/>
    <mergeCell ref="B11:C11"/>
    <mergeCell ref="B12:C12"/>
    <mergeCell ref="B13:C13"/>
    <mergeCell ref="B14:C14"/>
    <mergeCell ref="B15:C15"/>
    <mergeCell ref="B16:C16"/>
    <mergeCell ref="B5:C5"/>
    <mergeCell ref="B7:C7"/>
    <mergeCell ref="B8:C8"/>
    <mergeCell ref="B9:C9"/>
    <mergeCell ref="B10:C10"/>
  </mergeCells>
  <conditionalFormatting sqref="C54:C65">
    <cfRule type="cellIs" dxfId="100" priority="92" operator="between">
      <formula>1</formula>
      <formula>1.99</formula>
    </cfRule>
  </conditionalFormatting>
  <conditionalFormatting sqref="C54:C65">
    <cfRule type="cellIs" dxfId="99" priority="89" operator="between">
      <formula>4</formula>
      <formula>5</formula>
    </cfRule>
    <cfRule type="cellIs" dxfId="98" priority="90" operator="between">
      <formula>3</formula>
      <formula>3.99</formula>
    </cfRule>
    <cfRule type="cellIs" dxfId="97" priority="91" operator="between">
      <formula>2</formula>
      <formula>2.99</formula>
    </cfRule>
  </conditionalFormatting>
  <conditionalFormatting sqref="C54:C65">
    <cfRule type="cellIs" dxfId="96" priority="88" operator="between">
      <formula>1</formula>
      <formula>1.99</formula>
    </cfRule>
  </conditionalFormatting>
  <conditionalFormatting sqref="C67:C70">
    <cfRule type="cellIs" dxfId="95" priority="87" operator="between">
      <formula>1</formula>
      <formula>1.99</formula>
    </cfRule>
  </conditionalFormatting>
  <conditionalFormatting sqref="C67:C70">
    <cfRule type="cellIs" dxfId="94" priority="84" operator="between">
      <formula>4</formula>
      <formula>5</formula>
    </cfRule>
    <cfRule type="cellIs" dxfId="93" priority="85" operator="between">
      <formula>3</formula>
      <formula>3.99</formula>
    </cfRule>
    <cfRule type="cellIs" dxfId="92" priority="86" operator="between">
      <formula>2</formula>
      <formula>2.99</formula>
    </cfRule>
  </conditionalFormatting>
  <conditionalFormatting sqref="C67:C70">
    <cfRule type="cellIs" dxfId="91" priority="83" operator="between">
      <formula>1</formula>
      <formula>1.99</formula>
    </cfRule>
  </conditionalFormatting>
  <conditionalFormatting sqref="C72:C75">
    <cfRule type="cellIs" dxfId="90" priority="82" operator="between">
      <formula>1</formula>
      <formula>1.99</formula>
    </cfRule>
  </conditionalFormatting>
  <conditionalFormatting sqref="C72:C75">
    <cfRule type="cellIs" dxfId="89" priority="79" operator="between">
      <formula>4</formula>
      <formula>5</formula>
    </cfRule>
    <cfRule type="cellIs" dxfId="88" priority="80" operator="between">
      <formula>3</formula>
      <formula>3.99</formula>
    </cfRule>
    <cfRule type="cellIs" dxfId="87" priority="81" operator="between">
      <formula>2</formula>
      <formula>2.99</formula>
    </cfRule>
  </conditionalFormatting>
  <conditionalFormatting sqref="C72:C75">
    <cfRule type="cellIs" dxfId="86" priority="78" operator="between">
      <formula>1</formula>
      <formula>1.99</formula>
    </cfRule>
  </conditionalFormatting>
  <conditionalFormatting sqref="C77:C80">
    <cfRule type="cellIs" dxfId="85" priority="77" operator="between">
      <formula>1</formula>
      <formula>1.99</formula>
    </cfRule>
  </conditionalFormatting>
  <conditionalFormatting sqref="C77:C80">
    <cfRule type="cellIs" dxfId="84" priority="74" operator="between">
      <formula>4</formula>
      <formula>5</formula>
    </cfRule>
    <cfRule type="cellIs" dxfId="83" priority="75" operator="between">
      <formula>3</formula>
      <formula>3.99</formula>
    </cfRule>
    <cfRule type="cellIs" dxfId="82" priority="76" operator="between">
      <formula>2</formula>
      <formula>2.99</formula>
    </cfRule>
  </conditionalFormatting>
  <conditionalFormatting sqref="C77:C80">
    <cfRule type="cellIs" dxfId="81" priority="73" operator="between">
      <formula>1</formula>
      <formula>1.99</formula>
    </cfRule>
  </conditionalFormatting>
  <conditionalFormatting sqref="C82:C87">
    <cfRule type="cellIs" dxfId="80" priority="72" operator="between">
      <formula>1</formula>
      <formula>1.99</formula>
    </cfRule>
  </conditionalFormatting>
  <conditionalFormatting sqref="C82:C87">
    <cfRule type="cellIs" dxfId="79" priority="69" operator="between">
      <formula>4</formula>
      <formula>5</formula>
    </cfRule>
    <cfRule type="cellIs" dxfId="78" priority="70" operator="between">
      <formula>3</formula>
      <formula>3.99</formula>
    </cfRule>
    <cfRule type="cellIs" dxfId="77" priority="71" operator="between">
      <formula>2</formula>
      <formula>2.99</formula>
    </cfRule>
  </conditionalFormatting>
  <conditionalFormatting sqref="C82:C87">
    <cfRule type="cellIs" dxfId="76" priority="68" operator="between">
      <formula>1</formula>
      <formula>1.99</formula>
    </cfRule>
  </conditionalFormatting>
  <conditionalFormatting sqref="C89:C93">
    <cfRule type="cellIs" dxfId="75" priority="67" operator="between">
      <formula>1</formula>
      <formula>1.99</formula>
    </cfRule>
  </conditionalFormatting>
  <conditionalFormatting sqref="C89:C93">
    <cfRule type="cellIs" dxfId="74" priority="64" operator="between">
      <formula>4</formula>
      <formula>5</formula>
    </cfRule>
    <cfRule type="cellIs" dxfId="73" priority="65" operator="between">
      <formula>3</formula>
      <formula>3.99</formula>
    </cfRule>
    <cfRule type="cellIs" dxfId="72" priority="66" operator="between">
      <formula>2</formula>
      <formula>2.99</formula>
    </cfRule>
  </conditionalFormatting>
  <conditionalFormatting sqref="C89:C93">
    <cfRule type="cellIs" dxfId="71" priority="63" operator="between">
      <formula>1</formula>
      <formula>1.99</formula>
    </cfRule>
  </conditionalFormatting>
  <conditionalFormatting sqref="C95:C99">
    <cfRule type="cellIs" dxfId="70" priority="62" operator="between">
      <formula>1</formula>
      <formula>1.99</formula>
    </cfRule>
  </conditionalFormatting>
  <conditionalFormatting sqref="C95:C99">
    <cfRule type="cellIs" dxfId="69" priority="59" operator="between">
      <formula>4</formula>
      <formula>5</formula>
    </cfRule>
    <cfRule type="cellIs" dxfId="68" priority="60" operator="between">
      <formula>3</formula>
      <formula>3.99</formula>
    </cfRule>
    <cfRule type="cellIs" dxfId="67" priority="61" operator="between">
      <formula>2</formula>
      <formula>2.99</formula>
    </cfRule>
  </conditionalFormatting>
  <conditionalFormatting sqref="C95:C99">
    <cfRule type="cellIs" dxfId="66" priority="58" operator="between">
      <formula>1</formula>
      <formula>1.99</formula>
    </cfRule>
  </conditionalFormatting>
  <conditionalFormatting sqref="C101:C106">
    <cfRule type="cellIs" dxfId="65" priority="57" operator="between">
      <formula>1</formula>
      <formula>1.99</formula>
    </cfRule>
  </conditionalFormatting>
  <conditionalFormatting sqref="C101:C106">
    <cfRule type="cellIs" dxfId="64" priority="54" operator="between">
      <formula>4</formula>
      <formula>5</formula>
    </cfRule>
    <cfRule type="cellIs" dxfId="63" priority="55" operator="between">
      <formula>3</formula>
      <formula>3.99</formula>
    </cfRule>
    <cfRule type="cellIs" dxfId="62" priority="56" operator="between">
      <formula>2</formula>
      <formula>2.99</formula>
    </cfRule>
  </conditionalFormatting>
  <conditionalFormatting sqref="C101:C106">
    <cfRule type="cellIs" dxfId="61" priority="53" operator="between">
      <formula>1</formula>
      <formula>1.99</formula>
    </cfRule>
  </conditionalFormatting>
  <conditionalFormatting sqref="C108:C109">
    <cfRule type="cellIs" dxfId="60" priority="52" operator="between">
      <formula>1</formula>
      <formula>1.99</formula>
    </cfRule>
  </conditionalFormatting>
  <conditionalFormatting sqref="C108:C109">
    <cfRule type="cellIs" dxfId="59" priority="49" operator="between">
      <formula>4</formula>
      <formula>5</formula>
    </cfRule>
    <cfRule type="cellIs" dxfId="58" priority="50" operator="between">
      <formula>3</formula>
      <formula>3.99</formula>
    </cfRule>
    <cfRule type="cellIs" dxfId="57" priority="51" operator="between">
      <formula>2</formula>
      <formula>2.99</formula>
    </cfRule>
  </conditionalFormatting>
  <conditionalFormatting sqref="C108:C109">
    <cfRule type="cellIs" dxfId="56" priority="48" operator="between">
      <formula>1</formula>
      <formula>1.99</formula>
    </cfRule>
  </conditionalFormatting>
  <conditionalFormatting sqref="C111:C115">
    <cfRule type="cellIs" dxfId="55" priority="47" operator="between">
      <formula>1</formula>
      <formula>1.99</formula>
    </cfRule>
  </conditionalFormatting>
  <conditionalFormatting sqref="C111:C115">
    <cfRule type="cellIs" dxfId="54" priority="44" operator="between">
      <formula>4</formula>
      <formula>5</formula>
    </cfRule>
    <cfRule type="cellIs" dxfId="53" priority="45" operator="between">
      <formula>3</formula>
      <formula>3.99</formula>
    </cfRule>
    <cfRule type="cellIs" dxfId="52" priority="46" operator="between">
      <formula>2</formula>
      <formula>2.99</formula>
    </cfRule>
  </conditionalFormatting>
  <conditionalFormatting sqref="C111:C115">
    <cfRule type="cellIs" dxfId="51" priority="43" operator="between">
      <formula>1</formula>
      <formula>1.99</formula>
    </cfRule>
  </conditionalFormatting>
  <conditionalFormatting sqref="C66 C71 C76 C81 C88 C100">
    <cfRule type="cellIs" dxfId="50" priority="42" operator="between">
      <formula>1</formula>
      <formula>1.99</formula>
    </cfRule>
  </conditionalFormatting>
  <conditionalFormatting sqref="C53 C66 C71 C76 C81 C88 C100">
    <cfRule type="cellIs" dxfId="49" priority="39" operator="between">
      <formula>4</formula>
      <formula>5</formula>
    </cfRule>
    <cfRule type="cellIs" dxfId="48" priority="40" operator="between">
      <formula>3</formula>
      <formula>3.99</formula>
    </cfRule>
    <cfRule type="cellIs" dxfId="47" priority="41" operator="between">
      <formula>2</formula>
      <formula>2.99</formula>
    </cfRule>
  </conditionalFormatting>
  <conditionalFormatting sqref="C53 C66 C76 C81">
    <cfRule type="cellIs" dxfId="46" priority="38" operator="between">
      <formula>1</formula>
      <formula>1.99</formula>
    </cfRule>
  </conditionalFormatting>
  <conditionalFormatting sqref="C110">
    <cfRule type="cellIs" dxfId="45" priority="37" operator="between">
      <formula>1</formula>
      <formula>1.99</formula>
    </cfRule>
  </conditionalFormatting>
  <conditionalFormatting sqref="C110">
    <cfRule type="cellIs" dxfId="44" priority="34" operator="between">
      <formula>4</formula>
      <formula>5</formula>
    </cfRule>
    <cfRule type="cellIs" dxfId="43" priority="35" operator="between">
      <formula>3</formula>
      <formula>3.99</formula>
    </cfRule>
    <cfRule type="cellIs" dxfId="42" priority="36" operator="between">
      <formula>2</formula>
      <formula>2.99</formula>
    </cfRule>
  </conditionalFormatting>
  <conditionalFormatting sqref="C110">
    <cfRule type="cellIs" dxfId="41" priority="33" operator="between">
      <formula>1</formula>
      <formula>1.99</formula>
    </cfRule>
  </conditionalFormatting>
  <conditionalFormatting sqref="C110">
    <cfRule type="cellIs" dxfId="40" priority="30" operator="between">
      <formula>4</formula>
      <formula>5</formula>
    </cfRule>
    <cfRule type="cellIs" dxfId="39" priority="31" operator="between">
      <formula>3</formula>
      <formula>3.99</formula>
    </cfRule>
    <cfRule type="cellIs" dxfId="38" priority="32" operator="between">
      <formula>2</formula>
      <formula>2.99</formula>
    </cfRule>
  </conditionalFormatting>
  <conditionalFormatting sqref="C107">
    <cfRule type="cellIs" dxfId="37" priority="29" operator="between">
      <formula>1</formula>
      <formula>1.99</formula>
    </cfRule>
  </conditionalFormatting>
  <conditionalFormatting sqref="C107">
    <cfRule type="cellIs" dxfId="36" priority="26" operator="between">
      <formula>4</formula>
      <formula>5</formula>
    </cfRule>
    <cfRule type="cellIs" dxfId="35" priority="27" operator="between">
      <formula>3</formula>
      <formula>3.99</formula>
    </cfRule>
    <cfRule type="cellIs" dxfId="34" priority="28" operator="between">
      <formula>2</formula>
      <formula>2.99</formula>
    </cfRule>
  </conditionalFormatting>
  <conditionalFormatting sqref="C94">
    <cfRule type="cellIs" dxfId="33" priority="25" operator="between">
      <formula>1</formula>
      <formula>1.99</formula>
    </cfRule>
  </conditionalFormatting>
  <conditionalFormatting sqref="C94">
    <cfRule type="cellIs" dxfId="32" priority="22" operator="between">
      <formula>4</formula>
      <formula>5</formula>
    </cfRule>
    <cfRule type="cellIs" dxfId="31" priority="23" operator="between">
      <formula>3</formula>
      <formula>3.99</formula>
    </cfRule>
    <cfRule type="cellIs" dxfId="30" priority="24" operator="between">
      <formula>2</formula>
      <formula>2.99</formula>
    </cfRule>
  </conditionalFormatting>
  <conditionalFormatting sqref="C29:C38">
    <cfRule type="cellIs" dxfId="29" priority="21" operator="between">
      <formula>1</formula>
      <formula>1.99</formula>
    </cfRule>
  </conditionalFormatting>
  <conditionalFormatting sqref="C29:C38">
    <cfRule type="cellIs" dxfId="28" priority="18" operator="between">
      <formula>4</formula>
      <formula>5</formula>
    </cfRule>
    <cfRule type="cellIs" dxfId="27" priority="19" operator="between">
      <formula>3</formula>
      <formula>3.99</formula>
    </cfRule>
    <cfRule type="cellIs" dxfId="26" priority="20" operator="between">
      <formula>2</formula>
      <formula>2.99</formula>
    </cfRule>
  </conditionalFormatting>
  <conditionalFormatting sqref="C29:C38">
    <cfRule type="cellIs" dxfId="25" priority="17" operator="between">
      <formula>1</formula>
      <formula>1.99</formula>
    </cfRule>
  </conditionalFormatting>
  <conditionalFormatting sqref="C28">
    <cfRule type="cellIs" dxfId="24" priority="16" operator="between">
      <formula>1</formula>
      <formula>1.99</formula>
    </cfRule>
  </conditionalFormatting>
  <conditionalFormatting sqref="C28">
    <cfRule type="cellIs" dxfId="23" priority="13" operator="between">
      <formula>4</formula>
      <formula>5</formula>
    </cfRule>
    <cfRule type="cellIs" dxfId="22" priority="14" operator="between">
      <formula>3</formula>
      <formula>3.99</formula>
    </cfRule>
    <cfRule type="cellIs" dxfId="21" priority="15" operator="between">
      <formula>2</formula>
      <formula>2.99</formula>
    </cfRule>
  </conditionalFormatting>
  <conditionalFormatting sqref="C28">
    <cfRule type="cellIs" dxfId="20" priority="12" operator="between">
      <formula>1</formula>
      <formula>1.99</formula>
    </cfRule>
  </conditionalFormatting>
  <conditionalFormatting sqref="C43">
    <cfRule type="containsText" dxfId="19" priority="6" operator="containsText" text="MEDIA">
      <formula>NOT(ISERROR(SEARCH("MEDIA",C43)))</formula>
    </cfRule>
    <cfRule type="containsText" dxfId="18" priority="7" operator="containsText" text="BAJA">
      <formula>NOT(ISERROR(SEARCH("BAJA",C43)))</formula>
    </cfRule>
    <cfRule type="containsText" dxfId="17" priority="8" operator="containsText" text="ALTA">
      <formula>NOT(ISERROR(SEARCH("ALTA",C43)))</formula>
    </cfRule>
  </conditionalFormatting>
  <conditionalFormatting sqref="C46:C49">
    <cfRule type="cellIs" dxfId="16" priority="5" operator="between">
      <formula>1</formula>
      <formula>1.99</formula>
    </cfRule>
  </conditionalFormatting>
  <conditionalFormatting sqref="C46:C49">
    <cfRule type="cellIs" dxfId="15" priority="2" operator="between">
      <formula>4</formula>
      <formula>5</formula>
    </cfRule>
    <cfRule type="cellIs" dxfId="14" priority="3" operator="between">
      <formula>3</formula>
      <formula>3.99</formula>
    </cfRule>
    <cfRule type="cellIs" dxfId="13" priority="4" operator="between">
      <formula>2</formula>
      <formula>2.99</formula>
    </cfRule>
  </conditionalFormatting>
  <conditionalFormatting sqref="C46:C49">
    <cfRule type="cellIs" dxfId="12" priority="1" operator="between">
      <formula>1</formula>
      <formula>1.99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opLeftCell="A10" workbookViewId="0">
      <selection activeCell="A2" sqref="A2"/>
    </sheetView>
  </sheetViews>
  <sheetFormatPr baseColWidth="10" defaultColWidth="15.140625" defaultRowHeight="15" customHeight="1" x14ac:dyDescent="0.25"/>
  <cols>
    <col min="1" max="1" width="74" customWidth="1"/>
    <col min="2" max="26" width="9.42578125" customWidth="1"/>
  </cols>
  <sheetData>
    <row r="1" spans="1:1" ht="26.25" customHeight="1" x14ac:dyDescent="0.25">
      <c r="A1" s="164" t="s">
        <v>129</v>
      </c>
    </row>
    <row r="2" spans="1:1" ht="15.75" customHeight="1" x14ac:dyDescent="0.25">
      <c r="A2" s="3"/>
    </row>
    <row r="3" spans="1:1" ht="22.5" customHeight="1" x14ac:dyDescent="0.25">
      <c r="A3" s="165" t="s">
        <v>58</v>
      </c>
    </row>
    <row r="4" spans="1:1" ht="45" customHeight="1" x14ac:dyDescent="0.25">
      <c r="A4" s="166" t="s">
        <v>130</v>
      </c>
    </row>
    <row r="5" spans="1:1" x14ac:dyDescent="0.25">
      <c r="A5" s="167" t="s">
        <v>131</v>
      </c>
    </row>
    <row r="6" spans="1:1" ht="45" customHeight="1" x14ac:dyDescent="0.25">
      <c r="A6" s="168" t="s">
        <v>132</v>
      </c>
    </row>
    <row r="7" spans="1:1" ht="22.5" customHeight="1" x14ac:dyDescent="0.25">
      <c r="A7" s="169" t="s">
        <v>133</v>
      </c>
    </row>
    <row r="8" spans="1:1" ht="22.5" customHeight="1" x14ac:dyDescent="0.25">
      <c r="A8" s="166" t="s">
        <v>134</v>
      </c>
    </row>
    <row r="9" spans="1:1" x14ac:dyDescent="0.25">
      <c r="A9" s="170"/>
    </row>
    <row r="10" spans="1:1" x14ac:dyDescent="0.25">
      <c r="A10" s="167" t="s">
        <v>135</v>
      </c>
    </row>
    <row r="11" spans="1:1" ht="33.75" customHeight="1" x14ac:dyDescent="0.25">
      <c r="A11" s="171" t="s">
        <v>136</v>
      </c>
    </row>
    <row r="12" spans="1:1" x14ac:dyDescent="0.25">
      <c r="A12" s="169" t="s">
        <v>137</v>
      </c>
    </row>
    <row r="13" spans="1:1" ht="22.5" customHeight="1" x14ac:dyDescent="0.25">
      <c r="A13" s="166" t="s">
        <v>138</v>
      </c>
    </row>
    <row r="14" spans="1:1" x14ac:dyDescent="0.25">
      <c r="A14" s="167" t="s">
        <v>139</v>
      </c>
    </row>
    <row r="15" spans="1:1" ht="23.25" customHeight="1" x14ac:dyDescent="0.25">
      <c r="A15" s="172" t="s">
        <v>140</v>
      </c>
    </row>
    <row r="16" spans="1:1"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8" zoomScaleNormal="100" workbookViewId="0">
      <selection activeCell="E1" sqref="E1"/>
    </sheetView>
  </sheetViews>
  <sheetFormatPr baseColWidth="10" defaultColWidth="15.140625" defaultRowHeight="15" customHeight="1" x14ac:dyDescent="0.25"/>
  <cols>
    <col min="1" max="26" width="9.42578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28" sqref="A28"/>
    </sheetView>
  </sheetViews>
  <sheetFormatPr baseColWidth="10" defaultColWidth="15.140625" defaultRowHeight="15" customHeight="1" x14ac:dyDescent="0.25"/>
  <cols>
    <col min="1" max="26" width="9.42578125" customWidth="1"/>
  </cols>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I1" workbookViewId="0">
      <selection activeCell="X18" sqref="X18"/>
    </sheetView>
  </sheetViews>
  <sheetFormatPr baseColWidth="10" defaultColWidth="15.140625" defaultRowHeight="15" customHeight="1" x14ac:dyDescent="0.25"/>
  <cols>
    <col min="1" max="26" width="9.42578125" customWidth="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zoomScale="60" zoomScaleNormal="60" workbookViewId="0">
      <pane ySplit="1" topLeftCell="A20" activePane="bottomLeft" state="frozen"/>
      <selection activeCell="B1" sqref="B1"/>
      <selection pane="bottomLeft" activeCell="C93" sqref="C93:I93"/>
    </sheetView>
  </sheetViews>
  <sheetFormatPr baseColWidth="10" defaultColWidth="15.140625" defaultRowHeight="15" customHeight="1" x14ac:dyDescent="0.25"/>
  <cols>
    <col min="1" max="1" width="68.28515625" style="448" customWidth="1"/>
    <col min="2" max="2" width="89.140625" style="486" customWidth="1"/>
    <col min="3" max="3" width="57" style="486" customWidth="1"/>
    <col min="4" max="4" width="59" style="448" customWidth="1"/>
    <col min="5" max="5" width="10.42578125" style="448" customWidth="1"/>
    <col min="6" max="6" width="11.5703125" style="448" customWidth="1"/>
    <col min="7" max="7" width="14.42578125" style="448" customWidth="1"/>
    <col min="8" max="8" width="8.28515625" style="448" customWidth="1"/>
    <col min="9" max="9" width="18" style="448" customWidth="1"/>
    <col min="10" max="10" width="28.140625" style="448" customWidth="1"/>
    <col min="11" max="25" width="9.42578125" style="448" customWidth="1"/>
    <col min="26" max="16384" width="15.140625" style="448"/>
  </cols>
  <sheetData>
    <row r="1" spans="1:10" ht="34.9" customHeight="1" x14ac:dyDescent="0.25">
      <c r="A1" s="580" t="s">
        <v>56</v>
      </c>
      <c r="B1" s="579"/>
      <c r="C1" s="584"/>
      <c r="D1" s="537" t="s">
        <v>59</v>
      </c>
      <c r="E1" s="538" t="s">
        <v>60</v>
      </c>
      <c r="F1" s="539"/>
      <c r="G1" s="539"/>
      <c r="H1" s="540"/>
      <c r="I1" s="589" t="s">
        <v>76</v>
      </c>
    </row>
    <row r="2" spans="1:10" x14ac:dyDescent="0.25">
      <c r="A2" s="505"/>
      <c r="B2" s="551"/>
      <c r="C2" s="585"/>
      <c r="D2" s="505"/>
      <c r="E2" s="537" t="s">
        <v>61</v>
      </c>
      <c r="F2" s="537" t="s">
        <v>62</v>
      </c>
      <c r="G2" s="537" t="s">
        <v>63</v>
      </c>
      <c r="H2" s="537" t="s">
        <v>64</v>
      </c>
      <c r="I2" s="504"/>
    </row>
    <row r="3" spans="1:10" ht="39" customHeight="1" x14ac:dyDescent="0.25">
      <c r="A3" s="50" t="s">
        <v>65</v>
      </c>
      <c r="B3" s="324"/>
      <c r="C3" s="343"/>
      <c r="D3" s="51"/>
      <c r="E3" s="505"/>
      <c r="F3" s="505"/>
      <c r="G3" s="505"/>
      <c r="H3" s="505"/>
      <c r="I3" s="505"/>
    </row>
    <row r="4" spans="1:10" ht="91.5" customHeight="1" x14ac:dyDescent="0.25">
      <c r="A4" s="581" t="s">
        <v>66</v>
      </c>
      <c r="B4" s="325" t="s">
        <v>67</v>
      </c>
      <c r="C4" s="53" t="s">
        <v>642</v>
      </c>
      <c r="D4" s="437" t="s">
        <v>471</v>
      </c>
      <c r="E4" s="54">
        <v>2</v>
      </c>
      <c r="F4" s="54">
        <v>2</v>
      </c>
      <c r="G4" s="54">
        <v>2</v>
      </c>
      <c r="H4" s="182">
        <f t="shared" ref="H4:H19" si="0">E4*F4*G4</f>
        <v>8</v>
      </c>
      <c r="I4" s="52" t="str">
        <f t="shared" ref="I4:I17" si="1">IF(H4&gt;=80,"PRIORITARIO",IF(H4&gt;=50,"MEDIANANMENTE PRIORITARIO",IF(H4&lt;=49,"NO PRIORITARIO")))</f>
        <v>NO PRIORITARIO</v>
      </c>
      <c r="J4" s="436"/>
    </row>
    <row r="5" spans="1:10" ht="85.5" customHeight="1" x14ac:dyDescent="0.25">
      <c r="A5" s="582"/>
      <c r="B5" s="325" t="s">
        <v>68</v>
      </c>
      <c r="C5" s="586" t="s">
        <v>442</v>
      </c>
      <c r="D5" s="587"/>
      <c r="E5" s="587"/>
      <c r="F5" s="587"/>
      <c r="G5" s="587"/>
      <c r="H5" s="587"/>
      <c r="I5" s="588"/>
    </row>
    <row r="6" spans="1:10" ht="72" customHeight="1" x14ac:dyDescent="0.25">
      <c r="A6" s="582"/>
      <c r="B6" s="325" t="s">
        <v>69</v>
      </c>
      <c r="C6" s="181" t="s">
        <v>472</v>
      </c>
      <c r="D6" s="181" t="s">
        <v>473</v>
      </c>
      <c r="E6" s="182">
        <v>2</v>
      </c>
      <c r="F6" s="182">
        <v>2</v>
      </c>
      <c r="G6" s="182">
        <v>2</v>
      </c>
      <c r="H6" s="182">
        <f t="shared" si="0"/>
        <v>8</v>
      </c>
      <c r="I6" s="52" t="str">
        <f t="shared" si="1"/>
        <v>NO PRIORITARIO</v>
      </c>
    </row>
    <row r="7" spans="1:10" ht="96.75" customHeight="1" x14ac:dyDescent="0.25">
      <c r="A7" s="583"/>
      <c r="B7" s="326" t="s">
        <v>616</v>
      </c>
      <c r="C7" s="53" t="s">
        <v>474</v>
      </c>
      <c r="D7" s="53" t="s">
        <v>619</v>
      </c>
      <c r="E7" s="54">
        <v>2</v>
      </c>
      <c r="F7" s="54">
        <v>2</v>
      </c>
      <c r="G7" s="54">
        <v>2</v>
      </c>
      <c r="H7" s="182">
        <f t="shared" si="0"/>
        <v>8</v>
      </c>
      <c r="I7" s="52" t="str">
        <f t="shared" si="1"/>
        <v>NO PRIORITARIO</v>
      </c>
    </row>
    <row r="8" spans="1:10" ht="375.75" customHeight="1" x14ac:dyDescent="0.25">
      <c r="A8" s="574" t="s">
        <v>70</v>
      </c>
      <c r="B8" s="326" t="s">
        <v>443</v>
      </c>
      <c r="C8" s="53" t="s">
        <v>475</v>
      </c>
      <c r="D8" s="74" t="s">
        <v>476</v>
      </c>
      <c r="E8" s="54">
        <v>3</v>
      </c>
      <c r="F8" s="54">
        <v>3</v>
      </c>
      <c r="G8" s="54">
        <v>3</v>
      </c>
      <c r="H8" s="182">
        <f t="shared" si="0"/>
        <v>27</v>
      </c>
      <c r="I8" s="52" t="str">
        <f t="shared" si="1"/>
        <v>NO PRIORITARIO</v>
      </c>
      <c r="J8" s="448" t="s">
        <v>441</v>
      </c>
    </row>
    <row r="9" spans="1:10" ht="345.75" customHeight="1" x14ac:dyDescent="0.25">
      <c r="A9" s="504"/>
      <c r="B9" s="326" t="s">
        <v>71</v>
      </c>
      <c r="C9" s="74" t="s">
        <v>643</v>
      </c>
      <c r="D9" s="456" t="s">
        <v>477</v>
      </c>
      <c r="E9" s="54">
        <v>2</v>
      </c>
      <c r="F9" s="54">
        <v>2</v>
      </c>
      <c r="G9" s="54">
        <v>3</v>
      </c>
      <c r="H9" s="54">
        <f t="shared" si="0"/>
        <v>12</v>
      </c>
      <c r="I9" s="52" t="str">
        <f t="shared" si="1"/>
        <v>NO PRIORITARIO</v>
      </c>
    </row>
    <row r="10" spans="1:10" ht="336.75" customHeight="1" x14ac:dyDescent="0.25">
      <c r="A10" s="505"/>
      <c r="B10" s="326" t="s">
        <v>636</v>
      </c>
      <c r="C10" s="53" t="s">
        <v>478</v>
      </c>
      <c r="D10" s="457" t="s">
        <v>479</v>
      </c>
      <c r="E10" s="54">
        <v>3</v>
      </c>
      <c r="F10" s="54">
        <v>3</v>
      </c>
      <c r="G10" s="54">
        <v>3</v>
      </c>
      <c r="H10" s="54">
        <f t="shared" si="0"/>
        <v>27</v>
      </c>
      <c r="I10" s="52" t="str">
        <f t="shared" si="1"/>
        <v>NO PRIORITARIO</v>
      </c>
    </row>
    <row r="11" spans="1:10" ht="314.25" customHeight="1" x14ac:dyDescent="0.25">
      <c r="A11" s="446"/>
      <c r="B11" s="326" t="s">
        <v>637</v>
      </c>
      <c r="C11" s="181" t="s">
        <v>644</v>
      </c>
      <c r="D11" s="458" t="s">
        <v>480</v>
      </c>
      <c r="E11" s="182">
        <v>3</v>
      </c>
      <c r="F11" s="182">
        <v>3</v>
      </c>
      <c r="G11" s="182">
        <v>3</v>
      </c>
      <c r="H11" s="182">
        <f t="shared" si="0"/>
        <v>27</v>
      </c>
      <c r="I11" s="52" t="str">
        <f t="shared" si="1"/>
        <v>NO PRIORITARIO</v>
      </c>
    </row>
    <row r="12" spans="1:10" ht="60" customHeight="1" x14ac:dyDescent="0.25">
      <c r="A12" s="574" t="s">
        <v>72</v>
      </c>
      <c r="B12" s="326" t="s">
        <v>256</v>
      </c>
      <c r="C12" s="181" t="s">
        <v>481</v>
      </c>
      <c r="D12" s="439" t="s">
        <v>482</v>
      </c>
      <c r="E12" s="182">
        <v>3</v>
      </c>
      <c r="F12" s="182">
        <v>3</v>
      </c>
      <c r="G12" s="182">
        <v>3</v>
      </c>
      <c r="H12" s="182">
        <f t="shared" si="0"/>
        <v>27</v>
      </c>
      <c r="I12" s="52" t="str">
        <f t="shared" si="1"/>
        <v>NO PRIORITARIO</v>
      </c>
    </row>
    <row r="13" spans="1:10" ht="171" customHeight="1" x14ac:dyDescent="0.25">
      <c r="A13" s="504"/>
      <c r="B13" s="326" t="s">
        <v>257</v>
      </c>
      <c r="C13" s="53" t="s">
        <v>645</v>
      </c>
      <c r="D13" s="457" t="s">
        <v>483</v>
      </c>
      <c r="E13" s="54">
        <v>4</v>
      </c>
      <c r="F13" s="54">
        <v>4</v>
      </c>
      <c r="G13" s="54">
        <v>5</v>
      </c>
      <c r="H13" s="54">
        <f t="shared" si="0"/>
        <v>80</v>
      </c>
      <c r="I13" s="174" t="str">
        <f t="shared" si="1"/>
        <v>PRIORITARIO</v>
      </c>
    </row>
    <row r="14" spans="1:10" ht="141" customHeight="1" x14ac:dyDescent="0.25">
      <c r="A14" s="504"/>
      <c r="B14" s="325" t="s">
        <v>258</v>
      </c>
      <c r="C14" s="53" t="s">
        <v>484</v>
      </c>
      <c r="D14" s="438" t="s">
        <v>485</v>
      </c>
      <c r="E14" s="54">
        <v>2</v>
      </c>
      <c r="F14" s="54">
        <v>2</v>
      </c>
      <c r="G14" s="54">
        <v>2</v>
      </c>
      <c r="H14" s="54">
        <f t="shared" si="0"/>
        <v>8</v>
      </c>
      <c r="I14" s="174" t="str">
        <f t="shared" si="1"/>
        <v>NO PRIORITARIO</v>
      </c>
    </row>
    <row r="15" spans="1:10" ht="185.25" customHeight="1" x14ac:dyDescent="0.25">
      <c r="A15" s="504"/>
      <c r="B15" s="325" t="s">
        <v>259</v>
      </c>
      <c r="C15" s="53" t="s">
        <v>486</v>
      </c>
      <c r="D15" s="457" t="s">
        <v>144</v>
      </c>
      <c r="E15" s="54">
        <v>3</v>
      </c>
      <c r="F15" s="54">
        <v>3</v>
      </c>
      <c r="G15" s="54">
        <v>4</v>
      </c>
      <c r="H15" s="54">
        <f t="shared" si="0"/>
        <v>36</v>
      </c>
      <c r="I15" s="174" t="str">
        <f t="shared" si="1"/>
        <v>NO PRIORITARIO</v>
      </c>
    </row>
    <row r="16" spans="1:10" ht="315.75" customHeight="1" x14ac:dyDescent="0.25">
      <c r="A16" s="504"/>
      <c r="B16" s="326" t="s">
        <v>260</v>
      </c>
      <c r="C16" s="53" t="s">
        <v>646</v>
      </c>
      <c r="D16" s="53" t="s">
        <v>620</v>
      </c>
      <c r="E16" s="54">
        <v>2</v>
      </c>
      <c r="F16" s="54">
        <v>2</v>
      </c>
      <c r="G16" s="54">
        <v>3</v>
      </c>
      <c r="H16" s="54">
        <f t="shared" si="0"/>
        <v>12</v>
      </c>
      <c r="I16" s="174" t="str">
        <f t="shared" si="1"/>
        <v>NO PRIORITARIO</v>
      </c>
    </row>
    <row r="17" spans="1:9" ht="176.25" customHeight="1" x14ac:dyDescent="0.25">
      <c r="A17" s="504"/>
      <c r="B17" s="326" t="s">
        <v>444</v>
      </c>
      <c r="C17" s="53" t="s">
        <v>487</v>
      </c>
      <c r="D17" s="74" t="s">
        <v>496</v>
      </c>
      <c r="E17" s="54">
        <v>2</v>
      </c>
      <c r="F17" s="54">
        <v>2</v>
      </c>
      <c r="G17" s="54">
        <v>2</v>
      </c>
      <c r="H17" s="54">
        <f t="shared" si="0"/>
        <v>8</v>
      </c>
      <c r="I17" s="174" t="str">
        <f t="shared" si="1"/>
        <v>NO PRIORITARIO</v>
      </c>
    </row>
    <row r="18" spans="1:9" ht="409.5" customHeight="1" x14ac:dyDescent="0.25">
      <c r="A18" s="505"/>
      <c r="B18" s="326" t="s">
        <v>261</v>
      </c>
      <c r="C18" s="53" t="s">
        <v>488</v>
      </c>
      <c r="D18" s="456" t="s">
        <v>489</v>
      </c>
      <c r="E18" s="54">
        <v>3</v>
      </c>
      <c r="F18" s="54">
        <v>3</v>
      </c>
      <c r="G18" s="54">
        <v>4</v>
      </c>
      <c r="H18" s="54">
        <f t="shared" si="0"/>
        <v>36</v>
      </c>
      <c r="I18" s="174" t="str">
        <f>IF(H18&gt;=80,"PRIORITARIO",IF(H18&gt;=50,"MEDIANANMENTE PRIORITARIO",IF(H18&lt;=49,"NO PRIORITARIO")))</f>
        <v>NO PRIORITARIO</v>
      </c>
    </row>
    <row r="19" spans="1:9" ht="409.5" x14ac:dyDescent="0.25">
      <c r="A19" s="574" t="s">
        <v>75</v>
      </c>
      <c r="B19" s="327" t="s">
        <v>262</v>
      </c>
      <c r="C19" s="473" t="s">
        <v>490</v>
      </c>
      <c r="D19" s="440" t="s">
        <v>491</v>
      </c>
      <c r="E19" s="175">
        <v>3</v>
      </c>
      <c r="F19" s="175">
        <v>4</v>
      </c>
      <c r="G19" s="175">
        <v>5</v>
      </c>
      <c r="H19" s="175">
        <f t="shared" si="0"/>
        <v>60</v>
      </c>
      <c r="I19" s="174" t="str">
        <f>IF(H19&gt;=80,"PRIORITARIO",IF(H19&gt;=50,"MEDIANANMENTE PRIORITARIO",IF(H19&lt;=49,"NO PRIORITARIO")))</f>
        <v>MEDIANANMENTE PRIORITARIO</v>
      </c>
    </row>
    <row r="20" spans="1:9" ht="375.75" customHeight="1" x14ac:dyDescent="0.25">
      <c r="A20" s="504"/>
      <c r="B20" s="326" t="s">
        <v>263</v>
      </c>
      <c r="C20" s="541" t="s">
        <v>492</v>
      </c>
      <c r="D20" s="507"/>
      <c r="E20" s="507"/>
      <c r="F20" s="507"/>
      <c r="G20" s="507"/>
      <c r="H20" s="507"/>
      <c r="I20" s="508"/>
    </row>
    <row r="21" spans="1:9" ht="255" customHeight="1" x14ac:dyDescent="0.25">
      <c r="A21" s="505"/>
      <c r="B21" s="328" t="s">
        <v>264</v>
      </c>
      <c r="C21" s="181" t="s">
        <v>493</v>
      </c>
      <c r="D21" s="458" t="s">
        <v>494</v>
      </c>
      <c r="E21" s="182">
        <v>3</v>
      </c>
      <c r="F21" s="182">
        <v>3</v>
      </c>
      <c r="G21" s="182">
        <v>3</v>
      </c>
      <c r="H21" s="182">
        <f>E21*F21*G21</f>
        <v>27</v>
      </c>
      <c r="I21" s="174" t="str">
        <f>IF(H21&gt;=80,"PRIORITARIO",IF(H21&gt;=50,"MEDIANANMENTE PRIORITARIO",IF(H21&lt;=49,"NO PRIORITARIO")))</f>
        <v>NO PRIORITARIO</v>
      </c>
    </row>
    <row r="22" spans="1:9" ht="238.5" customHeight="1" x14ac:dyDescent="0.25">
      <c r="A22" s="574" t="s">
        <v>77</v>
      </c>
      <c r="B22" s="328" t="s">
        <v>638</v>
      </c>
      <c r="C22" s="53" t="s">
        <v>647</v>
      </c>
      <c r="D22" s="438" t="s">
        <v>505</v>
      </c>
      <c r="E22" s="54">
        <v>3</v>
      </c>
      <c r="F22" s="54">
        <v>2</v>
      </c>
      <c r="G22" s="54">
        <v>3</v>
      </c>
      <c r="H22" s="54">
        <f>E22*F22*G22</f>
        <v>18</v>
      </c>
      <c r="I22" s="174" t="str">
        <f>IF(H22&gt;=80,"PRIORITARIO",IF(H22&gt;=50,"MEDIANANMENTE PRIORITARIO",IF(H22&lt;=49,"NO PRIORITARIO")))</f>
        <v>NO PRIORITARIO</v>
      </c>
    </row>
    <row r="23" spans="1:9" ht="409.5" customHeight="1" x14ac:dyDescent="0.25">
      <c r="A23" s="504"/>
      <c r="B23" s="328" t="s">
        <v>265</v>
      </c>
      <c r="C23" s="181" t="s">
        <v>495</v>
      </c>
      <c r="D23" s="458" t="s">
        <v>506</v>
      </c>
      <c r="E23" s="182">
        <v>5</v>
      </c>
      <c r="F23" s="182">
        <v>5</v>
      </c>
      <c r="G23" s="182">
        <v>5</v>
      </c>
      <c r="H23" s="182">
        <f>E23*F23*G23</f>
        <v>125</v>
      </c>
      <c r="I23" s="174" t="str">
        <f>IF(H23&gt;=80,"PRIORITARIO",IF(H23&gt;=50,"MEDIANANMENTE PRIORITARIO",IF(H23&lt;=49,"NO PRIORITARIO")))</f>
        <v>PRIORITARIO</v>
      </c>
    </row>
    <row r="24" spans="1:9" ht="351.75" customHeight="1" x14ac:dyDescent="0.25">
      <c r="A24" s="505"/>
      <c r="B24" s="328" t="s">
        <v>266</v>
      </c>
      <c r="C24" s="547" t="s">
        <v>497</v>
      </c>
      <c r="D24" s="517"/>
      <c r="E24" s="517"/>
      <c r="F24" s="517"/>
      <c r="G24" s="517"/>
      <c r="H24" s="517"/>
      <c r="I24" s="518"/>
    </row>
    <row r="25" spans="1:9" ht="199.5" customHeight="1" x14ac:dyDescent="0.25">
      <c r="A25" s="573" t="s">
        <v>78</v>
      </c>
      <c r="B25" s="328" t="s">
        <v>267</v>
      </c>
      <c r="C25" s="544" t="s">
        <v>492</v>
      </c>
      <c r="D25" s="523"/>
      <c r="E25" s="523"/>
      <c r="F25" s="523"/>
      <c r="G25" s="523"/>
      <c r="H25" s="523"/>
      <c r="I25" s="524"/>
    </row>
    <row r="26" spans="1:9" ht="409.5" customHeight="1" x14ac:dyDescent="0.25">
      <c r="A26" s="550"/>
      <c r="B26" s="328" t="s">
        <v>268</v>
      </c>
      <c r="C26" s="181" t="s">
        <v>498</v>
      </c>
      <c r="D26" s="181" t="s">
        <v>499</v>
      </c>
      <c r="E26" s="182">
        <v>5</v>
      </c>
      <c r="F26" s="182">
        <v>4</v>
      </c>
      <c r="G26" s="182">
        <v>4</v>
      </c>
      <c r="H26" s="182">
        <f>E26*F26*G26</f>
        <v>80</v>
      </c>
      <c r="I26" s="174" t="str">
        <f>IF(H26&gt;=80,"PRIORITARIO",IF(H26&gt;=50,"MEDIANANMENTE PRIORITARIO",IF(H26&lt;=49,"NO PRIORITARIO")))</f>
        <v>PRIORITARIO</v>
      </c>
    </row>
    <row r="27" spans="1:9" ht="153" customHeight="1" x14ac:dyDescent="0.25">
      <c r="A27" s="550"/>
      <c r="B27" s="328" t="s">
        <v>269</v>
      </c>
      <c r="C27" s="541" t="s">
        <v>500</v>
      </c>
      <c r="D27" s="507"/>
      <c r="E27" s="507"/>
      <c r="F27" s="507"/>
      <c r="G27" s="507"/>
      <c r="H27" s="507"/>
      <c r="I27" s="508"/>
    </row>
    <row r="28" spans="1:9" ht="156.75" customHeight="1" x14ac:dyDescent="0.25">
      <c r="A28" s="550"/>
      <c r="B28" s="328" t="s">
        <v>270</v>
      </c>
      <c r="C28" s="506" t="s">
        <v>501</v>
      </c>
      <c r="D28" s="507"/>
      <c r="E28" s="507"/>
      <c r="F28" s="507"/>
      <c r="G28" s="507"/>
      <c r="H28" s="507"/>
      <c r="I28" s="508"/>
    </row>
    <row r="29" spans="1:9" ht="270.75" customHeight="1" x14ac:dyDescent="0.25">
      <c r="A29" s="550"/>
      <c r="B29" s="328" t="s">
        <v>272</v>
      </c>
      <c r="C29" s="541" t="s">
        <v>502</v>
      </c>
      <c r="D29" s="507"/>
      <c r="E29" s="507"/>
      <c r="F29" s="507"/>
      <c r="G29" s="507"/>
      <c r="H29" s="507"/>
      <c r="I29" s="508"/>
    </row>
    <row r="30" spans="1:9" ht="409.5" customHeight="1" x14ac:dyDescent="0.25">
      <c r="A30" s="550"/>
      <c r="B30" s="328" t="s">
        <v>271</v>
      </c>
      <c r="C30" s="548" t="s">
        <v>503</v>
      </c>
      <c r="D30" s="507"/>
      <c r="E30" s="507"/>
      <c r="F30" s="507"/>
      <c r="G30" s="507"/>
      <c r="H30" s="507"/>
      <c r="I30" s="508"/>
    </row>
    <row r="31" spans="1:9" ht="409.5" customHeight="1" x14ac:dyDescent="0.25">
      <c r="A31" s="550"/>
      <c r="B31" s="479" t="s">
        <v>273</v>
      </c>
      <c r="C31" s="548" t="s">
        <v>446</v>
      </c>
      <c r="D31" s="507"/>
      <c r="E31" s="507"/>
      <c r="F31" s="507"/>
      <c r="G31" s="507"/>
      <c r="H31" s="507"/>
      <c r="I31" s="508"/>
    </row>
    <row r="32" spans="1:9" ht="273.75" customHeight="1" x14ac:dyDescent="0.25">
      <c r="A32" s="550"/>
      <c r="B32" s="479" t="s">
        <v>274</v>
      </c>
      <c r="C32" s="544" t="s">
        <v>504</v>
      </c>
      <c r="D32" s="523"/>
      <c r="E32" s="523"/>
      <c r="F32" s="523"/>
      <c r="G32" s="523"/>
      <c r="H32" s="523"/>
      <c r="I32" s="524"/>
    </row>
    <row r="33" spans="1:9" ht="409.5" customHeight="1" x14ac:dyDescent="0.25">
      <c r="A33" s="550"/>
      <c r="B33" s="328" t="s">
        <v>275</v>
      </c>
      <c r="C33" s="469" t="s">
        <v>510</v>
      </c>
      <c r="D33" s="459" t="s">
        <v>511</v>
      </c>
      <c r="E33" s="182">
        <v>3</v>
      </c>
      <c r="F33" s="182">
        <v>4</v>
      </c>
      <c r="G33" s="182">
        <v>4</v>
      </c>
      <c r="H33" s="182">
        <f>E33*F33*G33</f>
        <v>48</v>
      </c>
      <c r="I33" s="52" t="str">
        <f>IF(H33&gt;=80,"PRIORITARIO",IF(H33&gt;=50,"MEDIANAMENTE PRIORITARIO",IF(H33&lt;49,"NOPRIORITARIO")))</f>
        <v>NOPRIORITARIO</v>
      </c>
    </row>
    <row r="34" spans="1:9" ht="409.6" customHeight="1" x14ac:dyDescent="0.25">
      <c r="A34" s="550"/>
      <c r="B34" s="478" t="s">
        <v>276</v>
      </c>
      <c r="C34" s="469" t="s">
        <v>648</v>
      </c>
      <c r="D34" s="441" t="s">
        <v>507</v>
      </c>
      <c r="E34" s="182">
        <v>5</v>
      </c>
      <c r="F34" s="182">
        <v>4</v>
      </c>
      <c r="G34" s="182">
        <v>4</v>
      </c>
      <c r="H34" s="182">
        <f>E34*F34*G34</f>
        <v>80</v>
      </c>
      <c r="I34" s="52" t="str">
        <f>IF(H34&gt;=80,"PRIORITARIO",IF(H34&gt;=50,"MEDIANAMENTE PRIORITARIO",IF(H34&lt;49,"NOPRIORITARIO")))</f>
        <v>PRIORITARIO</v>
      </c>
    </row>
    <row r="35" spans="1:9" ht="409.5" customHeight="1" x14ac:dyDescent="0.25">
      <c r="A35" s="550"/>
      <c r="B35" s="478" t="s">
        <v>277</v>
      </c>
      <c r="C35" s="487" t="s">
        <v>649</v>
      </c>
      <c r="D35" s="445" t="s">
        <v>508</v>
      </c>
      <c r="E35" s="177">
        <v>5</v>
      </c>
      <c r="F35" s="177">
        <v>4</v>
      </c>
      <c r="G35" s="177">
        <v>4</v>
      </c>
      <c r="H35" s="177">
        <f>E35*F35*G35</f>
        <v>80</v>
      </c>
      <c r="I35" s="176" t="str">
        <f>IF(H35&gt;=80,"PRIORITARIO",IF(H35&gt;=50,"MEDIANAMENTE PRIORITARIO",IF(H35&lt;49,"NOPRIORITARIO")))</f>
        <v>PRIORITARIO</v>
      </c>
    </row>
    <row r="36" spans="1:9" ht="409.5" customHeight="1" x14ac:dyDescent="0.25">
      <c r="A36" s="550"/>
      <c r="B36" s="476" t="s">
        <v>278</v>
      </c>
      <c r="C36" s="590" t="s">
        <v>492</v>
      </c>
      <c r="D36" s="514"/>
      <c r="E36" s="514"/>
      <c r="F36" s="514"/>
      <c r="G36" s="514"/>
      <c r="H36" s="514"/>
      <c r="I36" s="515"/>
    </row>
    <row r="37" spans="1:9" ht="409.5" customHeight="1" x14ac:dyDescent="0.25">
      <c r="A37" s="550"/>
      <c r="B37" s="328" t="s">
        <v>279</v>
      </c>
      <c r="C37" s="53" t="s">
        <v>509</v>
      </c>
      <c r="D37" s="53" t="s">
        <v>512</v>
      </c>
      <c r="E37" s="54">
        <v>2</v>
      </c>
      <c r="F37" s="54">
        <v>2</v>
      </c>
      <c r="G37" s="54">
        <v>2</v>
      </c>
      <c r="H37" s="54">
        <f>E37*F37*G37</f>
        <v>8</v>
      </c>
      <c r="I37" s="176" t="str">
        <f>IF(H37&gt;=80,"PRIORITARIO",IF(H37&gt;=50,"MEDIANAMENTE PRIORITARIO",IF(H37&lt;49,"NOPRIORITARIO")))</f>
        <v>NOPRIORITARIO</v>
      </c>
    </row>
    <row r="38" spans="1:9" ht="172.5" customHeight="1" x14ac:dyDescent="0.25">
      <c r="A38" s="550"/>
      <c r="B38" s="328" t="s">
        <v>280</v>
      </c>
      <c r="C38" s="541" t="s">
        <v>502</v>
      </c>
      <c r="D38" s="507"/>
      <c r="E38" s="507"/>
      <c r="F38" s="507"/>
      <c r="G38" s="507"/>
      <c r="H38" s="507"/>
      <c r="I38" s="508"/>
    </row>
    <row r="39" spans="1:9" ht="386.25" customHeight="1" x14ac:dyDescent="0.25">
      <c r="A39" s="550"/>
      <c r="B39" s="478" t="s">
        <v>281</v>
      </c>
      <c r="C39" s="506" t="s">
        <v>503</v>
      </c>
      <c r="D39" s="507"/>
      <c r="E39" s="507"/>
      <c r="F39" s="507"/>
      <c r="G39" s="507"/>
      <c r="H39" s="507"/>
      <c r="I39" s="508"/>
    </row>
    <row r="40" spans="1:9" ht="357.75" customHeight="1" x14ac:dyDescent="0.25">
      <c r="A40" s="550"/>
      <c r="B40" s="607" t="s">
        <v>282</v>
      </c>
      <c r="C40" s="591" t="s">
        <v>621</v>
      </c>
      <c r="D40" s="592"/>
      <c r="E40" s="592"/>
      <c r="F40" s="592"/>
      <c r="G40" s="592"/>
      <c r="H40" s="592"/>
      <c r="I40" s="593"/>
    </row>
    <row r="41" spans="1:9" ht="193.5" customHeight="1" x14ac:dyDescent="0.25">
      <c r="A41" s="550"/>
      <c r="B41" s="608"/>
      <c r="C41" s="594"/>
      <c r="D41" s="595"/>
      <c r="E41" s="595"/>
      <c r="F41" s="595"/>
      <c r="G41" s="595"/>
      <c r="H41" s="595"/>
      <c r="I41" s="596"/>
    </row>
    <row r="42" spans="1:9" ht="409.5" customHeight="1" x14ac:dyDescent="0.25">
      <c r="A42" s="550"/>
      <c r="B42" s="329" t="s">
        <v>283</v>
      </c>
      <c r="C42" s="597" t="s">
        <v>501</v>
      </c>
      <c r="D42" s="523"/>
      <c r="E42" s="523"/>
      <c r="F42" s="523"/>
      <c r="G42" s="523"/>
      <c r="H42" s="523"/>
      <c r="I42" s="524"/>
    </row>
    <row r="43" spans="1:9" ht="272.25" customHeight="1" x14ac:dyDescent="0.25">
      <c r="A43" s="551"/>
      <c r="B43" s="598" t="s">
        <v>284</v>
      </c>
      <c r="C43" s="511" t="s">
        <v>500</v>
      </c>
      <c r="D43" s="512"/>
      <c r="E43" s="512"/>
      <c r="F43" s="512"/>
      <c r="G43" s="512"/>
      <c r="H43" s="512"/>
      <c r="I43" s="513"/>
    </row>
    <row r="44" spans="1:9" ht="299.25" customHeight="1" x14ac:dyDescent="0.25">
      <c r="A44" s="55"/>
      <c r="B44" s="599"/>
      <c r="C44" s="514"/>
      <c r="D44" s="514"/>
      <c r="E44" s="514"/>
      <c r="F44" s="514"/>
      <c r="G44" s="514"/>
      <c r="H44" s="514"/>
      <c r="I44" s="515"/>
    </row>
    <row r="45" spans="1:9" ht="242.25" x14ac:dyDescent="0.25">
      <c r="A45" s="574" t="s">
        <v>79</v>
      </c>
      <c r="B45" s="479" t="s">
        <v>285</v>
      </c>
      <c r="C45" s="516" t="s">
        <v>622</v>
      </c>
      <c r="D45" s="517"/>
      <c r="E45" s="517"/>
      <c r="F45" s="517"/>
      <c r="G45" s="517"/>
      <c r="H45" s="517"/>
      <c r="I45" s="518"/>
    </row>
    <row r="46" spans="1:9" ht="409.5" customHeight="1" x14ac:dyDescent="0.25">
      <c r="A46" s="504"/>
      <c r="B46" s="328" t="s">
        <v>286</v>
      </c>
      <c r="C46" s="516" t="s">
        <v>513</v>
      </c>
      <c r="D46" s="517"/>
      <c r="E46" s="517"/>
      <c r="F46" s="517"/>
      <c r="G46" s="517"/>
      <c r="H46" s="517"/>
      <c r="I46" s="518"/>
    </row>
    <row r="47" spans="1:9" ht="300.75" customHeight="1" x14ac:dyDescent="0.25">
      <c r="A47" s="504"/>
      <c r="B47" s="328" t="s">
        <v>287</v>
      </c>
      <c r="C47" s="53" t="s">
        <v>514</v>
      </c>
      <c r="D47" s="457" t="s">
        <v>515</v>
      </c>
      <c r="E47" s="54">
        <v>4</v>
      </c>
      <c r="F47" s="54">
        <v>4</v>
      </c>
      <c r="G47" s="54">
        <v>4</v>
      </c>
      <c r="H47" s="54">
        <f t="shared" ref="H47:H55" si="2">E47*F47*G47</f>
        <v>64</v>
      </c>
      <c r="I47" s="176" t="str">
        <f t="shared" ref="I47:I52" si="3">IF(H47&gt;=80,"PRIORITARIO",IF(H47&gt;=50,"MEDIANAMENTE PRIORITARIO",IF(H47&lt;49,"NO PRIORITARIO")))</f>
        <v>MEDIANAMENTE PRIORITARIO</v>
      </c>
    </row>
    <row r="48" spans="1:9" ht="243.75" customHeight="1" x14ac:dyDescent="0.25">
      <c r="A48" s="504"/>
      <c r="B48" s="330" t="s">
        <v>288</v>
      </c>
      <c r="C48" s="53" t="s">
        <v>650</v>
      </c>
      <c r="D48" s="470" t="s">
        <v>516</v>
      </c>
      <c r="E48" s="54">
        <v>4</v>
      </c>
      <c r="F48" s="54">
        <v>4</v>
      </c>
      <c r="G48" s="54">
        <v>3</v>
      </c>
      <c r="H48" s="54">
        <f t="shared" si="2"/>
        <v>48</v>
      </c>
      <c r="I48" s="176" t="str">
        <f t="shared" si="3"/>
        <v>NO PRIORITARIO</v>
      </c>
    </row>
    <row r="49" spans="1:9" ht="228" customHeight="1" x14ac:dyDescent="0.25">
      <c r="A49" s="504"/>
      <c r="B49" s="328" t="s">
        <v>407</v>
      </c>
      <c r="C49" s="53" t="s">
        <v>517</v>
      </c>
      <c r="D49" s="53" t="s">
        <v>623</v>
      </c>
      <c r="E49" s="54">
        <v>2</v>
      </c>
      <c r="F49" s="54">
        <v>3</v>
      </c>
      <c r="G49" s="54">
        <v>4</v>
      </c>
      <c r="H49" s="54">
        <f t="shared" si="2"/>
        <v>24</v>
      </c>
      <c r="I49" s="176" t="str">
        <f t="shared" si="3"/>
        <v>NO PRIORITARIO</v>
      </c>
    </row>
    <row r="50" spans="1:9" ht="327.75" customHeight="1" x14ac:dyDescent="0.25">
      <c r="A50" s="505"/>
      <c r="B50" s="328" t="s">
        <v>408</v>
      </c>
      <c r="C50" s="53" t="s">
        <v>517</v>
      </c>
      <c r="D50" s="53" t="s">
        <v>518</v>
      </c>
      <c r="E50" s="54">
        <v>3</v>
      </c>
      <c r="F50" s="54">
        <v>3</v>
      </c>
      <c r="G50" s="54">
        <v>4</v>
      </c>
      <c r="H50" s="54">
        <f t="shared" si="2"/>
        <v>36</v>
      </c>
      <c r="I50" s="176" t="str">
        <f t="shared" si="3"/>
        <v>NO PRIORITARIO</v>
      </c>
    </row>
    <row r="51" spans="1:9" ht="321.75" customHeight="1" x14ac:dyDescent="0.25">
      <c r="A51" s="610" t="s">
        <v>80</v>
      </c>
      <c r="B51" s="330" t="s">
        <v>289</v>
      </c>
      <c r="C51" s="53" t="s">
        <v>519</v>
      </c>
      <c r="D51" s="438" t="s">
        <v>520</v>
      </c>
      <c r="E51" s="54">
        <v>4</v>
      </c>
      <c r="F51" s="54">
        <v>4</v>
      </c>
      <c r="G51" s="54">
        <v>4</v>
      </c>
      <c r="H51" s="54">
        <f t="shared" si="2"/>
        <v>64</v>
      </c>
      <c r="I51" s="176" t="str">
        <f t="shared" si="3"/>
        <v>MEDIANAMENTE PRIORITARIO</v>
      </c>
    </row>
    <row r="52" spans="1:9" ht="270.75" customHeight="1" x14ac:dyDescent="0.25">
      <c r="A52" s="611"/>
      <c r="B52" s="330" t="s">
        <v>290</v>
      </c>
      <c r="C52" s="181" t="s">
        <v>495</v>
      </c>
      <c r="D52" s="457" t="s">
        <v>521</v>
      </c>
      <c r="E52" s="54">
        <v>4</v>
      </c>
      <c r="F52" s="54">
        <v>4</v>
      </c>
      <c r="G52" s="54">
        <v>4</v>
      </c>
      <c r="H52" s="54">
        <f t="shared" si="2"/>
        <v>64</v>
      </c>
      <c r="I52" s="176" t="str">
        <f t="shared" si="3"/>
        <v>MEDIANAMENTE PRIORITARIO</v>
      </c>
    </row>
    <row r="53" spans="1:9" ht="185.25" customHeight="1" x14ac:dyDescent="0.25">
      <c r="A53" s="611"/>
      <c r="B53" s="330" t="s">
        <v>291</v>
      </c>
      <c r="C53" s="541" t="s">
        <v>500</v>
      </c>
      <c r="D53" s="507"/>
      <c r="E53" s="507"/>
      <c r="F53" s="507"/>
      <c r="G53" s="507"/>
      <c r="H53" s="507"/>
      <c r="I53" s="508"/>
    </row>
    <row r="54" spans="1:9" ht="213.75" customHeight="1" x14ac:dyDescent="0.25">
      <c r="A54" s="612"/>
      <c r="B54" s="478" t="s">
        <v>292</v>
      </c>
      <c r="C54" s="542" t="s">
        <v>624</v>
      </c>
      <c r="D54" s="517"/>
      <c r="E54" s="517"/>
      <c r="F54" s="517"/>
      <c r="G54" s="517"/>
      <c r="H54" s="517"/>
      <c r="I54" s="518"/>
    </row>
    <row r="55" spans="1:9" ht="300" customHeight="1" x14ac:dyDescent="0.25">
      <c r="A55" s="610" t="s">
        <v>81</v>
      </c>
      <c r="B55" s="598" t="s">
        <v>293</v>
      </c>
      <c r="C55" s="565" t="s">
        <v>522</v>
      </c>
      <c r="D55" s="543" t="s">
        <v>523</v>
      </c>
      <c r="E55" s="503">
        <v>3</v>
      </c>
      <c r="F55" s="503">
        <v>3</v>
      </c>
      <c r="G55" s="503">
        <v>3</v>
      </c>
      <c r="H55" s="503">
        <f t="shared" si="2"/>
        <v>27</v>
      </c>
      <c r="I55" s="545" t="str">
        <f>IF(H55&gt;=80,"PRIORITARIO",IF(H55&gt;=50,"MEDIANAMENTE PRIORITARIO",IF(H55&lt;49,"NOPRIORITARIO")))</f>
        <v>NOPRIORITARIO</v>
      </c>
    </row>
    <row r="56" spans="1:9" ht="256.5" customHeight="1" x14ac:dyDescent="0.25">
      <c r="A56" s="611"/>
      <c r="B56" s="599"/>
      <c r="C56" s="575"/>
      <c r="D56" s="505"/>
      <c r="E56" s="505"/>
      <c r="F56" s="505"/>
      <c r="G56" s="505"/>
      <c r="H56" s="505"/>
      <c r="I56" s="546"/>
    </row>
    <row r="57" spans="1:9" ht="213.75" customHeight="1" x14ac:dyDescent="0.25">
      <c r="A57" s="612"/>
      <c r="B57" s="476" t="s">
        <v>294</v>
      </c>
      <c r="C57" s="542" t="s">
        <v>625</v>
      </c>
      <c r="D57" s="517"/>
      <c r="E57" s="517"/>
      <c r="F57" s="517"/>
      <c r="G57" s="517"/>
      <c r="H57" s="517"/>
      <c r="I57" s="518"/>
    </row>
    <row r="58" spans="1:9" ht="285" customHeight="1" x14ac:dyDescent="0.25">
      <c r="A58" s="574" t="s">
        <v>82</v>
      </c>
      <c r="B58" s="475" t="s">
        <v>295</v>
      </c>
      <c r="C58" s="541" t="s">
        <v>492</v>
      </c>
      <c r="D58" s="507"/>
      <c r="E58" s="507"/>
      <c r="F58" s="507"/>
      <c r="G58" s="507"/>
      <c r="H58" s="507"/>
      <c r="I58" s="508"/>
    </row>
    <row r="59" spans="1:9" ht="409.5" customHeight="1" x14ac:dyDescent="0.25">
      <c r="A59" s="504"/>
      <c r="B59" s="598" t="s">
        <v>296</v>
      </c>
      <c r="C59" s="543" t="s">
        <v>651</v>
      </c>
      <c r="D59" s="561" t="s">
        <v>524</v>
      </c>
      <c r="E59" s="503">
        <v>3</v>
      </c>
      <c r="F59" s="503">
        <v>3</v>
      </c>
      <c r="G59" s="503">
        <v>3</v>
      </c>
      <c r="H59" s="503">
        <f>E59*F59*G59</f>
        <v>27</v>
      </c>
      <c r="I59" s="545" t="str">
        <f>IF(H59&gt;=80,"PRIORITARIO",IF(H59&gt;=50,"MEDIANAMENTE PRIORITARIO",IF(H59&lt;49,"NOPRIORITARIO")))</f>
        <v>NOPRIORITARIO</v>
      </c>
    </row>
    <row r="60" spans="1:9" ht="409.5" customHeight="1" x14ac:dyDescent="0.25">
      <c r="A60" s="504"/>
      <c r="B60" s="600"/>
      <c r="C60" s="576"/>
      <c r="D60" s="576"/>
      <c r="E60" s="528"/>
      <c r="F60" s="528"/>
      <c r="G60" s="528"/>
      <c r="H60" s="528"/>
      <c r="I60" s="601"/>
    </row>
    <row r="61" spans="1:9" ht="356.25" customHeight="1" x14ac:dyDescent="0.25">
      <c r="A61" s="504"/>
      <c r="B61" s="599"/>
      <c r="C61" s="577"/>
      <c r="D61" s="577"/>
      <c r="E61" s="529"/>
      <c r="F61" s="529"/>
      <c r="G61" s="529"/>
      <c r="H61" s="529"/>
      <c r="I61" s="602"/>
    </row>
    <row r="62" spans="1:9" ht="300" customHeight="1" x14ac:dyDescent="0.25">
      <c r="A62" s="504"/>
      <c r="B62" s="476" t="s">
        <v>297</v>
      </c>
      <c r="C62" s="53" t="s">
        <v>652</v>
      </c>
      <c r="D62" s="53" t="s">
        <v>525</v>
      </c>
      <c r="E62" s="54">
        <v>3</v>
      </c>
      <c r="F62" s="54">
        <v>4</v>
      </c>
      <c r="G62" s="54">
        <v>5</v>
      </c>
      <c r="H62" s="54">
        <f>E62*F62*G62</f>
        <v>60</v>
      </c>
      <c r="I62" s="52" t="str">
        <f>IF(H62&gt;=80,"PRIORITARIO",IF(H62&gt;=50,"MEDIANAMENTE PRIORITARIO",IF(H62&lt;49,"NOPRIORITARIO")))</f>
        <v>MEDIANAMENTE PRIORITARIO</v>
      </c>
    </row>
    <row r="63" spans="1:9" ht="171" customHeight="1" x14ac:dyDescent="0.25">
      <c r="A63" s="504"/>
      <c r="B63" s="330" t="s">
        <v>298</v>
      </c>
      <c r="C63" s="506" t="s">
        <v>501</v>
      </c>
      <c r="D63" s="507"/>
      <c r="E63" s="507"/>
      <c r="F63" s="507"/>
      <c r="G63" s="507"/>
      <c r="H63" s="507"/>
      <c r="I63" s="508"/>
    </row>
    <row r="64" spans="1:9" ht="171" customHeight="1" x14ac:dyDescent="0.25">
      <c r="A64" s="504"/>
      <c r="B64" s="330" t="s">
        <v>299</v>
      </c>
      <c r="C64" s="609" t="s">
        <v>500</v>
      </c>
      <c r="D64" s="507"/>
      <c r="E64" s="507"/>
      <c r="F64" s="507"/>
      <c r="G64" s="507"/>
      <c r="H64" s="507"/>
      <c r="I64" s="508"/>
    </row>
    <row r="65" spans="1:9" ht="99.75" customHeight="1" x14ac:dyDescent="0.25">
      <c r="A65" s="505"/>
      <c r="B65" s="330" t="s">
        <v>300</v>
      </c>
      <c r="C65" s="53" t="s">
        <v>526</v>
      </c>
      <c r="D65" s="457" t="s">
        <v>448</v>
      </c>
      <c r="E65" s="54">
        <v>2</v>
      </c>
      <c r="F65" s="54">
        <v>2</v>
      </c>
      <c r="G65" s="54">
        <v>2</v>
      </c>
      <c r="H65" s="54">
        <f>E65*F65*G65</f>
        <v>8</v>
      </c>
      <c r="I65" s="176" t="str">
        <f>IF(H65&gt;=80,"PRIORITARIO",IF(H65&gt;=50,"MEDIANAMENTE PRIORITARIO",IF(H65&lt;49,"NOPRIORITARIO")))</f>
        <v>NOPRIORITARIO</v>
      </c>
    </row>
    <row r="66" spans="1:9" x14ac:dyDescent="0.25">
      <c r="A66" s="57" t="s">
        <v>85</v>
      </c>
      <c r="B66" s="331"/>
      <c r="C66" s="347"/>
      <c r="D66" s="58"/>
      <c r="E66" s="58"/>
      <c r="F66" s="58"/>
      <c r="G66" s="58"/>
      <c r="H66" s="58"/>
      <c r="I66" s="59"/>
    </row>
    <row r="67" spans="1:9" ht="409.5" customHeight="1" x14ac:dyDescent="0.25">
      <c r="A67" s="606" t="s">
        <v>86</v>
      </c>
      <c r="B67" s="332" t="s">
        <v>301</v>
      </c>
      <c r="C67" s="346" t="s">
        <v>527</v>
      </c>
      <c r="D67" s="460" t="s">
        <v>528</v>
      </c>
      <c r="E67" s="182">
        <v>3</v>
      </c>
      <c r="F67" s="182">
        <v>3</v>
      </c>
      <c r="G67" s="182">
        <v>3</v>
      </c>
      <c r="H67" s="182">
        <f t="shared" ref="H67:H78" si="4">E67*F67*G67</f>
        <v>27</v>
      </c>
      <c r="I67" s="52" t="str">
        <f>IF(H67&gt;=80,"PRIORITARIO",IF(H67&gt;=50,"MEDIANAMENTE PRIORITARIO",IF(H67&lt;49,"NOPRIORITARIO")))</f>
        <v>NOPRIORITARIO</v>
      </c>
    </row>
    <row r="68" spans="1:9" ht="279.75" customHeight="1" x14ac:dyDescent="0.25">
      <c r="A68" s="504"/>
      <c r="B68" s="332" t="s">
        <v>302</v>
      </c>
      <c r="C68" s="346" t="s">
        <v>529</v>
      </c>
      <c r="D68" s="183" t="s">
        <v>626</v>
      </c>
      <c r="E68" s="178">
        <v>4</v>
      </c>
      <c r="F68" s="178">
        <v>3</v>
      </c>
      <c r="G68" s="178">
        <v>4</v>
      </c>
      <c r="H68" s="178">
        <f t="shared" si="4"/>
        <v>48</v>
      </c>
      <c r="I68" s="176" t="str">
        <f>IF(H68&gt;=80,"PRIORITARIO",IF(H68&gt;=50,"MEDIANAMENTE PRIORITARIO",IF(H68&lt;49,"NOPRIORITARIO")))</f>
        <v>NOPRIORITARIO</v>
      </c>
    </row>
    <row r="69" spans="1:9" ht="114" customHeight="1" x14ac:dyDescent="0.25">
      <c r="A69" s="504"/>
      <c r="B69" s="332" t="s">
        <v>303</v>
      </c>
      <c r="C69" s="346" t="s">
        <v>530</v>
      </c>
      <c r="D69" s="460" t="s">
        <v>531</v>
      </c>
      <c r="E69" s="178">
        <v>3</v>
      </c>
      <c r="F69" s="178">
        <v>2</v>
      </c>
      <c r="G69" s="178">
        <v>3</v>
      </c>
      <c r="H69" s="178">
        <f t="shared" si="4"/>
        <v>18</v>
      </c>
      <c r="I69" s="52" t="str">
        <f>IF(H69&gt;=80,"PRIORITARIO",IF(H69&gt;=50,"MEDIANAMENTE PRIORITARIO",IF(H69&lt;49,"NOPRIORITARIO")))</f>
        <v>NOPRIORITARIO</v>
      </c>
    </row>
    <row r="70" spans="1:9" ht="230.25" customHeight="1" x14ac:dyDescent="0.25">
      <c r="A70" s="504"/>
      <c r="B70" s="332" t="s">
        <v>304</v>
      </c>
      <c r="C70" s="346" t="s">
        <v>653</v>
      </c>
      <c r="D70" s="442" t="s">
        <v>532</v>
      </c>
      <c r="E70" s="178">
        <v>2</v>
      </c>
      <c r="F70" s="178">
        <v>3</v>
      </c>
      <c r="G70" s="178">
        <v>3</v>
      </c>
      <c r="H70" s="178">
        <f t="shared" si="4"/>
        <v>18</v>
      </c>
      <c r="I70" s="52" t="str">
        <f>IF(H70&gt;=80,"PRIORITARIO",IF(H70&gt;=50,"MEDIANAMENTE PRIORITARIO",IF(H70&lt;49,"NOPRIORITARIO")))</f>
        <v>NOPRIORITARIO</v>
      </c>
    </row>
    <row r="71" spans="1:9" ht="217.5" customHeight="1" x14ac:dyDescent="0.25">
      <c r="A71" s="504"/>
      <c r="B71" s="332" t="s">
        <v>389</v>
      </c>
      <c r="C71" s="346" t="s">
        <v>449</v>
      </c>
      <c r="D71" s="183" t="s">
        <v>627</v>
      </c>
      <c r="E71" s="178">
        <v>4</v>
      </c>
      <c r="F71" s="178">
        <v>4</v>
      </c>
      <c r="G71" s="178">
        <v>4</v>
      </c>
      <c r="H71" s="178">
        <f t="shared" si="4"/>
        <v>64</v>
      </c>
      <c r="I71" s="52" t="s">
        <v>74</v>
      </c>
    </row>
    <row r="72" spans="1:9" ht="409.5" customHeight="1" x14ac:dyDescent="0.25">
      <c r="A72" s="504"/>
      <c r="B72" s="332" t="s">
        <v>305</v>
      </c>
      <c r="C72" s="346" t="s">
        <v>495</v>
      </c>
      <c r="D72" s="442" t="s">
        <v>533</v>
      </c>
      <c r="E72" s="178">
        <v>5</v>
      </c>
      <c r="F72" s="178">
        <v>5</v>
      </c>
      <c r="G72" s="178">
        <v>5</v>
      </c>
      <c r="H72" s="178">
        <f t="shared" si="4"/>
        <v>125</v>
      </c>
      <c r="I72" s="52" t="s">
        <v>76</v>
      </c>
    </row>
    <row r="73" spans="1:9" ht="142.5" customHeight="1" x14ac:dyDescent="0.25">
      <c r="A73" s="504"/>
      <c r="B73" s="332" t="s">
        <v>306</v>
      </c>
      <c r="C73" s="346" t="s">
        <v>654</v>
      </c>
      <c r="D73" s="460" t="s">
        <v>534</v>
      </c>
      <c r="E73" s="178">
        <v>5</v>
      </c>
      <c r="F73" s="178">
        <v>4</v>
      </c>
      <c r="G73" s="178">
        <v>5</v>
      </c>
      <c r="H73" s="178">
        <f t="shared" si="4"/>
        <v>100</v>
      </c>
      <c r="I73" s="52" t="str">
        <f>IF(H73&gt;=80,"PRIORITARIO",IF(H73&gt;=50,"MEDIANAMENTE PRIORITARIO",IF(H73&lt;49,"NOPRIORITARIO")))</f>
        <v>PRIORITARIO</v>
      </c>
    </row>
    <row r="74" spans="1:9" ht="327.75" customHeight="1" x14ac:dyDescent="0.25">
      <c r="A74" s="504"/>
      <c r="B74" s="332" t="s">
        <v>307</v>
      </c>
      <c r="C74" s="346" t="s">
        <v>495</v>
      </c>
      <c r="D74" s="460" t="s">
        <v>535</v>
      </c>
      <c r="E74" s="178">
        <v>5</v>
      </c>
      <c r="F74" s="178">
        <v>5</v>
      </c>
      <c r="G74" s="178">
        <v>5</v>
      </c>
      <c r="H74" s="178">
        <f t="shared" si="4"/>
        <v>125</v>
      </c>
      <c r="I74" s="52" t="s">
        <v>76</v>
      </c>
    </row>
    <row r="75" spans="1:9" ht="147.75" customHeight="1" x14ac:dyDescent="0.25">
      <c r="A75" s="504"/>
      <c r="B75" s="332" t="s">
        <v>308</v>
      </c>
      <c r="C75" s="346" t="s">
        <v>536</v>
      </c>
      <c r="D75" s="183" t="s">
        <v>537</v>
      </c>
      <c r="E75" s="182">
        <v>4</v>
      </c>
      <c r="F75" s="182">
        <v>4</v>
      </c>
      <c r="G75" s="182">
        <v>4</v>
      </c>
      <c r="H75" s="182">
        <f t="shared" si="4"/>
        <v>64</v>
      </c>
      <c r="I75" s="52" t="str">
        <f>IF(H75&gt;=80,"PRIORITARIO",IF(H75&gt;=50,"MEDIANAMENTE PRIORITARIO",IF(H75&lt;49,"NOPRIORITARIO")))</f>
        <v>MEDIANAMENTE PRIORITARIO</v>
      </c>
    </row>
    <row r="76" spans="1:9" ht="186.75" customHeight="1" x14ac:dyDescent="0.25">
      <c r="A76" s="504"/>
      <c r="B76" s="332" t="s">
        <v>309</v>
      </c>
      <c r="C76" s="346" t="s">
        <v>538</v>
      </c>
      <c r="D76" s="442" t="s">
        <v>539</v>
      </c>
      <c r="E76" s="178">
        <v>4</v>
      </c>
      <c r="F76" s="178">
        <v>3</v>
      </c>
      <c r="G76" s="178">
        <v>4</v>
      </c>
      <c r="H76" s="178">
        <f t="shared" si="4"/>
        <v>48</v>
      </c>
      <c r="I76" s="52" t="str">
        <f>IF(H76&gt;=80,"PRIORITARIO",IF(H76&gt;=50,"MEDIANAMENTE PRIORITARIO",IF(H76&lt;49,"NOPRIORITARIO")))</f>
        <v>NOPRIORITARIO</v>
      </c>
    </row>
    <row r="77" spans="1:9" ht="331.5" customHeight="1" x14ac:dyDescent="0.25">
      <c r="A77" s="505"/>
      <c r="B77" s="332" t="s">
        <v>310</v>
      </c>
      <c r="C77" s="603" t="s">
        <v>492</v>
      </c>
      <c r="D77" s="604"/>
      <c r="E77" s="604"/>
      <c r="F77" s="604"/>
      <c r="G77" s="604"/>
      <c r="H77" s="604"/>
      <c r="I77" s="605"/>
    </row>
    <row r="78" spans="1:9" ht="239.25" customHeight="1" x14ac:dyDescent="0.25">
      <c r="A78" s="60" t="s">
        <v>84</v>
      </c>
      <c r="B78" s="332" t="s">
        <v>311</v>
      </c>
      <c r="C78" s="346" t="s">
        <v>540</v>
      </c>
      <c r="D78" s="460" t="s">
        <v>541</v>
      </c>
      <c r="E78" s="178">
        <v>3</v>
      </c>
      <c r="F78" s="178">
        <v>3</v>
      </c>
      <c r="G78" s="178">
        <v>3</v>
      </c>
      <c r="H78" s="178">
        <f t="shared" si="4"/>
        <v>27</v>
      </c>
      <c r="I78" s="52" t="str">
        <f>IF(H78&gt;=80,"PRIORITARIO",IF(H78&gt;=50,"MEDIANAMENTE PRIORITARIO",IF(H78&lt;49,"NOPRIORITARIO")))</f>
        <v>NOPRIORITARIO</v>
      </c>
    </row>
    <row r="79" spans="1:9" x14ac:dyDescent="0.25">
      <c r="A79" s="61" t="s">
        <v>87</v>
      </c>
      <c r="B79" s="333"/>
      <c r="C79" s="348"/>
      <c r="D79" s="62"/>
      <c r="E79" s="62"/>
      <c r="F79" s="62"/>
      <c r="G79" s="62"/>
      <c r="H79" s="62"/>
      <c r="I79" s="63"/>
    </row>
    <row r="80" spans="1:9" ht="188.25" customHeight="1" x14ac:dyDescent="0.25">
      <c r="A80" s="613" t="s">
        <v>88</v>
      </c>
      <c r="B80" s="332" t="s">
        <v>312</v>
      </c>
      <c r="C80" s="346" t="s">
        <v>450</v>
      </c>
      <c r="D80" s="460" t="s">
        <v>542</v>
      </c>
      <c r="E80" s="178">
        <v>3</v>
      </c>
      <c r="F80" s="178">
        <v>3</v>
      </c>
      <c r="G80" s="178">
        <v>4</v>
      </c>
      <c r="H80" s="178">
        <f t="shared" ref="H80:H94" si="5">E80*F80*G80</f>
        <v>36</v>
      </c>
      <c r="I80" s="52" t="s">
        <v>74</v>
      </c>
    </row>
    <row r="81" spans="1:9" ht="199.5" customHeight="1" x14ac:dyDescent="0.25">
      <c r="A81" s="504"/>
      <c r="B81" s="332" t="s">
        <v>313</v>
      </c>
      <c r="C81" s="346" t="s">
        <v>655</v>
      </c>
      <c r="D81" s="460" t="s">
        <v>543</v>
      </c>
      <c r="E81" s="178">
        <v>4</v>
      </c>
      <c r="F81" s="178">
        <v>3</v>
      </c>
      <c r="G81" s="178">
        <v>3</v>
      </c>
      <c r="H81" s="178">
        <f t="shared" si="5"/>
        <v>36</v>
      </c>
      <c r="I81" s="52" t="s">
        <v>74</v>
      </c>
    </row>
    <row r="82" spans="1:9" ht="142.5" customHeight="1" x14ac:dyDescent="0.25">
      <c r="A82" s="504"/>
      <c r="B82" s="332" t="s">
        <v>314</v>
      </c>
      <c r="C82" s="346" t="s">
        <v>495</v>
      </c>
      <c r="D82" s="442" t="s">
        <v>544</v>
      </c>
      <c r="E82" s="178">
        <v>3</v>
      </c>
      <c r="F82" s="178">
        <v>3</v>
      </c>
      <c r="G82" s="178">
        <v>3</v>
      </c>
      <c r="H82" s="178">
        <f t="shared" si="5"/>
        <v>27</v>
      </c>
      <c r="I82" s="52" t="s">
        <v>74</v>
      </c>
    </row>
    <row r="83" spans="1:9" ht="213.75" customHeight="1" x14ac:dyDescent="0.25">
      <c r="A83" s="504"/>
      <c r="B83" s="332" t="s">
        <v>315</v>
      </c>
      <c r="C83" s="346" t="s">
        <v>656</v>
      </c>
      <c r="D83" s="183" t="s">
        <v>546</v>
      </c>
      <c r="E83" s="178">
        <v>4</v>
      </c>
      <c r="F83" s="178">
        <v>4</v>
      </c>
      <c r="G83" s="178">
        <v>4</v>
      </c>
      <c r="H83" s="178">
        <f t="shared" si="5"/>
        <v>64</v>
      </c>
      <c r="I83" s="52" t="str">
        <f>IF(H83&gt;=80,"PRIORITARIO",IF(H83&gt;=50,"MEDIANAMENTE PRIORITARIO",IF(H83&lt;49,"NOPRIORITARIO")))</f>
        <v>MEDIANAMENTE PRIORITARIO</v>
      </c>
    </row>
    <row r="84" spans="1:9" ht="229.5" customHeight="1" x14ac:dyDescent="0.25">
      <c r="A84" s="504"/>
      <c r="B84" s="332" t="s">
        <v>316</v>
      </c>
      <c r="C84" s="346" t="s">
        <v>545</v>
      </c>
      <c r="D84" s="183" t="s">
        <v>551</v>
      </c>
      <c r="E84" s="178">
        <v>3</v>
      </c>
      <c r="F84" s="178">
        <v>4</v>
      </c>
      <c r="G84" s="178">
        <v>3</v>
      </c>
      <c r="H84" s="178">
        <f>E84*F84*G84</f>
        <v>36</v>
      </c>
      <c r="I84" s="52" t="str">
        <f>IF(H84&gt;=80,"PRIORITARIO",IF(H84&gt;=50,"MEDIANAMENTE PRIORITARIO",IF(H84&lt;49,"NO PRIORITARIO")))</f>
        <v>NO PRIORITARIO</v>
      </c>
    </row>
    <row r="85" spans="1:9" ht="185.25" customHeight="1" x14ac:dyDescent="0.25">
      <c r="A85" s="504"/>
      <c r="B85" s="332" t="s">
        <v>317</v>
      </c>
      <c r="C85" s="346" t="s">
        <v>545</v>
      </c>
      <c r="D85" s="460" t="s">
        <v>547</v>
      </c>
      <c r="E85" s="178">
        <v>3</v>
      </c>
      <c r="F85" s="178">
        <v>4</v>
      </c>
      <c r="G85" s="178">
        <v>3</v>
      </c>
      <c r="H85" s="178">
        <f t="shared" si="5"/>
        <v>36</v>
      </c>
      <c r="I85" s="52" t="str">
        <f>IF(H85&gt;=80,"PRIORITARIO",IF(H85&gt;=50,"MEDIANAMENTE PRIORITARIO",IF(H85&lt;49,"NO PRIORITARIO")))</f>
        <v>NO PRIORITARIO</v>
      </c>
    </row>
    <row r="86" spans="1:9" ht="185.25" customHeight="1" x14ac:dyDescent="0.25">
      <c r="A86" s="504"/>
      <c r="B86" s="332" t="s">
        <v>318</v>
      </c>
      <c r="C86" s="346" t="s">
        <v>451</v>
      </c>
      <c r="D86" s="460" t="s">
        <v>141</v>
      </c>
      <c r="E86" s="178">
        <v>4</v>
      </c>
      <c r="F86" s="178">
        <v>4</v>
      </c>
      <c r="G86" s="178">
        <v>4</v>
      </c>
      <c r="H86" s="178">
        <f t="shared" si="5"/>
        <v>64</v>
      </c>
      <c r="I86" s="52" t="str">
        <f>IF(H86&gt;=80,"PRIORITARIO",IF(H86&gt;=50,"MEDIANAMENTE PRIORITARIO",IF(H86&lt;49,"NOPRIORITARIO")))</f>
        <v>MEDIANAMENTE PRIORITARIO</v>
      </c>
    </row>
    <row r="87" spans="1:9" ht="156.75" customHeight="1" x14ac:dyDescent="0.25">
      <c r="A87" s="504"/>
      <c r="B87" s="332" t="s">
        <v>319</v>
      </c>
      <c r="C87" s="346" t="s">
        <v>657</v>
      </c>
      <c r="D87" s="442" t="s">
        <v>552</v>
      </c>
      <c r="E87" s="178">
        <v>3</v>
      </c>
      <c r="F87" s="178">
        <v>4</v>
      </c>
      <c r="G87" s="178">
        <v>4</v>
      </c>
      <c r="H87" s="178">
        <f t="shared" si="5"/>
        <v>48</v>
      </c>
      <c r="I87" s="52" t="str">
        <f>IF(H87&gt;=80,"PRIORITARIO",IF(H87&gt;=50,"MEDIANAMENTE PRIORITARIO",IF(H87&lt;49,"NO PRIORITARIO")))</f>
        <v>NO PRIORITARIO</v>
      </c>
    </row>
    <row r="88" spans="1:9" ht="185.25" customHeight="1" x14ac:dyDescent="0.25">
      <c r="A88" s="504"/>
      <c r="B88" s="332" t="s">
        <v>320</v>
      </c>
      <c r="C88" s="346" t="s">
        <v>658</v>
      </c>
      <c r="D88" s="460" t="s">
        <v>548</v>
      </c>
      <c r="E88" s="178">
        <v>5</v>
      </c>
      <c r="F88" s="178">
        <v>3</v>
      </c>
      <c r="G88" s="178">
        <v>4</v>
      </c>
      <c r="H88" s="178">
        <f t="shared" si="5"/>
        <v>60</v>
      </c>
      <c r="I88" s="52" t="str">
        <f>IF(H88&gt;=80,"PRIORITARIO",IF(H88&gt;=50,"MEDIANAMENTE PRIORITARIO",IF(H88&lt;49,"NO PRIORITARIO")))</f>
        <v>MEDIANAMENTE PRIORITARIO</v>
      </c>
    </row>
    <row r="89" spans="1:9" ht="312" customHeight="1" x14ac:dyDescent="0.25">
      <c r="A89" s="504"/>
      <c r="B89" s="332" t="s">
        <v>321</v>
      </c>
      <c r="C89" s="346" t="s">
        <v>549</v>
      </c>
      <c r="D89" s="183" t="s">
        <v>550</v>
      </c>
      <c r="E89" s="178">
        <v>4</v>
      </c>
      <c r="F89" s="178">
        <v>4</v>
      </c>
      <c r="G89" s="178">
        <v>4</v>
      </c>
      <c r="H89" s="178">
        <f t="shared" si="5"/>
        <v>64</v>
      </c>
      <c r="I89" s="52" t="str">
        <f>IF(H89&gt;=80,"PRIORITARIO",IF(H89&gt;=50,"MEDIANAMENTE PRIORITARIO",IF(H89&lt;49,"NOPRIORITARIO")))</f>
        <v>MEDIANAMENTE PRIORITARIO</v>
      </c>
    </row>
    <row r="90" spans="1:9" ht="327.75" customHeight="1" x14ac:dyDescent="0.25">
      <c r="A90" s="504"/>
      <c r="B90" s="332" t="s">
        <v>322</v>
      </c>
      <c r="C90" s="346" t="s">
        <v>495</v>
      </c>
      <c r="D90" s="183" t="s">
        <v>553</v>
      </c>
      <c r="E90" s="178">
        <v>4</v>
      </c>
      <c r="F90" s="178">
        <v>4</v>
      </c>
      <c r="G90" s="178">
        <v>4</v>
      </c>
      <c r="H90" s="178">
        <f t="shared" si="5"/>
        <v>64</v>
      </c>
      <c r="I90" s="52" t="str">
        <f>IF(H90&gt;=80,"PRIORITARIO",IF(H90&gt;=50,"MEDIANAMENTE PRIORITARIO",IF(H90&lt;49,"NOPRIORITARIO")))</f>
        <v>MEDIANAMENTE PRIORITARIO</v>
      </c>
    </row>
    <row r="91" spans="1:9" ht="314.25" customHeight="1" x14ac:dyDescent="0.25">
      <c r="A91" s="504"/>
      <c r="B91" s="332" t="s">
        <v>323</v>
      </c>
      <c r="C91" s="346" t="s">
        <v>495</v>
      </c>
      <c r="D91" s="183" t="s">
        <v>554</v>
      </c>
      <c r="E91" s="178">
        <v>4</v>
      </c>
      <c r="F91" s="178">
        <v>4</v>
      </c>
      <c r="G91" s="178">
        <v>4</v>
      </c>
      <c r="H91" s="178">
        <f t="shared" si="5"/>
        <v>64</v>
      </c>
      <c r="I91" s="52" t="str">
        <f>IF(H91&gt;=80,"PRIORITARIO",IF(H91&gt;=50,"MEDIANAMENTE PRIORITARIO",IF(H91&lt;49,"NOPRIORITARIO")))</f>
        <v>MEDIANAMENTE PRIORITARIO</v>
      </c>
    </row>
    <row r="92" spans="1:9" ht="256.5" customHeight="1" x14ac:dyDescent="0.25">
      <c r="A92" s="504"/>
      <c r="B92" s="332" t="s">
        <v>324</v>
      </c>
      <c r="C92" s="346" t="s">
        <v>555</v>
      </c>
      <c r="D92" s="460" t="s">
        <v>452</v>
      </c>
      <c r="E92" s="178">
        <v>4</v>
      </c>
      <c r="F92" s="178">
        <v>4</v>
      </c>
      <c r="G92" s="178">
        <v>4</v>
      </c>
      <c r="H92" s="178">
        <f t="shared" si="5"/>
        <v>64</v>
      </c>
      <c r="I92" s="52" t="str">
        <f>IF(H92&gt;=80,"PRIORITARIO",IF(H92&gt;=50,"MEDIANAMENTE PRIORITARIO",IF(H92&lt;49,"NO PRIORITARIO")))</f>
        <v>MEDIANAMENTE PRIORITARIO</v>
      </c>
    </row>
    <row r="93" spans="1:9" ht="256.5" customHeight="1" x14ac:dyDescent="0.25">
      <c r="A93" s="505"/>
      <c r="B93" s="332" t="s">
        <v>325</v>
      </c>
      <c r="C93" s="519" t="s">
        <v>670</v>
      </c>
      <c r="D93" s="520"/>
      <c r="E93" s="520"/>
      <c r="F93" s="520"/>
      <c r="G93" s="520"/>
      <c r="H93" s="520"/>
      <c r="I93" s="521"/>
    </row>
    <row r="94" spans="1:9" ht="361.5" customHeight="1" x14ac:dyDescent="0.25">
      <c r="A94" s="64" t="s">
        <v>84</v>
      </c>
      <c r="B94" s="332" t="s">
        <v>326</v>
      </c>
      <c r="C94" s="346" t="s">
        <v>495</v>
      </c>
      <c r="D94" s="460" t="s">
        <v>556</v>
      </c>
      <c r="E94" s="178">
        <v>4</v>
      </c>
      <c r="F94" s="178">
        <v>4</v>
      </c>
      <c r="G94" s="178">
        <v>4</v>
      </c>
      <c r="H94" s="178">
        <f t="shared" si="5"/>
        <v>64</v>
      </c>
      <c r="I94" s="52" t="str">
        <f>IF(H94&gt;=80,"PRIORITARIO",IF(H94&gt;=50,"MEDIANAMENTE PRIORITARIO",IF(H94&lt;49,"NOPRIORITARIO")))</f>
        <v>MEDIANAMENTE PRIORITARIO</v>
      </c>
    </row>
    <row r="95" spans="1:9" x14ac:dyDescent="0.25">
      <c r="A95" s="65" t="s">
        <v>89</v>
      </c>
      <c r="B95" s="334"/>
      <c r="C95" s="349"/>
      <c r="D95" s="66"/>
      <c r="E95" s="66"/>
      <c r="F95" s="66"/>
      <c r="G95" s="66"/>
      <c r="H95" s="66"/>
      <c r="I95" s="67"/>
    </row>
    <row r="96" spans="1:9" ht="409.5" customHeight="1" x14ac:dyDescent="0.25">
      <c r="A96" s="578" t="s">
        <v>90</v>
      </c>
      <c r="B96" s="335" t="s">
        <v>327</v>
      </c>
      <c r="C96" s="53" t="s">
        <v>659</v>
      </c>
      <c r="D96" s="438" t="s">
        <v>557</v>
      </c>
      <c r="E96" s="54">
        <v>2</v>
      </c>
      <c r="F96" s="54">
        <v>2</v>
      </c>
      <c r="G96" s="54">
        <v>2</v>
      </c>
      <c r="H96" s="54">
        <f t="shared" ref="H96:H102" si="6">E96*F96*G96</f>
        <v>8</v>
      </c>
      <c r="I96" s="52" t="str">
        <f t="shared" ref="I96:I116" si="7">IF(H96&gt;=80,"PRIORITARIO",IF(H96&gt;=50,"MEDIANAMENTE PRIORITARIO",IF(H96&lt;49,"NOPRIORITARIO")))</f>
        <v>NOPRIORITARIO</v>
      </c>
    </row>
    <row r="97" spans="1:9" ht="286.5" customHeight="1" x14ac:dyDescent="0.25">
      <c r="A97" s="504"/>
      <c r="B97" s="335" t="s">
        <v>331</v>
      </c>
      <c r="C97" s="53" t="s">
        <v>558</v>
      </c>
      <c r="D97" s="457" t="s">
        <v>559</v>
      </c>
      <c r="E97" s="54">
        <v>4</v>
      </c>
      <c r="F97" s="54">
        <v>3</v>
      </c>
      <c r="G97" s="54">
        <v>3</v>
      </c>
      <c r="H97" s="54">
        <f t="shared" si="6"/>
        <v>36</v>
      </c>
      <c r="I97" s="52" t="str">
        <f t="shared" si="7"/>
        <v>NOPRIORITARIO</v>
      </c>
    </row>
    <row r="98" spans="1:9" ht="384.75" customHeight="1" x14ac:dyDescent="0.25">
      <c r="A98" s="504"/>
      <c r="B98" s="335" t="s">
        <v>328</v>
      </c>
      <c r="C98" s="53" t="s">
        <v>660</v>
      </c>
      <c r="D98" s="457" t="s">
        <v>560</v>
      </c>
      <c r="E98" s="54">
        <v>3</v>
      </c>
      <c r="F98" s="54">
        <v>4</v>
      </c>
      <c r="G98" s="54">
        <v>4</v>
      </c>
      <c r="H98" s="54">
        <f t="shared" si="6"/>
        <v>48</v>
      </c>
      <c r="I98" s="52" t="str">
        <f t="shared" si="7"/>
        <v>NOPRIORITARIO</v>
      </c>
    </row>
    <row r="99" spans="1:9" ht="384.75" customHeight="1" x14ac:dyDescent="0.25">
      <c r="A99" s="504"/>
      <c r="B99" s="335" t="s">
        <v>639</v>
      </c>
      <c r="C99" s="53" t="s">
        <v>561</v>
      </c>
      <c r="D99" s="471" t="s">
        <v>562</v>
      </c>
      <c r="E99" s="54">
        <v>3</v>
      </c>
      <c r="F99" s="54">
        <v>3</v>
      </c>
      <c r="G99" s="54">
        <v>3</v>
      </c>
      <c r="H99" s="54">
        <f>E99*F99*G99</f>
        <v>27</v>
      </c>
      <c r="I99" s="52" t="str">
        <f t="shared" si="7"/>
        <v>NOPRIORITARIO</v>
      </c>
    </row>
    <row r="100" spans="1:9" ht="383.25" customHeight="1" x14ac:dyDescent="0.25">
      <c r="A100" s="504"/>
      <c r="B100" s="335" t="s">
        <v>329</v>
      </c>
      <c r="C100" s="53" t="s">
        <v>453</v>
      </c>
      <c r="D100" s="457" t="s">
        <v>563</v>
      </c>
      <c r="E100" s="54">
        <v>4</v>
      </c>
      <c r="F100" s="54">
        <v>4</v>
      </c>
      <c r="G100" s="54">
        <v>4</v>
      </c>
      <c r="H100" s="54">
        <f t="shared" si="6"/>
        <v>64</v>
      </c>
      <c r="I100" s="52" t="str">
        <f t="shared" si="7"/>
        <v>MEDIANAMENTE PRIORITARIO</v>
      </c>
    </row>
    <row r="101" spans="1:9" ht="288.75" customHeight="1" x14ac:dyDescent="0.25">
      <c r="A101" s="504"/>
      <c r="B101" s="336" t="s">
        <v>330</v>
      </c>
      <c r="C101" s="53" t="s">
        <v>564</v>
      </c>
      <c r="D101" s="53" t="s">
        <v>628</v>
      </c>
      <c r="E101" s="54">
        <v>4</v>
      </c>
      <c r="F101" s="54">
        <v>3</v>
      </c>
      <c r="G101" s="54">
        <v>3</v>
      </c>
      <c r="H101" s="54">
        <f t="shared" si="6"/>
        <v>36</v>
      </c>
      <c r="I101" s="52" t="str">
        <f t="shared" si="7"/>
        <v>NOPRIORITARIO</v>
      </c>
    </row>
    <row r="102" spans="1:9" ht="392.25" customHeight="1" x14ac:dyDescent="0.25">
      <c r="A102" s="504"/>
      <c r="B102" s="336" t="s">
        <v>640</v>
      </c>
      <c r="C102" s="473" t="s">
        <v>565</v>
      </c>
      <c r="D102" s="461" t="s">
        <v>566</v>
      </c>
      <c r="E102" s="447">
        <v>2</v>
      </c>
      <c r="F102" s="447">
        <v>2</v>
      </c>
      <c r="G102" s="447">
        <v>2</v>
      </c>
      <c r="H102" s="447">
        <f t="shared" si="6"/>
        <v>8</v>
      </c>
      <c r="I102" s="52" t="str">
        <f t="shared" si="7"/>
        <v>NOPRIORITARIO</v>
      </c>
    </row>
    <row r="103" spans="1:9" ht="375.75" customHeight="1" x14ac:dyDescent="0.25">
      <c r="A103" s="504"/>
      <c r="B103" s="337" t="s">
        <v>421</v>
      </c>
      <c r="C103" s="53" t="s">
        <v>567</v>
      </c>
      <c r="D103" s="438" t="s">
        <v>568</v>
      </c>
      <c r="E103" s="54">
        <v>4</v>
      </c>
      <c r="F103" s="54">
        <v>4</v>
      </c>
      <c r="G103" s="54">
        <v>4</v>
      </c>
      <c r="H103" s="54">
        <f t="shared" ref="H103:H108" si="8">E103*F103*G103</f>
        <v>64</v>
      </c>
      <c r="I103" s="52" t="str">
        <f t="shared" si="7"/>
        <v>MEDIANAMENTE PRIORITARIO</v>
      </c>
    </row>
    <row r="104" spans="1:9" ht="370.5" customHeight="1" x14ac:dyDescent="0.25">
      <c r="A104" s="504"/>
      <c r="B104" s="335" t="s">
        <v>332</v>
      </c>
      <c r="C104" s="53" t="s">
        <v>569</v>
      </c>
      <c r="D104" s="457" t="s">
        <v>570</v>
      </c>
      <c r="E104" s="54">
        <v>3</v>
      </c>
      <c r="F104" s="54">
        <v>3</v>
      </c>
      <c r="G104" s="54">
        <v>3</v>
      </c>
      <c r="H104" s="54">
        <f t="shared" si="8"/>
        <v>27</v>
      </c>
      <c r="I104" s="52" t="str">
        <f t="shared" si="7"/>
        <v>NOPRIORITARIO</v>
      </c>
    </row>
    <row r="105" spans="1:9" ht="225.75" customHeight="1" x14ac:dyDescent="0.25">
      <c r="A105" s="504"/>
      <c r="B105" s="335" t="s">
        <v>333</v>
      </c>
      <c r="C105" s="522" t="s">
        <v>454</v>
      </c>
      <c r="D105" s="523"/>
      <c r="E105" s="523"/>
      <c r="F105" s="523"/>
      <c r="G105" s="523"/>
      <c r="H105" s="523"/>
      <c r="I105" s="524"/>
    </row>
    <row r="106" spans="1:9" ht="162" customHeight="1" x14ac:dyDescent="0.25">
      <c r="A106" s="504"/>
      <c r="B106" s="335" t="s">
        <v>334</v>
      </c>
      <c r="C106" s="53" t="s">
        <v>661</v>
      </c>
      <c r="D106" s="457" t="s">
        <v>571</v>
      </c>
      <c r="E106" s="54">
        <v>2</v>
      </c>
      <c r="F106" s="54">
        <v>4</v>
      </c>
      <c r="G106" s="54">
        <v>3</v>
      </c>
      <c r="H106" s="54">
        <f t="shared" si="8"/>
        <v>24</v>
      </c>
      <c r="I106" s="52" t="str">
        <f t="shared" si="7"/>
        <v>NOPRIORITARIO</v>
      </c>
    </row>
    <row r="107" spans="1:9" ht="409.5" customHeight="1" x14ac:dyDescent="0.25">
      <c r="A107" s="504"/>
      <c r="B107" s="335" t="s">
        <v>335</v>
      </c>
      <c r="C107" s="53" t="s">
        <v>662</v>
      </c>
      <c r="D107" s="457" t="s">
        <v>572</v>
      </c>
      <c r="E107" s="54">
        <v>3</v>
      </c>
      <c r="F107" s="54">
        <v>5</v>
      </c>
      <c r="G107" s="54">
        <v>3</v>
      </c>
      <c r="H107" s="54">
        <f t="shared" si="8"/>
        <v>45</v>
      </c>
      <c r="I107" s="52" t="str">
        <f t="shared" si="7"/>
        <v>NOPRIORITARIO</v>
      </c>
    </row>
    <row r="108" spans="1:9" ht="193.5" customHeight="1" x14ac:dyDescent="0.25">
      <c r="A108" s="504"/>
      <c r="B108" s="335" t="s">
        <v>336</v>
      </c>
      <c r="C108" s="53" t="s">
        <v>573</v>
      </c>
      <c r="D108" s="438" t="s">
        <v>574</v>
      </c>
      <c r="E108" s="54">
        <v>3</v>
      </c>
      <c r="F108" s="54">
        <v>3</v>
      </c>
      <c r="G108" s="54">
        <v>3</v>
      </c>
      <c r="H108" s="54">
        <f t="shared" si="8"/>
        <v>27</v>
      </c>
      <c r="I108" s="52" t="str">
        <f t="shared" si="7"/>
        <v>NOPRIORITARIO</v>
      </c>
    </row>
    <row r="109" spans="1:9" ht="227.25" customHeight="1" x14ac:dyDescent="0.25">
      <c r="A109" s="504"/>
      <c r="B109" s="335" t="s">
        <v>337</v>
      </c>
      <c r="C109" s="525" t="s">
        <v>502</v>
      </c>
      <c r="D109" s="526"/>
      <c r="E109" s="526"/>
      <c r="F109" s="526"/>
      <c r="G109" s="526"/>
      <c r="H109" s="526"/>
      <c r="I109" s="527"/>
    </row>
    <row r="110" spans="1:9" ht="192.75" customHeight="1" x14ac:dyDescent="0.25">
      <c r="A110" s="504"/>
      <c r="B110" s="335" t="s">
        <v>338</v>
      </c>
      <c r="C110" s="597" t="s">
        <v>575</v>
      </c>
      <c r="D110" s="523"/>
      <c r="E110" s="523"/>
      <c r="F110" s="523"/>
      <c r="G110" s="523"/>
      <c r="H110" s="523"/>
      <c r="I110" s="524"/>
    </row>
    <row r="111" spans="1:9" ht="142.5" customHeight="1" x14ac:dyDescent="0.25">
      <c r="A111" s="505"/>
      <c r="B111" s="335" t="s">
        <v>339</v>
      </c>
      <c r="C111" s="548" t="s">
        <v>500</v>
      </c>
      <c r="D111" s="507"/>
      <c r="E111" s="507"/>
      <c r="F111" s="507"/>
      <c r="G111" s="507"/>
      <c r="H111" s="507"/>
      <c r="I111" s="508"/>
    </row>
    <row r="112" spans="1:9" ht="361.5" customHeight="1" x14ac:dyDescent="0.25">
      <c r="A112" s="56" t="s">
        <v>84</v>
      </c>
      <c r="B112" s="335" t="s">
        <v>340</v>
      </c>
      <c r="C112" s="53" t="s">
        <v>663</v>
      </c>
      <c r="D112" s="457" t="s">
        <v>576</v>
      </c>
      <c r="E112" s="54">
        <v>5</v>
      </c>
      <c r="F112" s="54">
        <v>5</v>
      </c>
      <c r="G112" s="54">
        <v>5</v>
      </c>
      <c r="H112" s="54">
        <f>E112*F112*G112</f>
        <v>125</v>
      </c>
      <c r="I112" s="52" t="str">
        <f t="shared" si="7"/>
        <v>PRIORITARIO</v>
      </c>
    </row>
    <row r="113" spans="1:9" x14ac:dyDescent="0.25">
      <c r="A113" s="68" t="s">
        <v>91</v>
      </c>
      <c r="B113" s="338"/>
      <c r="C113" s="350"/>
      <c r="D113" s="69"/>
      <c r="E113" s="69"/>
      <c r="F113" s="69"/>
      <c r="G113" s="69"/>
      <c r="H113" s="435">
        <f>E114+F114+G114</f>
        <v>10</v>
      </c>
      <c r="I113" s="70" t="str">
        <f t="shared" si="7"/>
        <v>NOPRIORITARIO</v>
      </c>
    </row>
    <row r="114" spans="1:9" ht="15" customHeight="1" x14ac:dyDescent="0.25">
      <c r="A114" s="614" t="s">
        <v>92</v>
      </c>
      <c r="B114" s="552" t="s">
        <v>341</v>
      </c>
      <c r="C114" s="565" t="s">
        <v>577</v>
      </c>
      <c r="D114" s="561" t="s">
        <v>578</v>
      </c>
      <c r="E114" s="503">
        <v>3</v>
      </c>
      <c r="F114" s="503">
        <v>3</v>
      </c>
      <c r="G114" s="503">
        <v>4</v>
      </c>
      <c r="H114" s="503">
        <f>E114*F114*G114</f>
        <v>36</v>
      </c>
      <c r="I114" s="530" t="str">
        <f t="shared" si="7"/>
        <v>NOPRIORITARIO</v>
      </c>
    </row>
    <row r="115" spans="1:9" ht="260.25" customHeight="1" x14ac:dyDescent="0.25">
      <c r="A115" s="504"/>
      <c r="B115" s="553"/>
      <c r="C115" s="566"/>
      <c r="D115" s="504"/>
      <c r="E115" s="504"/>
      <c r="F115" s="504"/>
      <c r="G115" s="504"/>
      <c r="H115" s="504"/>
      <c r="I115" s="504" t="str">
        <f t="shared" si="7"/>
        <v>NOPRIORITARIO</v>
      </c>
    </row>
    <row r="116" spans="1:9" ht="62.25" customHeight="1" x14ac:dyDescent="0.25">
      <c r="A116" s="504"/>
      <c r="B116" s="554"/>
      <c r="C116" s="564"/>
      <c r="D116" s="505"/>
      <c r="E116" s="505"/>
      <c r="F116" s="505"/>
      <c r="G116" s="505"/>
      <c r="H116" s="505"/>
      <c r="I116" s="505" t="str">
        <f t="shared" si="7"/>
        <v>NOPRIORITARIO</v>
      </c>
    </row>
    <row r="117" spans="1:9" ht="350.25" customHeight="1" x14ac:dyDescent="0.25">
      <c r="A117" s="504"/>
      <c r="B117" s="552" t="s">
        <v>342</v>
      </c>
      <c r="C117" s="565" t="s">
        <v>579</v>
      </c>
      <c r="D117" s="543" t="s">
        <v>629</v>
      </c>
      <c r="E117" s="503">
        <v>4</v>
      </c>
      <c r="F117" s="503">
        <v>4</v>
      </c>
      <c r="G117" s="503">
        <v>4</v>
      </c>
      <c r="H117" s="503">
        <f>E117*F117*G117</f>
        <v>64</v>
      </c>
      <c r="I117" s="530" t="str">
        <f>IF(H111&gt;=80,"PRIORITARIO",IF(H111&gt;=50,"MEDIANAMENTE PRIORITARIO",IF(H111&lt;49,"NOPRIORITARIO")))</f>
        <v>NOPRIORITARIO</v>
      </c>
    </row>
    <row r="118" spans="1:9" ht="319.5" customHeight="1" x14ac:dyDescent="0.25">
      <c r="A118" s="504"/>
      <c r="B118" s="554"/>
      <c r="C118" s="564"/>
      <c r="D118" s="505"/>
      <c r="E118" s="505"/>
      <c r="F118" s="505"/>
      <c r="G118" s="505"/>
      <c r="H118" s="505"/>
      <c r="I118" s="505"/>
    </row>
    <row r="119" spans="1:9" ht="15" customHeight="1" x14ac:dyDescent="0.25">
      <c r="A119" s="504"/>
      <c r="B119" s="552" t="s">
        <v>343</v>
      </c>
      <c r="C119" s="565" t="s">
        <v>580</v>
      </c>
      <c r="D119" s="536" t="s">
        <v>581</v>
      </c>
      <c r="E119" s="503">
        <v>2</v>
      </c>
      <c r="F119" s="503">
        <v>2</v>
      </c>
      <c r="G119" s="503">
        <v>5</v>
      </c>
      <c r="H119" s="503">
        <f>E119*F119*G119</f>
        <v>20</v>
      </c>
      <c r="I119" s="530" t="str">
        <f t="shared" ref="I119:I139" si="9">IF(H119&gt;=80,"PRIORITARIO",IF(H119&gt;=50,"MEDIANAMENTE PRIORITARIO",IF(H119&lt;49,"NOPRIORITARIO")))</f>
        <v>NOPRIORITARIO</v>
      </c>
    </row>
    <row r="120" spans="1:9" x14ac:dyDescent="0.25">
      <c r="A120" s="504"/>
      <c r="B120" s="553"/>
      <c r="C120" s="566"/>
      <c r="D120" s="504"/>
      <c r="E120" s="504"/>
      <c r="F120" s="504"/>
      <c r="G120" s="504"/>
      <c r="H120" s="504"/>
      <c r="I120" s="504" t="str">
        <f t="shared" si="9"/>
        <v>NOPRIORITARIO</v>
      </c>
    </row>
    <row r="121" spans="1:9" ht="409.5" customHeight="1" x14ac:dyDescent="0.25">
      <c r="A121" s="504"/>
      <c r="B121" s="554"/>
      <c r="C121" s="564"/>
      <c r="D121" s="505"/>
      <c r="E121" s="505"/>
      <c r="F121" s="505"/>
      <c r="G121" s="505"/>
      <c r="H121" s="505"/>
      <c r="I121" s="505" t="str">
        <f t="shared" si="9"/>
        <v>NOPRIORITARIO</v>
      </c>
    </row>
    <row r="122" spans="1:9" ht="15" customHeight="1" x14ac:dyDescent="0.25">
      <c r="A122" s="504"/>
      <c r="B122" s="552" t="s">
        <v>344</v>
      </c>
      <c r="C122" s="565" t="s">
        <v>582</v>
      </c>
      <c r="D122" s="559" t="s">
        <v>583</v>
      </c>
      <c r="E122" s="503">
        <v>2</v>
      </c>
      <c r="F122" s="503">
        <v>2</v>
      </c>
      <c r="G122" s="503">
        <v>5</v>
      </c>
      <c r="H122" s="503">
        <f>E122*F122*G122</f>
        <v>20</v>
      </c>
      <c r="I122" s="530" t="str">
        <f t="shared" si="9"/>
        <v>NOPRIORITARIO</v>
      </c>
    </row>
    <row r="123" spans="1:9" x14ac:dyDescent="0.25">
      <c r="A123" s="504"/>
      <c r="B123" s="553"/>
      <c r="C123" s="566"/>
      <c r="D123" s="504"/>
      <c r="E123" s="504"/>
      <c r="F123" s="504"/>
      <c r="G123" s="504"/>
      <c r="H123" s="504"/>
      <c r="I123" s="504" t="str">
        <f t="shared" si="9"/>
        <v>NOPRIORITARIO</v>
      </c>
    </row>
    <row r="124" spans="1:9" ht="349.5" customHeight="1" x14ac:dyDescent="0.25">
      <c r="A124" s="504"/>
      <c r="B124" s="554"/>
      <c r="C124" s="564"/>
      <c r="D124" s="505"/>
      <c r="E124" s="505"/>
      <c r="F124" s="505"/>
      <c r="G124" s="505"/>
      <c r="H124" s="505"/>
      <c r="I124" s="505" t="str">
        <f t="shared" si="9"/>
        <v>NOPRIORITARIO</v>
      </c>
    </row>
    <row r="125" spans="1:9" ht="352.5" customHeight="1" x14ac:dyDescent="0.25">
      <c r="A125" s="504"/>
      <c r="B125" s="552" t="s">
        <v>345</v>
      </c>
      <c r="C125" s="565" t="s">
        <v>455</v>
      </c>
      <c r="D125" s="561" t="s">
        <v>584</v>
      </c>
      <c r="E125" s="503">
        <v>5</v>
      </c>
      <c r="F125" s="503">
        <v>5</v>
      </c>
      <c r="G125" s="503">
        <v>5</v>
      </c>
      <c r="H125" s="503">
        <f>E125*F125*G125</f>
        <v>125</v>
      </c>
      <c r="I125" s="570" t="str">
        <f>IF(H125&gt;=80,"PRIORITARIO",IF(H125&gt;=50,"MEDIANAMENTE PRIORITARIO",IF(H125&lt;49,"NOPRIORITARIO")))</f>
        <v>PRIORITARIO</v>
      </c>
    </row>
    <row r="126" spans="1:9" x14ac:dyDescent="0.25">
      <c r="A126" s="504"/>
      <c r="B126" s="553"/>
      <c r="C126" s="566"/>
      <c r="D126" s="504"/>
      <c r="E126" s="504"/>
      <c r="F126" s="504"/>
      <c r="G126" s="504"/>
      <c r="H126" s="504"/>
      <c r="I126" s="571" t="str">
        <f t="shared" si="9"/>
        <v>NOPRIORITARIO</v>
      </c>
    </row>
    <row r="127" spans="1:9" ht="409.5" customHeight="1" x14ac:dyDescent="0.25">
      <c r="A127" s="504"/>
      <c r="B127" s="554"/>
      <c r="C127" s="564"/>
      <c r="D127" s="505"/>
      <c r="E127" s="505"/>
      <c r="F127" s="505"/>
      <c r="G127" s="505"/>
      <c r="H127" s="505"/>
      <c r="I127" s="572" t="str">
        <f t="shared" si="9"/>
        <v>NOPRIORITARIO</v>
      </c>
    </row>
    <row r="128" spans="1:9" ht="15" customHeight="1" x14ac:dyDescent="0.25">
      <c r="A128" s="504"/>
      <c r="B128" s="552" t="s">
        <v>346</v>
      </c>
      <c r="C128" s="565" t="s">
        <v>585</v>
      </c>
      <c r="D128" s="536" t="s">
        <v>586</v>
      </c>
      <c r="E128" s="503">
        <v>4</v>
      </c>
      <c r="F128" s="503">
        <v>3</v>
      </c>
      <c r="G128" s="503">
        <v>3</v>
      </c>
      <c r="H128" s="503">
        <f>E128*F128*G128</f>
        <v>36</v>
      </c>
      <c r="I128" s="530" t="str">
        <f t="shared" si="9"/>
        <v>NOPRIORITARIO</v>
      </c>
    </row>
    <row r="129" spans="1:9" x14ac:dyDescent="0.25">
      <c r="A129" s="504"/>
      <c r="B129" s="553"/>
      <c r="C129" s="566"/>
      <c r="D129" s="504"/>
      <c r="E129" s="504"/>
      <c r="F129" s="504"/>
      <c r="G129" s="504"/>
      <c r="H129" s="504"/>
      <c r="I129" s="504" t="str">
        <f t="shared" si="9"/>
        <v>NOPRIORITARIO</v>
      </c>
    </row>
    <row r="130" spans="1:9" ht="155.25" customHeight="1" x14ac:dyDescent="0.25">
      <c r="A130" s="504"/>
      <c r="B130" s="554"/>
      <c r="C130" s="564"/>
      <c r="D130" s="505"/>
      <c r="E130" s="505"/>
      <c r="F130" s="505"/>
      <c r="G130" s="505"/>
      <c r="H130" s="505"/>
      <c r="I130" s="505" t="str">
        <f t="shared" si="9"/>
        <v>NOPRIORITARIO</v>
      </c>
    </row>
    <row r="131" spans="1:9" ht="238.5" customHeight="1" x14ac:dyDescent="0.25">
      <c r="A131" s="504"/>
      <c r="B131" s="552" t="s">
        <v>347</v>
      </c>
      <c r="C131" s="512" t="s">
        <v>456</v>
      </c>
      <c r="D131" s="512"/>
      <c r="E131" s="512"/>
      <c r="F131" s="512"/>
      <c r="G131" s="512"/>
      <c r="H131" s="512"/>
      <c r="I131" s="513"/>
    </row>
    <row r="132" spans="1:9" ht="15" customHeight="1" x14ac:dyDescent="0.25">
      <c r="A132" s="504"/>
      <c r="B132" s="553"/>
      <c r="C132" s="531"/>
      <c r="D132" s="531"/>
      <c r="E132" s="531"/>
      <c r="F132" s="531"/>
      <c r="G132" s="531"/>
      <c r="H132" s="531"/>
      <c r="I132" s="532"/>
    </row>
    <row r="133" spans="1:9" ht="207.75" customHeight="1" x14ac:dyDescent="0.25">
      <c r="A133" s="504"/>
      <c r="B133" s="554"/>
      <c r="C133" s="514"/>
      <c r="D133" s="514"/>
      <c r="E133" s="514"/>
      <c r="F133" s="514"/>
      <c r="G133" s="514"/>
      <c r="H133" s="514"/>
      <c r="I133" s="515"/>
    </row>
    <row r="134" spans="1:9" ht="15" customHeight="1" x14ac:dyDescent="0.25">
      <c r="A134" s="504"/>
      <c r="B134" s="552" t="s">
        <v>348</v>
      </c>
      <c r="C134" s="565" t="s">
        <v>664</v>
      </c>
      <c r="D134" s="561" t="s">
        <v>143</v>
      </c>
      <c r="E134" s="503">
        <v>2</v>
      </c>
      <c r="F134" s="533">
        <v>3</v>
      </c>
      <c r="G134" s="503">
        <v>5</v>
      </c>
      <c r="H134" s="503">
        <f>E134*F134*G134</f>
        <v>30</v>
      </c>
      <c r="I134" s="530" t="str">
        <f t="shared" si="9"/>
        <v>NOPRIORITARIO</v>
      </c>
    </row>
    <row r="135" spans="1:9" x14ac:dyDescent="0.25">
      <c r="A135" s="504"/>
      <c r="B135" s="553"/>
      <c r="C135" s="566"/>
      <c r="D135" s="562"/>
      <c r="E135" s="504"/>
      <c r="F135" s="534"/>
      <c r="G135" s="504"/>
      <c r="H135" s="504"/>
      <c r="I135" s="504" t="str">
        <f t="shared" si="9"/>
        <v>NOPRIORITARIO</v>
      </c>
    </row>
    <row r="136" spans="1:9" ht="194.25" customHeight="1" x14ac:dyDescent="0.25">
      <c r="A136" s="504"/>
      <c r="B136" s="554"/>
      <c r="C136" s="564"/>
      <c r="D136" s="563"/>
      <c r="E136" s="505"/>
      <c r="F136" s="535"/>
      <c r="G136" s="505"/>
      <c r="H136" s="505"/>
      <c r="I136" s="505" t="str">
        <f t="shared" si="9"/>
        <v>NOPRIORITARIO</v>
      </c>
    </row>
    <row r="137" spans="1:9" ht="15" customHeight="1" x14ac:dyDescent="0.25">
      <c r="A137" s="504"/>
      <c r="B137" s="552" t="s">
        <v>349</v>
      </c>
      <c r="C137" s="565" t="s">
        <v>665</v>
      </c>
      <c r="D137" s="561" t="s">
        <v>587</v>
      </c>
      <c r="E137" s="503">
        <v>3</v>
      </c>
      <c r="F137" s="503">
        <v>3</v>
      </c>
      <c r="G137" s="503">
        <v>3</v>
      </c>
      <c r="H137" s="503">
        <f>E137*F137*G137</f>
        <v>27</v>
      </c>
      <c r="I137" s="530" t="str">
        <f t="shared" si="9"/>
        <v>NOPRIORITARIO</v>
      </c>
    </row>
    <row r="138" spans="1:9" x14ac:dyDescent="0.25">
      <c r="A138" s="504"/>
      <c r="B138" s="553"/>
      <c r="C138" s="566"/>
      <c r="D138" s="562"/>
      <c r="E138" s="504"/>
      <c r="F138" s="504"/>
      <c r="G138" s="504"/>
      <c r="H138" s="504"/>
      <c r="I138" s="504" t="str">
        <f t="shared" si="9"/>
        <v>NOPRIORITARIO</v>
      </c>
    </row>
    <row r="139" spans="1:9" ht="409.6" customHeight="1" x14ac:dyDescent="0.25">
      <c r="A139" s="505"/>
      <c r="B139" s="554"/>
      <c r="C139" s="564"/>
      <c r="D139" s="563"/>
      <c r="E139" s="505"/>
      <c r="F139" s="505"/>
      <c r="G139" s="505"/>
      <c r="H139" s="505"/>
      <c r="I139" s="505" t="str">
        <f t="shared" si="9"/>
        <v>NOPRIORITARIO</v>
      </c>
    </row>
    <row r="140" spans="1:9" ht="117.75" customHeight="1" x14ac:dyDescent="0.25">
      <c r="A140" s="71"/>
      <c r="B140" s="326" t="s">
        <v>350</v>
      </c>
      <c r="C140" s="507" t="s">
        <v>445</v>
      </c>
      <c r="D140" s="507"/>
      <c r="E140" s="507"/>
      <c r="F140" s="507"/>
      <c r="G140" s="507"/>
      <c r="H140" s="507"/>
      <c r="I140" s="508"/>
    </row>
    <row r="141" spans="1:9" ht="294" customHeight="1" x14ac:dyDescent="0.25">
      <c r="A141" s="73" t="s">
        <v>84</v>
      </c>
      <c r="B141" s="326" t="s">
        <v>351</v>
      </c>
      <c r="C141" s="344"/>
      <c r="D141" s="53" t="s">
        <v>630</v>
      </c>
      <c r="E141" s="54">
        <v>5</v>
      </c>
      <c r="F141" s="54">
        <v>5</v>
      </c>
      <c r="G141" s="54">
        <v>5</v>
      </c>
      <c r="H141" s="74">
        <f>E141*F141*G141</f>
        <v>125</v>
      </c>
      <c r="I141" s="52" t="str">
        <f>IF(H141&gt;=80,"PRIORITARIO",IF(H141&gt;=50,"MEDIANAMENTE PRIORITARIO",IF(H141&lt;49,"NOPRIORITARIO")))</f>
        <v>PRIORITARIO</v>
      </c>
    </row>
    <row r="142" spans="1:9" x14ac:dyDescent="0.25">
      <c r="A142" s="75" t="s">
        <v>93</v>
      </c>
      <c r="B142" s="463"/>
      <c r="C142" s="351"/>
      <c r="D142" s="76"/>
      <c r="E142" s="76"/>
      <c r="F142" s="76"/>
      <c r="G142" s="76"/>
      <c r="H142" s="76"/>
      <c r="I142" s="77"/>
    </row>
    <row r="143" spans="1:9" ht="409.5" customHeight="1" x14ac:dyDescent="0.25">
      <c r="A143" s="555" t="s">
        <v>94</v>
      </c>
      <c r="B143" s="408" t="s">
        <v>352</v>
      </c>
      <c r="C143" s="474" t="s">
        <v>588</v>
      </c>
      <c r="D143" s="53" t="s">
        <v>589</v>
      </c>
      <c r="E143" s="78">
        <v>4</v>
      </c>
      <c r="F143" s="78">
        <v>3</v>
      </c>
      <c r="G143" s="78">
        <v>4</v>
      </c>
      <c r="H143" s="78">
        <f t="shared" ref="H143:H150" si="10">E143*F143*G143</f>
        <v>48</v>
      </c>
      <c r="I143" s="72" t="str">
        <f t="shared" ref="I143:I147" si="11">IF(H143&gt;=80,"PRIORITARIO",IF(H143&gt;=50,"MEDIANAMENTE PRIORITARIO",IF(H143&lt;49,"NOPRIORITARIO")))</f>
        <v>NOPRIORITARIO</v>
      </c>
    </row>
    <row r="144" spans="1:9" ht="300.75" customHeight="1" x14ac:dyDescent="0.25">
      <c r="A144" s="504"/>
      <c r="B144" s="484" t="s">
        <v>353</v>
      </c>
      <c r="C144" s="488" t="s">
        <v>666</v>
      </c>
      <c r="D144" s="462" t="s">
        <v>590</v>
      </c>
      <c r="E144" s="444">
        <v>4</v>
      </c>
      <c r="F144" s="444">
        <v>4</v>
      </c>
      <c r="G144" s="444">
        <v>4</v>
      </c>
      <c r="H144" s="444">
        <f t="shared" si="10"/>
        <v>64</v>
      </c>
      <c r="I144" s="79" t="str">
        <f t="shared" si="11"/>
        <v>MEDIANAMENTE PRIORITARIO</v>
      </c>
    </row>
    <row r="145" spans="1:9" ht="409.5" customHeight="1" x14ac:dyDescent="0.25">
      <c r="A145" s="550"/>
      <c r="B145" s="408" t="s">
        <v>354</v>
      </c>
      <c r="C145" s="489" t="s">
        <v>591</v>
      </c>
      <c r="D145" s="457" t="s">
        <v>590</v>
      </c>
      <c r="E145" s="78">
        <v>3</v>
      </c>
      <c r="F145" s="78">
        <v>3</v>
      </c>
      <c r="G145" s="78">
        <v>4</v>
      </c>
      <c r="H145" s="78">
        <f t="shared" si="10"/>
        <v>36</v>
      </c>
      <c r="I145" s="80" t="s">
        <v>74</v>
      </c>
    </row>
    <row r="146" spans="1:9" ht="114" customHeight="1" x14ac:dyDescent="0.25">
      <c r="A146" s="550"/>
      <c r="B146" s="408" t="s">
        <v>355</v>
      </c>
      <c r="C146" s="344"/>
      <c r="D146" s="457" t="s">
        <v>462</v>
      </c>
      <c r="E146" s="78">
        <v>3</v>
      </c>
      <c r="F146" s="78">
        <v>3</v>
      </c>
      <c r="G146" s="78">
        <v>4</v>
      </c>
      <c r="H146" s="78">
        <f t="shared" si="10"/>
        <v>36</v>
      </c>
      <c r="I146" s="80" t="s">
        <v>74</v>
      </c>
    </row>
    <row r="147" spans="1:9" ht="229.5" customHeight="1" x14ac:dyDescent="0.25">
      <c r="A147" s="504"/>
      <c r="B147" s="477" t="s">
        <v>356</v>
      </c>
      <c r="C147" s="344" t="s">
        <v>592</v>
      </c>
      <c r="D147" s="457" t="s">
        <v>593</v>
      </c>
      <c r="E147" s="78">
        <v>4</v>
      </c>
      <c r="F147" s="78">
        <v>4</v>
      </c>
      <c r="G147" s="78">
        <v>4</v>
      </c>
      <c r="H147" s="78">
        <f t="shared" si="10"/>
        <v>64</v>
      </c>
      <c r="I147" s="80" t="str">
        <f t="shared" si="11"/>
        <v>MEDIANAMENTE PRIORITARIO</v>
      </c>
    </row>
    <row r="148" spans="1:9" ht="172.5" customHeight="1" x14ac:dyDescent="0.25">
      <c r="A148" s="550"/>
      <c r="B148" s="408" t="s">
        <v>357</v>
      </c>
      <c r="C148" s="345" t="s">
        <v>594</v>
      </c>
      <c r="D148" s="458" t="s">
        <v>595</v>
      </c>
      <c r="E148" s="184">
        <v>3</v>
      </c>
      <c r="F148" s="184">
        <v>3</v>
      </c>
      <c r="G148" s="184">
        <v>3</v>
      </c>
      <c r="H148" s="184">
        <f t="shared" si="10"/>
        <v>27</v>
      </c>
      <c r="I148" s="80" t="s">
        <v>74</v>
      </c>
    </row>
    <row r="149" spans="1:9" ht="171" customHeight="1" x14ac:dyDescent="0.25">
      <c r="A149" s="551"/>
      <c r="B149" s="408" t="s">
        <v>358</v>
      </c>
      <c r="C149" s="509" t="s">
        <v>447</v>
      </c>
      <c r="D149" s="509"/>
      <c r="E149" s="509"/>
      <c r="F149" s="509"/>
      <c r="G149" s="509"/>
      <c r="H149" s="509"/>
      <c r="I149" s="510"/>
    </row>
    <row r="150" spans="1:9" ht="361.5" customHeight="1" x14ac:dyDescent="0.25">
      <c r="A150" s="464" t="s">
        <v>84</v>
      </c>
      <c r="B150" s="408" t="s">
        <v>359</v>
      </c>
      <c r="C150" s="344" t="s">
        <v>463</v>
      </c>
      <c r="D150" s="457" t="s">
        <v>596</v>
      </c>
      <c r="E150" s="74">
        <v>5</v>
      </c>
      <c r="F150" s="74">
        <v>5</v>
      </c>
      <c r="G150" s="74">
        <v>4</v>
      </c>
      <c r="H150" s="78">
        <f t="shared" si="10"/>
        <v>100</v>
      </c>
      <c r="I150" s="179" t="str">
        <f>IF(H150&gt;=80,"PRIORITARIO",IF(H150&gt;=50,"MEDIANAMENTE PRIORITARIO",IF(H150&lt;49,"NO PRIORITARIO")))</f>
        <v>PRIORITARIO</v>
      </c>
    </row>
    <row r="151" spans="1:9" x14ac:dyDescent="0.25">
      <c r="A151" s="81" t="s">
        <v>95</v>
      </c>
      <c r="B151" s="465"/>
      <c r="C151" s="352"/>
      <c r="D151" s="82"/>
      <c r="E151" s="82"/>
      <c r="F151" s="82"/>
      <c r="G151" s="82"/>
      <c r="H151" s="82"/>
      <c r="I151" s="83"/>
    </row>
    <row r="152" spans="1:9" ht="409.5" customHeight="1" x14ac:dyDescent="0.25">
      <c r="A152" s="556" t="s">
        <v>96</v>
      </c>
      <c r="B152" s="339" t="s">
        <v>360</v>
      </c>
      <c r="C152" s="53" t="s">
        <v>597</v>
      </c>
      <c r="D152" s="461" t="s">
        <v>598</v>
      </c>
      <c r="E152" s="54">
        <v>3</v>
      </c>
      <c r="F152" s="54">
        <v>4</v>
      </c>
      <c r="G152" s="54">
        <v>3</v>
      </c>
      <c r="H152" s="54">
        <f>E152*F152*G152</f>
        <v>36</v>
      </c>
      <c r="I152" s="72" t="str">
        <f t="shared" ref="I152:I159" si="12">IF(H152&gt;=80,"PRIORITARIO",IF(H152&gt;=50,"MEDIANAMENTE PRIORITARIO",IF(H152&lt;49,"NOPRIORITARIO")))</f>
        <v>NOPRIORITARIO</v>
      </c>
    </row>
    <row r="153" spans="1:9" ht="270.75" customHeight="1" x14ac:dyDescent="0.25">
      <c r="A153" s="504"/>
      <c r="B153" s="557" t="s">
        <v>361</v>
      </c>
      <c r="C153" s="567" t="s">
        <v>461</v>
      </c>
      <c r="D153" s="561" t="s">
        <v>599</v>
      </c>
      <c r="E153" s="513">
        <v>5</v>
      </c>
      <c r="F153" s="560">
        <v>4</v>
      </c>
      <c r="G153" s="560">
        <v>4</v>
      </c>
      <c r="H153" s="560">
        <f>E153*F153*G153</f>
        <v>80</v>
      </c>
      <c r="I153" s="530" t="str">
        <f t="shared" si="12"/>
        <v>PRIORITARIO</v>
      </c>
    </row>
    <row r="154" spans="1:9" ht="85.5" customHeight="1" x14ac:dyDescent="0.25">
      <c r="A154" s="504"/>
      <c r="B154" s="558"/>
      <c r="C154" s="568"/>
      <c r="D154" s="569"/>
      <c r="E154" s="564"/>
      <c r="F154" s="505"/>
      <c r="G154" s="505"/>
      <c r="H154" s="505"/>
      <c r="I154" s="505" t="str">
        <f t="shared" si="12"/>
        <v>NOPRIORITARIO</v>
      </c>
    </row>
    <row r="155" spans="1:9" ht="330" customHeight="1" x14ac:dyDescent="0.25">
      <c r="A155" s="504"/>
      <c r="B155" s="339" t="s">
        <v>362</v>
      </c>
      <c r="C155" s="53" t="s">
        <v>467</v>
      </c>
      <c r="D155" s="466" t="s">
        <v>600</v>
      </c>
      <c r="E155" s="54">
        <v>3</v>
      </c>
      <c r="F155" s="54">
        <v>3</v>
      </c>
      <c r="G155" s="54">
        <v>3</v>
      </c>
      <c r="H155" s="54">
        <f t="shared" ref="H155:H166" si="13">E155*F155*G155</f>
        <v>27</v>
      </c>
      <c r="I155" s="72" t="str">
        <f t="shared" si="12"/>
        <v>NOPRIORITARIO</v>
      </c>
    </row>
    <row r="156" spans="1:9" ht="263.25" customHeight="1" x14ac:dyDescent="0.25">
      <c r="A156" s="504"/>
      <c r="B156" s="339" t="s">
        <v>363</v>
      </c>
      <c r="C156" s="53" t="s">
        <v>601</v>
      </c>
      <c r="D156" s="457" t="s">
        <v>602</v>
      </c>
      <c r="E156" s="54">
        <v>3</v>
      </c>
      <c r="F156" s="54">
        <v>3</v>
      </c>
      <c r="G156" s="54">
        <v>3</v>
      </c>
      <c r="H156" s="54">
        <f t="shared" si="13"/>
        <v>27</v>
      </c>
      <c r="I156" s="72" t="str">
        <f t="shared" si="12"/>
        <v>NOPRIORITARIO</v>
      </c>
    </row>
    <row r="157" spans="1:9" ht="409.5" customHeight="1" x14ac:dyDescent="0.25">
      <c r="A157" s="504"/>
      <c r="B157" s="339" t="s">
        <v>364</v>
      </c>
      <c r="C157" s="53" t="s">
        <v>603</v>
      </c>
      <c r="D157" s="457" t="s">
        <v>604</v>
      </c>
      <c r="E157" s="54">
        <v>4</v>
      </c>
      <c r="F157" s="54">
        <v>4</v>
      </c>
      <c r="G157" s="54">
        <v>4</v>
      </c>
      <c r="H157" s="54">
        <f t="shared" si="13"/>
        <v>64</v>
      </c>
      <c r="I157" s="72" t="str">
        <f t="shared" si="12"/>
        <v>MEDIANAMENTE PRIORITARIO</v>
      </c>
    </row>
    <row r="158" spans="1:9" ht="260.25" customHeight="1" x14ac:dyDescent="0.25">
      <c r="A158" s="504"/>
      <c r="B158" s="339" t="s">
        <v>365</v>
      </c>
      <c r="C158" s="53" t="s">
        <v>605</v>
      </c>
      <c r="D158" s="457" t="s">
        <v>606</v>
      </c>
      <c r="E158" s="54">
        <v>3</v>
      </c>
      <c r="F158" s="54">
        <v>3</v>
      </c>
      <c r="G158" s="54">
        <v>4</v>
      </c>
      <c r="H158" s="54">
        <f t="shared" si="13"/>
        <v>36</v>
      </c>
      <c r="I158" s="72" t="str">
        <f t="shared" si="12"/>
        <v>NOPRIORITARIO</v>
      </c>
    </row>
    <row r="159" spans="1:9" ht="228" customHeight="1" x14ac:dyDescent="0.25">
      <c r="A159" s="504"/>
      <c r="B159" s="339" t="s">
        <v>366</v>
      </c>
      <c r="C159" s="53" t="s">
        <v>457</v>
      </c>
      <c r="D159" s="457" t="s">
        <v>607</v>
      </c>
      <c r="E159" s="54">
        <v>3</v>
      </c>
      <c r="F159" s="54">
        <v>3</v>
      </c>
      <c r="G159" s="54">
        <v>4</v>
      </c>
      <c r="H159" s="54">
        <f t="shared" si="13"/>
        <v>36</v>
      </c>
      <c r="I159" s="72" t="str">
        <f t="shared" si="12"/>
        <v>NOPRIORITARIO</v>
      </c>
    </row>
    <row r="160" spans="1:9" ht="341.25" customHeight="1" x14ac:dyDescent="0.25">
      <c r="A160" s="504"/>
      <c r="B160" s="339" t="s">
        <v>367</v>
      </c>
      <c r="C160" s="53" t="s">
        <v>608</v>
      </c>
      <c r="D160" s="457" t="s">
        <v>609</v>
      </c>
      <c r="E160" s="54">
        <v>3</v>
      </c>
      <c r="F160" s="54">
        <v>3</v>
      </c>
      <c r="G160" s="54">
        <v>3</v>
      </c>
      <c r="H160" s="54">
        <f t="shared" si="13"/>
        <v>27</v>
      </c>
      <c r="I160" s="72" t="str">
        <f t="shared" ref="I160:I165" si="14">IF(H160&gt;=80,"PRIORITARIO",IF(H160&gt;=50,"MEDIANAMENTE PRIORITARIO",IF(H160&lt;49,"NOPRIORITARIO")))</f>
        <v>NOPRIORITARIO</v>
      </c>
    </row>
    <row r="161" spans="1:9" ht="399" customHeight="1" x14ac:dyDescent="0.25">
      <c r="A161" s="504"/>
      <c r="B161" s="339" t="s">
        <v>368</v>
      </c>
      <c r="C161" s="490" t="s">
        <v>610</v>
      </c>
      <c r="D161" s="457" t="s">
        <v>145</v>
      </c>
      <c r="E161" s="54">
        <v>2</v>
      </c>
      <c r="F161" s="54">
        <v>2</v>
      </c>
      <c r="G161" s="54">
        <v>4</v>
      </c>
      <c r="H161" s="54">
        <f t="shared" si="13"/>
        <v>16</v>
      </c>
      <c r="I161" s="72" t="str">
        <f t="shared" si="14"/>
        <v>NOPRIORITARIO</v>
      </c>
    </row>
    <row r="162" spans="1:9" ht="282.75" customHeight="1" x14ac:dyDescent="0.25">
      <c r="A162" s="504"/>
      <c r="B162" s="339" t="s">
        <v>369</v>
      </c>
      <c r="C162" s="53" t="s">
        <v>667</v>
      </c>
      <c r="D162" s="457" t="s">
        <v>611</v>
      </c>
      <c r="E162" s="54">
        <v>3</v>
      </c>
      <c r="F162" s="54">
        <v>4</v>
      </c>
      <c r="G162" s="54">
        <v>4</v>
      </c>
      <c r="H162" s="54">
        <f t="shared" si="13"/>
        <v>48</v>
      </c>
      <c r="I162" s="72" t="str">
        <f t="shared" si="14"/>
        <v>NOPRIORITARIO</v>
      </c>
    </row>
    <row r="163" spans="1:9" ht="335.25" customHeight="1" x14ac:dyDescent="0.25">
      <c r="A163" s="504"/>
      <c r="B163" s="340" t="s">
        <v>641</v>
      </c>
      <c r="C163" s="53" t="s">
        <v>464</v>
      </c>
      <c r="D163" s="457" t="s">
        <v>612</v>
      </c>
      <c r="E163" s="54">
        <v>2</v>
      </c>
      <c r="F163" s="54">
        <v>3</v>
      </c>
      <c r="G163" s="54">
        <v>3</v>
      </c>
      <c r="H163" s="54">
        <f t="shared" si="13"/>
        <v>18</v>
      </c>
      <c r="I163" s="72" t="str">
        <f t="shared" si="14"/>
        <v>NOPRIORITARIO</v>
      </c>
    </row>
    <row r="164" spans="1:9" ht="299.25" customHeight="1" x14ac:dyDescent="0.25">
      <c r="A164" s="504"/>
      <c r="B164" s="341" t="s">
        <v>370</v>
      </c>
      <c r="C164" s="53" t="s">
        <v>458</v>
      </c>
      <c r="D164" s="457" t="s">
        <v>613</v>
      </c>
      <c r="E164" s="54">
        <v>3</v>
      </c>
      <c r="F164" s="54">
        <v>3</v>
      </c>
      <c r="G164" s="54">
        <v>5</v>
      </c>
      <c r="H164" s="54">
        <f t="shared" si="13"/>
        <v>45</v>
      </c>
      <c r="I164" s="72" t="str">
        <f t="shared" si="14"/>
        <v>NOPRIORITARIO</v>
      </c>
    </row>
    <row r="165" spans="1:9" ht="313.5" customHeight="1" x14ac:dyDescent="0.25">
      <c r="A165" s="505"/>
      <c r="B165" s="342" t="s">
        <v>371</v>
      </c>
      <c r="C165" s="53" t="s">
        <v>465</v>
      </c>
      <c r="D165" s="467" t="s">
        <v>459</v>
      </c>
      <c r="E165" s="54">
        <v>2</v>
      </c>
      <c r="F165" s="54">
        <v>3</v>
      </c>
      <c r="G165" s="54">
        <v>5</v>
      </c>
      <c r="H165" s="54">
        <f t="shared" si="13"/>
        <v>30</v>
      </c>
      <c r="I165" s="72" t="str">
        <f t="shared" si="14"/>
        <v>NOPRIORITARIO</v>
      </c>
    </row>
    <row r="166" spans="1:9" ht="361.5" customHeight="1" x14ac:dyDescent="0.25">
      <c r="A166" s="73" t="s">
        <v>84</v>
      </c>
      <c r="B166" s="330" t="s">
        <v>372</v>
      </c>
      <c r="C166" s="53" t="s">
        <v>461</v>
      </c>
      <c r="D166" s="457" t="s">
        <v>596</v>
      </c>
      <c r="E166" s="54">
        <v>5</v>
      </c>
      <c r="F166" s="54">
        <v>4</v>
      </c>
      <c r="G166" s="54">
        <v>4</v>
      </c>
      <c r="H166" s="54">
        <f t="shared" si="13"/>
        <v>80</v>
      </c>
      <c r="I166" s="72" t="str">
        <f>IF(H166&gt;=80,"PRIORITARIO",IF(H166&gt;=50,"MEDIANAMENTE PRIORITARIO",IF(H166&lt;49,"NOPRIORITARIO")))</f>
        <v>PRIORITARIO</v>
      </c>
    </row>
    <row r="167" spans="1:9" x14ac:dyDescent="0.25">
      <c r="A167" s="84" t="s">
        <v>97</v>
      </c>
      <c r="B167" s="468"/>
      <c r="C167" s="353"/>
      <c r="D167" s="85"/>
      <c r="E167" s="85"/>
      <c r="F167" s="85"/>
      <c r="G167" s="85"/>
      <c r="H167" s="85"/>
      <c r="I167" s="29"/>
    </row>
    <row r="168" spans="1:9" ht="409.5" customHeight="1" x14ac:dyDescent="0.25">
      <c r="A168" s="549" t="s">
        <v>98</v>
      </c>
      <c r="B168" s="408" t="s">
        <v>373</v>
      </c>
      <c r="C168" s="345" t="s">
        <v>461</v>
      </c>
      <c r="D168" s="181" t="s">
        <v>614</v>
      </c>
      <c r="E168" s="184">
        <v>4</v>
      </c>
      <c r="F168" s="184">
        <v>4</v>
      </c>
      <c r="G168" s="184">
        <v>5</v>
      </c>
      <c r="H168" s="184">
        <f>E168*F168*G168</f>
        <v>80</v>
      </c>
      <c r="I168" s="52" t="str">
        <f>IF(H168&gt;=80,"PRIORITARIO",IF(H168&gt;=50,"MEDIANAMENTE PRIORITARIO",IF(H168&lt;49,"NOPRIORITARIO")))</f>
        <v>PRIORITARIO</v>
      </c>
    </row>
    <row r="169" spans="1:9" ht="215.25" customHeight="1" x14ac:dyDescent="0.25">
      <c r="A169" s="550"/>
      <c r="B169" s="408" t="s">
        <v>374</v>
      </c>
      <c r="C169" s="344" t="s">
        <v>461</v>
      </c>
      <c r="D169" s="457" t="s">
        <v>142</v>
      </c>
      <c r="E169" s="78">
        <v>5</v>
      </c>
      <c r="F169" s="78">
        <v>4</v>
      </c>
      <c r="G169" s="78">
        <v>4</v>
      </c>
      <c r="H169" s="78">
        <f>E169*F169*G169</f>
        <v>80</v>
      </c>
      <c r="I169" s="52" t="str">
        <f>IF(H169&gt;=80,"PRIORITARIO",IF(H169&gt;=50,"MEDIANAMENTE PRIORITARIO",IF(H169&lt;49,"NOPRIORITARIO")))</f>
        <v>PRIORITARIO</v>
      </c>
    </row>
    <row r="170" spans="1:9" ht="258" customHeight="1" x14ac:dyDescent="0.25">
      <c r="A170" s="550"/>
      <c r="B170" s="408" t="s">
        <v>375</v>
      </c>
      <c r="C170" s="345" t="s">
        <v>466</v>
      </c>
      <c r="D170" s="181" t="s">
        <v>615</v>
      </c>
      <c r="E170" s="184">
        <v>5</v>
      </c>
      <c r="F170" s="184">
        <v>4</v>
      </c>
      <c r="G170" s="184">
        <v>4</v>
      </c>
      <c r="H170" s="184">
        <f>E170*F170*G170</f>
        <v>80</v>
      </c>
      <c r="I170" s="52" t="str">
        <f>IF(H170&gt;=80,"PRIORITARIO",IF(H170&gt;=50,"MEDIANAMENTE PRIORITARIO",IF(H170&lt;49,"NOPRIORITARIO")))</f>
        <v>PRIORITARIO</v>
      </c>
    </row>
    <row r="171" spans="1:9" ht="171" customHeight="1" x14ac:dyDescent="0.25">
      <c r="A171" s="550"/>
      <c r="B171" s="408" t="s">
        <v>376</v>
      </c>
      <c r="C171" s="345" t="s">
        <v>617</v>
      </c>
      <c r="D171" s="458" t="s">
        <v>460</v>
      </c>
      <c r="E171" s="184">
        <v>4</v>
      </c>
      <c r="F171" s="184">
        <v>4</v>
      </c>
      <c r="G171" s="184">
        <v>4</v>
      </c>
      <c r="H171" s="184">
        <f>E171*F171*G171</f>
        <v>64</v>
      </c>
      <c r="I171" s="52" t="str">
        <f>IF(H171&gt;=80,"PRIORITARIO",IF(H171&gt;=50,"MEDIANAMENTE PRIORITARIO",IF(H171&lt;49,"NOPRIORITARIO")))</f>
        <v>MEDIANAMENTE PRIORITARIO</v>
      </c>
    </row>
    <row r="172" spans="1:9" ht="171" customHeight="1" x14ac:dyDescent="0.25">
      <c r="A172" s="551"/>
      <c r="B172" s="408" t="s">
        <v>377</v>
      </c>
      <c r="C172" s="344" t="s">
        <v>668</v>
      </c>
      <c r="D172" s="457" t="s">
        <v>618</v>
      </c>
      <c r="E172" s="78">
        <v>4</v>
      </c>
      <c r="F172" s="78">
        <v>3</v>
      </c>
      <c r="G172" s="78">
        <v>5</v>
      </c>
      <c r="H172" s="78">
        <f>E172*F172*G172</f>
        <v>60</v>
      </c>
      <c r="I172" s="52" t="str">
        <f>IF(H172&gt;=80,"PRIORITARIO",IF(H172&gt;=50,"MEDIANAMENTE PRIORITARIO",IF(H172&lt;49,"NOPRIORITARIO")))</f>
        <v>MEDIANAMENTE PRIORITARIO</v>
      </c>
    </row>
    <row r="173" spans="1:9" x14ac:dyDescent="0.25">
      <c r="A173" s="86"/>
      <c r="B173" s="87"/>
      <c r="C173" s="87"/>
      <c r="D173" s="87"/>
      <c r="E173" s="88"/>
      <c r="F173" s="88"/>
      <c r="G173" s="88"/>
      <c r="H173" s="88"/>
      <c r="I173" s="86"/>
    </row>
    <row r="174" spans="1:9" x14ac:dyDescent="0.25">
      <c r="A174" s="86"/>
      <c r="B174" s="87"/>
      <c r="C174" s="87"/>
      <c r="D174" s="87"/>
      <c r="E174" s="88"/>
      <c r="F174" s="88"/>
      <c r="G174" s="88"/>
      <c r="H174" s="88"/>
      <c r="I174" s="86"/>
    </row>
    <row r="175" spans="1:9" x14ac:dyDescent="0.25">
      <c r="A175" s="86"/>
      <c r="B175" s="87"/>
      <c r="C175" s="87"/>
      <c r="D175" s="87"/>
      <c r="E175" s="88"/>
      <c r="F175" s="88"/>
      <c r="G175" s="88"/>
      <c r="H175" s="88"/>
      <c r="I175" s="86"/>
    </row>
    <row r="176" spans="1:9" x14ac:dyDescent="0.25">
      <c r="A176" s="86"/>
      <c r="B176" s="87"/>
      <c r="C176" s="87"/>
      <c r="D176" s="87"/>
      <c r="E176" s="88"/>
      <c r="F176" s="88"/>
      <c r="G176" s="88"/>
      <c r="H176" s="88"/>
      <c r="I176" s="86"/>
    </row>
    <row r="177" spans="1:9" x14ac:dyDescent="0.25">
      <c r="A177" s="89"/>
      <c r="B177" s="89"/>
      <c r="C177" s="89"/>
      <c r="D177" s="89"/>
      <c r="E177" s="89"/>
      <c r="F177" s="89"/>
      <c r="G177" s="89"/>
      <c r="H177" s="89"/>
      <c r="I177" s="90" t="s">
        <v>76</v>
      </c>
    </row>
    <row r="178" spans="1:9" x14ac:dyDescent="0.25">
      <c r="A178" s="89"/>
      <c r="B178" s="89"/>
      <c r="C178" s="89"/>
      <c r="D178" s="89"/>
      <c r="E178" s="89"/>
      <c r="F178" s="89"/>
      <c r="G178" s="89"/>
      <c r="H178" s="89"/>
      <c r="I178" s="86" t="s">
        <v>73</v>
      </c>
    </row>
    <row r="179" spans="1:9" ht="28.5" customHeight="1" x14ac:dyDescent="0.25">
      <c r="A179" s="89"/>
      <c r="B179" s="89"/>
      <c r="C179" s="89"/>
      <c r="D179" s="89"/>
      <c r="E179" s="89"/>
      <c r="F179" s="89"/>
      <c r="G179" s="89"/>
      <c r="H179" s="89"/>
      <c r="I179" s="91" t="s">
        <v>74</v>
      </c>
    </row>
    <row r="180" spans="1:9" x14ac:dyDescent="0.25">
      <c r="A180" s="86"/>
      <c r="B180" s="87"/>
      <c r="C180" s="87"/>
      <c r="D180" s="87"/>
      <c r="E180" s="88"/>
      <c r="F180" s="88"/>
      <c r="G180" s="88"/>
      <c r="H180" s="88"/>
      <c r="I180" s="86"/>
    </row>
    <row r="181" spans="1:9" x14ac:dyDescent="0.25">
      <c r="A181" s="180"/>
      <c r="B181" s="485"/>
      <c r="C181" s="485"/>
      <c r="D181" s="180"/>
      <c r="E181" s="180"/>
      <c r="F181" s="180"/>
      <c r="G181" s="180"/>
      <c r="H181" s="180"/>
      <c r="I181" s="92"/>
    </row>
    <row r="182" spans="1:9" x14ac:dyDescent="0.25">
      <c r="A182" s="180"/>
      <c r="B182" s="485"/>
      <c r="C182" s="485"/>
      <c r="D182" s="180"/>
      <c r="E182" s="180"/>
      <c r="F182" s="180"/>
      <c r="G182" s="180"/>
      <c r="H182" s="180"/>
      <c r="I182" s="92"/>
    </row>
    <row r="183" spans="1:9" x14ac:dyDescent="0.25">
      <c r="A183" s="180"/>
      <c r="B183" s="485"/>
      <c r="C183" s="485"/>
      <c r="D183" s="180"/>
      <c r="E183" s="180"/>
      <c r="F183" s="180"/>
      <c r="G183" s="180"/>
      <c r="H183" s="180"/>
      <c r="I183" s="92"/>
    </row>
    <row r="184" spans="1:9" x14ac:dyDescent="0.25">
      <c r="A184" s="180"/>
      <c r="B184" s="485"/>
      <c r="C184" s="485"/>
      <c r="D184" s="180"/>
      <c r="E184" s="180"/>
      <c r="F184" s="180"/>
      <c r="G184" s="180"/>
      <c r="H184" s="180"/>
      <c r="I184" s="92"/>
    </row>
    <row r="185" spans="1:9" x14ac:dyDescent="0.25">
      <c r="A185" s="180"/>
      <c r="B185" s="485"/>
      <c r="C185" s="485"/>
      <c r="D185" s="180"/>
      <c r="E185" s="180"/>
      <c r="F185" s="180"/>
      <c r="G185" s="180"/>
      <c r="H185" s="180"/>
      <c r="I185" s="92"/>
    </row>
    <row r="186" spans="1:9" x14ac:dyDescent="0.25">
      <c r="A186" s="180"/>
      <c r="B186" s="485"/>
      <c r="C186" s="485"/>
      <c r="D186" s="180"/>
      <c r="E186" s="180"/>
      <c r="F186" s="180"/>
      <c r="G186" s="180"/>
      <c r="H186" s="180"/>
      <c r="I186" s="92"/>
    </row>
    <row r="187" spans="1:9" x14ac:dyDescent="0.25">
      <c r="A187" s="180"/>
      <c r="B187" s="485"/>
      <c r="C187" s="485"/>
      <c r="D187" s="180"/>
      <c r="E187" s="180"/>
      <c r="F187" s="180"/>
      <c r="G187" s="180"/>
      <c r="H187" s="180"/>
      <c r="I187" s="92"/>
    </row>
    <row r="188" spans="1:9" x14ac:dyDescent="0.25">
      <c r="A188" s="180"/>
      <c r="B188" s="485"/>
      <c r="C188" s="485"/>
      <c r="D188" s="180"/>
      <c r="E188" s="180"/>
      <c r="F188" s="180"/>
      <c r="G188" s="180"/>
      <c r="H188" s="180"/>
      <c r="I188" s="92"/>
    </row>
    <row r="189" spans="1:9" x14ac:dyDescent="0.25">
      <c r="A189" s="180"/>
      <c r="B189" s="485"/>
      <c r="C189" s="485"/>
      <c r="D189" s="180"/>
      <c r="E189" s="180"/>
      <c r="F189" s="180"/>
      <c r="G189" s="180"/>
      <c r="H189" s="180"/>
      <c r="I189" s="92"/>
    </row>
    <row r="190" spans="1:9" x14ac:dyDescent="0.25">
      <c r="A190" s="180"/>
      <c r="B190" s="485"/>
      <c r="C190" s="485"/>
      <c r="D190" s="180"/>
      <c r="E190" s="180"/>
      <c r="F190" s="180"/>
      <c r="G190" s="180"/>
      <c r="H190" s="180"/>
      <c r="I190" s="92"/>
    </row>
    <row r="191" spans="1:9" x14ac:dyDescent="0.25">
      <c r="A191" s="180"/>
      <c r="B191" s="485"/>
      <c r="C191" s="485"/>
      <c r="D191" s="180"/>
      <c r="E191" s="180"/>
      <c r="F191" s="180"/>
      <c r="G191" s="180"/>
      <c r="H191" s="180"/>
      <c r="I191" s="92"/>
    </row>
    <row r="192" spans="1:9" x14ac:dyDescent="0.25">
      <c r="A192" s="180"/>
      <c r="B192" s="485"/>
      <c r="C192" s="485"/>
      <c r="D192" s="180"/>
      <c r="E192" s="180"/>
      <c r="F192" s="180"/>
      <c r="G192" s="180"/>
      <c r="H192" s="180"/>
      <c r="I192" s="92"/>
    </row>
    <row r="193" spans="1:9" x14ac:dyDescent="0.25">
      <c r="A193" s="180"/>
      <c r="B193" s="485"/>
      <c r="C193" s="485"/>
      <c r="D193" s="180"/>
      <c r="E193" s="180"/>
      <c r="F193" s="180"/>
      <c r="G193" s="180"/>
      <c r="H193" s="180"/>
      <c r="I193" s="92"/>
    </row>
    <row r="194" spans="1:9" x14ac:dyDescent="0.25">
      <c r="A194" s="180"/>
      <c r="B194" s="485"/>
      <c r="C194" s="485"/>
      <c r="D194" s="180"/>
      <c r="E194" s="180"/>
      <c r="F194" s="180"/>
      <c r="G194" s="180"/>
      <c r="H194" s="180"/>
      <c r="I194" s="92"/>
    </row>
    <row r="195" spans="1:9" x14ac:dyDescent="0.25">
      <c r="A195" s="180"/>
      <c r="B195" s="485"/>
      <c r="C195" s="485"/>
      <c r="D195" s="180"/>
      <c r="E195" s="180"/>
      <c r="F195" s="180"/>
      <c r="G195" s="180"/>
      <c r="H195" s="180"/>
      <c r="I195" s="92"/>
    </row>
    <row r="196" spans="1:9" x14ac:dyDescent="0.25">
      <c r="A196" s="180"/>
      <c r="B196" s="485"/>
      <c r="C196" s="485"/>
      <c r="D196" s="180"/>
      <c r="E196" s="180"/>
      <c r="F196" s="180"/>
      <c r="G196" s="180"/>
      <c r="H196" s="180"/>
      <c r="I196" s="92"/>
    </row>
    <row r="197" spans="1:9" x14ac:dyDescent="0.25">
      <c r="A197" s="180"/>
      <c r="B197" s="485"/>
      <c r="C197" s="485"/>
      <c r="D197" s="180"/>
      <c r="E197" s="180"/>
      <c r="F197" s="180"/>
      <c r="G197" s="180"/>
      <c r="H197" s="180"/>
      <c r="I197" s="92"/>
    </row>
    <row r="198" spans="1:9" x14ac:dyDescent="0.25">
      <c r="A198" s="180"/>
      <c r="B198" s="485"/>
      <c r="C198" s="485"/>
      <c r="D198" s="180"/>
      <c r="E198" s="180"/>
      <c r="F198" s="180"/>
      <c r="G198" s="180"/>
      <c r="H198" s="180"/>
      <c r="I198" s="92"/>
    </row>
    <row r="199" spans="1:9" x14ac:dyDescent="0.25">
      <c r="A199" s="180"/>
      <c r="B199" s="485"/>
      <c r="C199" s="485"/>
      <c r="D199" s="180"/>
      <c r="E199" s="180"/>
      <c r="F199" s="180"/>
      <c r="G199" s="180"/>
      <c r="H199" s="180"/>
      <c r="I199" s="92"/>
    </row>
    <row r="200" spans="1:9" x14ac:dyDescent="0.25">
      <c r="A200" s="180"/>
      <c r="B200" s="485"/>
      <c r="C200" s="485"/>
      <c r="D200" s="180"/>
      <c r="E200" s="180"/>
      <c r="F200" s="180"/>
      <c r="G200" s="180"/>
      <c r="H200" s="180"/>
      <c r="I200" s="92"/>
    </row>
    <row r="201" spans="1:9" x14ac:dyDescent="0.25">
      <c r="A201" s="180"/>
      <c r="B201" s="485"/>
      <c r="C201" s="485"/>
      <c r="D201" s="180"/>
      <c r="E201" s="180"/>
      <c r="F201" s="180"/>
      <c r="G201" s="180"/>
      <c r="H201" s="180"/>
      <c r="I201" s="92"/>
    </row>
    <row r="202" spans="1:9" x14ac:dyDescent="0.25">
      <c r="A202" s="180"/>
      <c r="B202" s="485"/>
      <c r="C202" s="485"/>
      <c r="D202" s="180"/>
      <c r="E202" s="180"/>
      <c r="F202" s="180"/>
      <c r="G202" s="180"/>
      <c r="H202" s="180"/>
      <c r="I202" s="92"/>
    </row>
    <row r="203" spans="1:9" x14ac:dyDescent="0.25">
      <c r="A203" s="180"/>
      <c r="B203" s="485"/>
      <c r="C203" s="485"/>
      <c r="D203" s="180"/>
      <c r="E203" s="180"/>
      <c r="F203" s="180"/>
      <c r="G203" s="180"/>
      <c r="H203" s="180"/>
      <c r="I203" s="92"/>
    </row>
    <row r="204" spans="1:9" x14ac:dyDescent="0.25">
      <c r="A204" s="180"/>
      <c r="B204" s="485"/>
      <c r="C204" s="485"/>
      <c r="D204" s="180"/>
      <c r="E204" s="180"/>
      <c r="F204" s="180"/>
      <c r="G204" s="180"/>
      <c r="H204" s="180"/>
      <c r="I204" s="92"/>
    </row>
    <row r="205" spans="1:9" x14ac:dyDescent="0.25">
      <c r="A205" s="180"/>
      <c r="B205" s="485"/>
      <c r="C205" s="485"/>
      <c r="D205" s="180"/>
      <c r="E205" s="180"/>
      <c r="F205" s="180"/>
      <c r="G205" s="180"/>
      <c r="H205" s="180"/>
      <c r="I205" s="92"/>
    </row>
    <row r="206" spans="1:9" x14ac:dyDescent="0.25">
      <c r="A206" s="180"/>
      <c r="B206" s="485"/>
      <c r="C206" s="485"/>
      <c r="D206" s="180"/>
      <c r="E206" s="180"/>
      <c r="F206" s="180"/>
      <c r="G206" s="180"/>
      <c r="H206" s="180"/>
      <c r="I206" s="92"/>
    </row>
    <row r="207" spans="1:9" x14ac:dyDescent="0.25">
      <c r="A207" s="180"/>
      <c r="B207" s="485"/>
      <c r="C207" s="485"/>
      <c r="D207" s="180"/>
      <c r="E207" s="180"/>
      <c r="F207" s="180"/>
      <c r="G207" s="180"/>
      <c r="H207" s="180"/>
      <c r="I207" s="92"/>
    </row>
    <row r="208" spans="1:9" x14ac:dyDescent="0.25">
      <c r="A208" s="180"/>
      <c r="B208" s="485"/>
      <c r="C208" s="485"/>
      <c r="D208" s="180"/>
      <c r="E208" s="180"/>
      <c r="F208" s="180"/>
      <c r="G208" s="180"/>
      <c r="H208" s="180"/>
      <c r="I208" s="92"/>
    </row>
    <row r="209" spans="1:9" x14ac:dyDescent="0.25">
      <c r="A209" s="180"/>
      <c r="B209" s="485"/>
      <c r="C209" s="485"/>
      <c r="D209" s="180"/>
      <c r="E209" s="180"/>
      <c r="F209" s="180"/>
      <c r="G209" s="180"/>
      <c r="H209" s="180"/>
      <c r="I209" s="92"/>
    </row>
    <row r="210" spans="1:9" x14ac:dyDescent="0.25">
      <c r="A210" s="180"/>
      <c r="B210" s="485"/>
      <c r="C210" s="485"/>
      <c r="D210" s="180"/>
      <c r="E210" s="180"/>
      <c r="F210" s="180"/>
      <c r="G210" s="180"/>
      <c r="H210" s="180"/>
      <c r="I210" s="92"/>
    </row>
    <row r="211" spans="1:9" x14ac:dyDescent="0.25">
      <c r="A211" s="180"/>
      <c r="B211" s="485"/>
      <c r="C211" s="485"/>
      <c r="D211" s="180"/>
      <c r="E211" s="180"/>
      <c r="F211" s="180"/>
      <c r="G211" s="180"/>
      <c r="H211" s="180"/>
      <c r="I211" s="92"/>
    </row>
    <row r="212" spans="1:9" x14ac:dyDescent="0.25">
      <c r="A212" s="180"/>
      <c r="B212" s="485"/>
      <c r="C212" s="485"/>
      <c r="D212" s="180"/>
      <c r="E212" s="180"/>
      <c r="F212" s="180"/>
      <c r="G212" s="180"/>
      <c r="H212" s="180"/>
      <c r="I212" s="92"/>
    </row>
    <row r="213" spans="1:9" x14ac:dyDescent="0.25">
      <c r="A213" s="180"/>
      <c r="B213" s="485"/>
      <c r="C213" s="485"/>
      <c r="D213" s="180"/>
      <c r="E213" s="180"/>
      <c r="F213" s="180"/>
      <c r="G213" s="180"/>
      <c r="H213" s="180"/>
      <c r="I213" s="92"/>
    </row>
    <row r="214" spans="1:9" x14ac:dyDescent="0.25">
      <c r="A214" s="180"/>
      <c r="B214" s="485"/>
      <c r="C214" s="485"/>
      <c r="D214" s="180"/>
      <c r="E214" s="180"/>
      <c r="F214" s="180"/>
      <c r="G214" s="180"/>
      <c r="H214" s="180"/>
      <c r="I214" s="92"/>
    </row>
    <row r="215" spans="1:9" x14ac:dyDescent="0.25">
      <c r="A215" s="180"/>
      <c r="B215" s="485"/>
      <c r="C215" s="485"/>
      <c r="D215" s="180"/>
      <c r="E215" s="180"/>
      <c r="F215" s="180"/>
      <c r="G215" s="180"/>
      <c r="H215" s="180"/>
      <c r="I215" s="92"/>
    </row>
    <row r="216" spans="1:9" x14ac:dyDescent="0.25">
      <c r="A216" s="180"/>
      <c r="B216" s="485"/>
      <c r="C216" s="485"/>
      <c r="D216" s="180"/>
      <c r="E216" s="180"/>
      <c r="F216" s="180"/>
      <c r="G216" s="180"/>
      <c r="H216" s="180"/>
      <c r="I216" s="92"/>
    </row>
    <row r="217" spans="1:9" x14ac:dyDescent="0.25">
      <c r="A217" s="180"/>
      <c r="B217" s="485"/>
      <c r="C217" s="485"/>
      <c r="D217" s="180"/>
      <c r="E217" s="180"/>
      <c r="F217" s="180"/>
      <c r="G217" s="180"/>
      <c r="H217" s="180"/>
      <c r="I217" s="92"/>
    </row>
    <row r="218" spans="1:9" x14ac:dyDescent="0.25">
      <c r="A218" s="180"/>
      <c r="B218" s="485"/>
      <c r="C218" s="485"/>
      <c r="D218" s="180"/>
      <c r="E218" s="180"/>
      <c r="F218" s="180"/>
      <c r="G218" s="180"/>
      <c r="H218" s="180"/>
      <c r="I218" s="92"/>
    </row>
    <row r="219" spans="1:9" x14ac:dyDescent="0.25">
      <c r="A219" s="180"/>
      <c r="B219" s="485"/>
      <c r="C219" s="485"/>
      <c r="D219" s="180"/>
      <c r="E219" s="180"/>
      <c r="F219" s="180"/>
      <c r="G219" s="180"/>
      <c r="H219" s="180"/>
      <c r="I219" s="92"/>
    </row>
    <row r="220" spans="1:9" x14ac:dyDescent="0.25">
      <c r="A220" s="180"/>
      <c r="B220" s="485"/>
      <c r="C220" s="485"/>
      <c r="D220" s="180"/>
      <c r="E220" s="180"/>
      <c r="F220" s="180"/>
      <c r="G220" s="180"/>
      <c r="H220" s="180"/>
      <c r="I220" s="92"/>
    </row>
    <row r="221" spans="1:9" x14ac:dyDescent="0.25">
      <c r="A221" s="180"/>
      <c r="B221" s="485"/>
      <c r="C221" s="485"/>
      <c r="D221" s="180"/>
      <c r="E221" s="180"/>
      <c r="F221" s="180"/>
      <c r="G221" s="180"/>
      <c r="H221" s="180"/>
      <c r="I221" s="92"/>
    </row>
    <row r="222" spans="1:9" x14ac:dyDescent="0.25">
      <c r="A222" s="180"/>
      <c r="B222" s="485"/>
      <c r="C222" s="485"/>
      <c r="D222" s="180"/>
      <c r="E222" s="180"/>
      <c r="F222" s="180"/>
      <c r="G222" s="180"/>
      <c r="H222" s="180"/>
      <c r="I222" s="92"/>
    </row>
    <row r="223" spans="1:9" x14ac:dyDescent="0.25">
      <c r="A223" s="180"/>
      <c r="B223" s="485"/>
      <c r="C223" s="485"/>
      <c r="D223" s="180"/>
      <c r="E223" s="180"/>
      <c r="F223" s="180"/>
      <c r="G223" s="180"/>
      <c r="H223" s="180"/>
      <c r="I223" s="92"/>
    </row>
    <row r="224" spans="1:9" x14ac:dyDescent="0.25">
      <c r="A224" s="180"/>
      <c r="B224" s="485"/>
      <c r="C224" s="485"/>
      <c r="D224" s="180"/>
      <c r="E224" s="180"/>
      <c r="F224" s="180"/>
      <c r="G224" s="180"/>
      <c r="H224" s="180"/>
      <c r="I224" s="92"/>
    </row>
    <row r="225" spans="1:9" x14ac:dyDescent="0.25">
      <c r="A225" s="180"/>
      <c r="B225" s="485"/>
      <c r="C225" s="485"/>
      <c r="D225" s="180"/>
      <c r="E225" s="180"/>
      <c r="F225" s="180"/>
      <c r="G225" s="180"/>
      <c r="H225" s="180"/>
      <c r="I225" s="92"/>
    </row>
    <row r="226" spans="1:9" x14ac:dyDescent="0.25">
      <c r="A226" s="180"/>
      <c r="B226" s="485"/>
      <c r="C226" s="485"/>
      <c r="D226" s="180"/>
      <c r="E226" s="180"/>
      <c r="F226" s="180"/>
      <c r="G226" s="180"/>
      <c r="H226" s="180"/>
      <c r="I226" s="92"/>
    </row>
    <row r="227" spans="1:9" x14ac:dyDescent="0.25">
      <c r="A227" s="180"/>
      <c r="B227" s="485"/>
      <c r="C227" s="485"/>
      <c r="D227" s="180"/>
      <c r="E227" s="180"/>
      <c r="F227" s="180"/>
      <c r="G227" s="180"/>
      <c r="H227" s="180"/>
      <c r="I227" s="92"/>
    </row>
    <row r="228" spans="1:9" x14ac:dyDescent="0.25">
      <c r="A228" s="180"/>
      <c r="B228" s="485"/>
      <c r="C228" s="485"/>
      <c r="D228" s="180"/>
      <c r="E228" s="180"/>
      <c r="F228" s="180"/>
      <c r="G228" s="180"/>
      <c r="H228" s="180"/>
      <c r="I228" s="92"/>
    </row>
    <row r="229" spans="1:9" x14ac:dyDescent="0.25">
      <c r="A229" s="180"/>
      <c r="B229" s="485"/>
      <c r="C229" s="485"/>
      <c r="D229" s="180"/>
      <c r="E229" s="180"/>
      <c r="F229" s="180"/>
      <c r="G229" s="180"/>
      <c r="H229" s="180"/>
      <c r="I229" s="92"/>
    </row>
    <row r="230" spans="1:9" x14ac:dyDescent="0.25">
      <c r="A230" s="180"/>
      <c r="B230" s="485"/>
      <c r="C230" s="485"/>
      <c r="D230" s="180"/>
      <c r="E230" s="180"/>
      <c r="F230" s="180"/>
      <c r="G230" s="180"/>
      <c r="H230" s="180"/>
      <c r="I230" s="92"/>
    </row>
    <row r="231" spans="1:9" x14ac:dyDescent="0.25">
      <c r="A231" s="180"/>
      <c r="B231" s="485"/>
      <c r="C231" s="485"/>
      <c r="D231" s="180"/>
      <c r="E231" s="180"/>
      <c r="F231" s="180"/>
      <c r="G231" s="180"/>
      <c r="H231" s="180"/>
      <c r="I231" s="92"/>
    </row>
    <row r="232" spans="1:9" x14ac:dyDescent="0.25">
      <c r="A232" s="180"/>
      <c r="B232" s="485"/>
      <c r="C232" s="485"/>
      <c r="D232" s="180"/>
      <c r="E232" s="180"/>
      <c r="F232" s="180"/>
      <c r="G232" s="180"/>
      <c r="H232" s="180"/>
      <c r="I232" s="92"/>
    </row>
    <row r="233" spans="1:9" x14ac:dyDescent="0.25">
      <c r="A233" s="180"/>
      <c r="B233" s="485"/>
      <c r="C233" s="485"/>
      <c r="D233" s="180"/>
      <c r="E233" s="180"/>
      <c r="F233" s="180"/>
      <c r="G233" s="180"/>
      <c r="H233" s="180"/>
      <c r="I233" s="92"/>
    </row>
    <row r="234" spans="1:9" x14ac:dyDescent="0.25">
      <c r="A234" s="180"/>
      <c r="B234" s="485"/>
      <c r="C234" s="485"/>
      <c r="D234" s="180"/>
      <c r="E234" s="180"/>
      <c r="F234" s="180"/>
      <c r="G234" s="180"/>
      <c r="H234" s="180"/>
      <c r="I234" s="92"/>
    </row>
    <row r="235" spans="1:9" x14ac:dyDescent="0.25">
      <c r="A235" s="180"/>
      <c r="B235" s="485"/>
      <c r="C235" s="485"/>
      <c r="D235" s="180"/>
      <c r="E235" s="180"/>
      <c r="F235" s="180"/>
      <c r="G235" s="180"/>
      <c r="H235" s="180"/>
      <c r="I235" s="92"/>
    </row>
    <row r="236" spans="1:9" x14ac:dyDescent="0.25">
      <c r="A236" s="180"/>
      <c r="B236" s="485"/>
      <c r="C236" s="485"/>
      <c r="D236" s="180"/>
      <c r="E236" s="180"/>
      <c r="F236" s="180"/>
      <c r="G236" s="180"/>
      <c r="H236" s="180"/>
      <c r="I236" s="92"/>
    </row>
    <row r="237" spans="1:9" x14ac:dyDescent="0.25">
      <c r="A237" s="180"/>
      <c r="B237" s="485"/>
      <c r="C237" s="485"/>
      <c r="D237" s="180"/>
      <c r="E237" s="180"/>
      <c r="F237" s="180"/>
      <c r="G237" s="180"/>
      <c r="H237" s="180"/>
      <c r="I237" s="92"/>
    </row>
    <row r="238" spans="1:9" x14ac:dyDescent="0.25">
      <c r="A238" s="180"/>
      <c r="B238" s="485"/>
      <c r="C238" s="485"/>
      <c r="D238" s="180"/>
      <c r="E238" s="180"/>
      <c r="F238" s="180"/>
      <c r="G238" s="180"/>
      <c r="H238" s="180"/>
      <c r="I238" s="92"/>
    </row>
    <row r="239" spans="1:9" x14ac:dyDescent="0.25">
      <c r="A239" s="180"/>
      <c r="B239" s="485"/>
      <c r="C239" s="485"/>
      <c r="D239" s="180"/>
      <c r="E239" s="180"/>
      <c r="F239" s="180"/>
      <c r="G239" s="180"/>
      <c r="H239" s="180"/>
      <c r="I239" s="92"/>
    </row>
    <row r="240" spans="1:9" x14ac:dyDescent="0.25">
      <c r="A240" s="180"/>
      <c r="B240" s="485"/>
      <c r="C240" s="485"/>
      <c r="D240" s="180"/>
      <c r="E240" s="180"/>
      <c r="F240" s="180"/>
      <c r="G240" s="180"/>
      <c r="H240" s="180"/>
      <c r="I240" s="92"/>
    </row>
    <row r="241" spans="1:9" x14ac:dyDescent="0.25">
      <c r="A241" s="180"/>
      <c r="B241" s="485"/>
      <c r="C241" s="485"/>
      <c r="D241" s="180"/>
      <c r="E241" s="180"/>
      <c r="F241" s="180"/>
      <c r="G241" s="180"/>
      <c r="H241" s="180"/>
      <c r="I241" s="92"/>
    </row>
    <row r="242" spans="1:9" x14ac:dyDescent="0.25">
      <c r="A242" s="180"/>
      <c r="B242" s="485"/>
      <c r="C242" s="485"/>
      <c r="D242" s="180"/>
      <c r="E242" s="180"/>
      <c r="F242" s="180"/>
      <c r="G242" s="180"/>
      <c r="H242" s="180"/>
      <c r="I242" s="92"/>
    </row>
    <row r="243" spans="1:9" x14ac:dyDescent="0.25">
      <c r="A243" s="180"/>
      <c r="B243" s="485"/>
      <c r="C243" s="485"/>
      <c r="D243" s="180"/>
      <c r="E243" s="180"/>
      <c r="F243" s="180"/>
      <c r="G243" s="180"/>
      <c r="H243" s="180"/>
      <c r="I243" s="92"/>
    </row>
    <row r="244" spans="1:9" x14ac:dyDescent="0.25">
      <c r="A244" s="180"/>
      <c r="B244" s="485"/>
      <c r="C244" s="485"/>
      <c r="D244" s="180"/>
      <c r="E244" s="180"/>
      <c r="F244" s="180"/>
      <c r="G244" s="180"/>
      <c r="H244" s="180"/>
      <c r="I244" s="92"/>
    </row>
    <row r="245" spans="1:9" x14ac:dyDescent="0.25">
      <c r="A245" s="180"/>
      <c r="B245" s="485"/>
      <c r="C245" s="485"/>
      <c r="D245" s="180"/>
      <c r="E245" s="180"/>
      <c r="F245" s="180"/>
      <c r="G245" s="180"/>
      <c r="H245" s="180"/>
      <c r="I245" s="92"/>
    </row>
    <row r="246" spans="1:9" x14ac:dyDescent="0.25">
      <c r="A246" s="180"/>
      <c r="B246" s="485"/>
      <c r="C246" s="485"/>
      <c r="D246" s="180"/>
      <c r="E246" s="180"/>
      <c r="F246" s="180"/>
      <c r="G246" s="180"/>
      <c r="H246" s="180"/>
      <c r="I246" s="92"/>
    </row>
    <row r="247" spans="1:9" x14ac:dyDescent="0.25">
      <c r="A247" s="180"/>
      <c r="B247" s="485"/>
      <c r="C247" s="485"/>
      <c r="D247" s="180"/>
      <c r="E247" s="180"/>
      <c r="F247" s="180"/>
      <c r="G247" s="180"/>
      <c r="H247" s="180"/>
      <c r="I247" s="92"/>
    </row>
    <row r="248" spans="1:9" x14ac:dyDescent="0.25">
      <c r="A248" s="180"/>
      <c r="B248" s="485"/>
      <c r="C248" s="485"/>
      <c r="D248" s="180"/>
      <c r="E248" s="180"/>
      <c r="F248" s="180"/>
      <c r="G248" s="180"/>
      <c r="H248" s="180"/>
      <c r="I248" s="92"/>
    </row>
    <row r="249" spans="1:9" x14ac:dyDescent="0.25">
      <c r="A249" s="180"/>
      <c r="B249" s="485"/>
      <c r="C249" s="485"/>
      <c r="D249" s="180"/>
      <c r="E249" s="180"/>
      <c r="F249" s="180"/>
      <c r="G249" s="180"/>
      <c r="H249" s="180"/>
      <c r="I249" s="92"/>
    </row>
    <row r="250" spans="1:9" x14ac:dyDescent="0.25">
      <c r="A250" s="180"/>
      <c r="B250" s="485"/>
      <c r="C250" s="485"/>
      <c r="D250" s="180"/>
      <c r="E250" s="180"/>
      <c r="F250" s="180"/>
      <c r="G250" s="180"/>
      <c r="H250" s="180"/>
      <c r="I250" s="92"/>
    </row>
    <row r="251" spans="1:9" x14ac:dyDescent="0.25">
      <c r="A251" s="180"/>
      <c r="B251" s="485"/>
      <c r="C251" s="485"/>
      <c r="D251" s="180"/>
      <c r="E251" s="180"/>
      <c r="F251" s="180"/>
      <c r="G251" s="180"/>
      <c r="H251" s="180"/>
      <c r="I251" s="92"/>
    </row>
    <row r="252" spans="1:9" x14ac:dyDescent="0.25">
      <c r="A252" s="180"/>
      <c r="B252" s="485"/>
      <c r="C252" s="485"/>
      <c r="D252" s="180"/>
      <c r="E252" s="180"/>
      <c r="F252" s="180"/>
      <c r="G252" s="180"/>
      <c r="H252" s="180"/>
      <c r="I252" s="92"/>
    </row>
    <row r="253" spans="1:9" x14ac:dyDescent="0.25">
      <c r="A253" s="180"/>
      <c r="B253" s="485"/>
      <c r="C253" s="485"/>
      <c r="D253" s="180"/>
      <c r="E253" s="180"/>
      <c r="F253" s="180"/>
      <c r="G253" s="180"/>
      <c r="H253" s="180"/>
      <c r="I253" s="92"/>
    </row>
    <row r="254" spans="1:9" x14ac:dyDescent="0.25">
      <c r="A254" s="180"/>
      <c r="B254" s="485"/>
      <c r="C254" s="485"/>
      <c r="D254" s="180"/>
      <c r="E254" s="180"/>
      <c r="F254" s="180"/>
      <c r="G254" s="180"/>
      <c r="H254" s="180"/>
      <c r="I254" s="92"/>
    </row>
    <row r="255" spans="1:9" x14ac:dyDescent="0.25">
      <c r="A255" s="180"/>
      <c r="B255" s="485"/>
      <c r="C255" s="485"/>
      <c r="D255" s="180"/>
      <c r="E255" s="180"/>
      <c r="F255" s="180"/>
      <c r="G255" s="180"/>
      <c r="H255" s="180"/>
      <c r="I255" s="92"/>
    </row>
    <row r="256" spans="1:9" x14ac:dyDescent="0.25">
      <c r="A256" s="180"/>
      <c r="B256" s="485"/>
      <c r="C256" s="485"/>
      <c r="D256" s="180"/>
      <c r="E256" s="180"/>
      <c r="F256" s="180"/>
      <c r="G256" s="180"/>
      <c r="H256" s="180"/>
      <c r="I256" s="92"/>
    </row>
    <row r="257" spans="1:9" x14ac:dyDescent="0.25">
      <c r="A257" s="180"/>
      <c r="B257" s="485"/>
      <c r="C257" s="485"/>
      <c r="D257" s="180"/>
      <c r="E257" s="180"/>
      <c r="F257" s="180"/>
      <c r="G257" s="180"/>
      <c r="H257" s="180"/>
      <c r="I257" s="92"/>
    </row>
    <row r="258" spans="1:9" x14ac:dyDescent="0.25">
      <c r="A258" s="180"/>
      <c r="B258" s="485"/>
      <c r="C258" s="485"/>
      <c r="D258" s="180"/>
      <c r="E258" s="180"/>
      <c r="F258" s="180"/>
      <c r="G258" s="180"/>
      <c r="H258" s="180"/>
      <c r="I258" s="92"/>
    </row>
    <row r="259" spans="1:9" x14ac:dyDescent="0.25">
      <c r="A259" s="180"/>
      <c r="B259" s="485"/>
      <c r="C259" s="485"/>
      <c r="D259" s="180"/>
      <c r="E259" s="180"/>
      <c r="F259" s="180"/>
      <c r="G259" s="180"/>
      <c r="H259" s="180"/>
      <c r="I259" s="92"/>
    </row>
    <row r="260" spans="1:9" x14ac:dyDescent="0.25">
      <c r="A260" s="180"/>
      <c r="B260" s="485"/>
      <c r="C260" s="485"/>
      <c r="D260" s="180"/>
      <c r="E260" s="180"/>
      <c r="F260" s="180"/>
      <c r="G260" s="180"/>
      <c r="H260" s="180"/>
      <c r="I260" s="92"/>
    </row>
    <row r="261" spans="1:9" x14ac:dyDescent="0.25">
      <c r="A261" s="180"/>
      <c r="B261" s="485"/>
      <c r="C261" s="485"/>
      <c r="D261" s="180"/>
      <c r="E261" s="180"/>
      <c r="F261" s="180"/>
      <c r="G261" s="180"/>
      <c r="H261" s="180"/>
      <c r="I261" s="92"/>
    </row>
    <row r="262" spans="1:9" x14ac:dyDescent="0.25">
      <c r="A262" s="180"/>
      <c r="B262" s="485"/>
      <c r="C262" s="485"/>
      <c r="D262" s="180"/>
      <c r="E262" s="180"/>
      <c r="F262" s="180"/>
      <c r="G262" s="180"/>
      <c r="H262" s="180"/>
      <c r="I262" s="92"/>
    </row>
    <row r="263" spans="1:9" x14ac:dyDescent="0.25">
      <c r="A263" s="180"/>
      <c r="B263" s="485"/>
      <c r="C263" s="485"/>
      <c r="D263" s="180"/>
      <c r="E263" s="180"/>
      <c r="F263" s="180"/>
      <c r="G263" s="180"/>
      <c r="H263" s="180"/>
      <c r="I263" s="92"/>
    </row>
    <row r="264" spans="1:9" x14ac:dyDescent="0.25">
      <c r="A264" s="180"/>
      <c r="B264" s="485"/>
      <c r="C264" s="485"/>
      <c r="D264" s="180"/>
      <c r="E264" s="180"/>
      <c r="F264" s="180"/>
      <c r="G264" s="180"/>
      <c r="H264" s="180"/>
      <c r="I264" s="92"/>
    </row>
    <row r="265" spans="1:9" x14ac:dyDescent="0.25">
      <c r="A265" s="180"/>
      <c r="B265" s="485"/>
      <c r="C265" s="485"/>
      <c r="D265" s="180"/>
      <c r="E265" s="180"/>
      <c r="F265" s="180"/>
      <c r="G265" s="180"/>
      <c r="H265" s="180"/>
      <c r="I265" s="92"/>
    </row>
    <row r="266" spans="1:9" x14ac:dyDescent="0.25">
      <c r="A266" s="180"/>
      <c r="B266" s="485"/>
      <c r="C266" s="485"/>
      <c r="D266" s="180"/>
      <c r="E266" s="180"/>
      <c r="F266" s="180"/>
      <c r="G266" s="180"/>
      <c r="H266" s="180"/>
      <c r="I266" s="92"/>
    </row>
    <row r="267" spans="1:9" x14ac:dyDescent="0.25">
      <c r="A267" s="180"/>
      <c r="B267" s="485"/>
      <c r="C267" s="485"/>
      <c r="D267" s="180"/>
      <c r="E267" s="180"/>
      <c r="F267" s="180"/>
      <c r="G267" s="180"/>
      <c r="H267" s="180"/>
      <c r="I267" s="92"/>
    </row>
    <row r="268" spans="1:9" x14ac:dyDescent="0.25">
      <c r="A268" s="180"/>
      <c r="B268" s="485"/>
      <c r="C268" s="485"/>
      <c r="D268" s="180"/>
      <c r="E268" s="180"/>
      <c r="F268" s="180"/>
      <c r="G268" s="180"/>
      <c r="H268" s="180"/>
      <c r="I268" s="92"/>
    </row>
    <row r="269" spans="1:9" x14ac:dyDescent="0.25">
      <c r="A269" s="180"/>
      <c r="B269" s="485"/>
      <c r="C269" s="485"/>
      <c r="D269" s="180"/>
      <c r="E269" s="180"/>
      <c r="F269" s="180"/>
      <c r="G269" s="180"/>
      <c r="H269" s="180"/>
      <c r="I269" s="92"/>
    </row>
    <row r="270" spans="1:9" x14ac:dyDescent="0.25">
      <c r="A270" s="180"/>
      <c r="B270" s="485"/>
      <c r="C270" s="485"/>
      <c r="D270" s="180"/>
      <c r="E270" s="180"/>
      <c r="F270" s="180"/>
      <c r="G270" s="180"/>
      <c r="H270" s="180"/>
      <c r="I270" s="92"/>
    </row>
    <row r="271" spans="1:9" x14ac:dyDescent="0.25">
      <c r="A271" s="180"/>
      <c r="B271" s="485"/>
      <c r="C271" s="485"/>
      <c r="D271" s="180"/>
      <c r="E271" s="180"/>
      <c r="F271" s="180"/>
      <c r="G271" s="180"/>
      <c r="H271" s="180"/>
      <c r="I271" s="92"/>
    </row>
    <row r="272" spans="1:9" x14ac:dyDescent="0.25">
      <c r="A272" s="180"/>
      <c r="B272" s="485"/>
      <c r="C272" s="485"/>
      <c r="D272" s="180"/>
      <c r="E272" s="180"/>
      <c r="F272" s="180"/>
      <c r="G272" s="180"/>
      <c r="H272" s="180"/>
      <c r="I272" s="92"/>
    </row>
    <row r="273" spans="1:9" x14ac:dyDescent="0.25">
      <c r="A273" s="180"/>
      <c r="B273" s="485"/>
      <c r="C273" s="485"/>
      <c r="D273" s="180"/>
      <c r="E273" s="180"/>
      <c r="F273" s="180"/>
      <c r="G273" s="180"/>
      <c r="H273" s="180"/>
      <c r="I273" s="92"/>
    </row>
    <row r="274" spans="1:9" x14ac:dyDescent="0.25">
      <c r="A274" s="180"/>
      <c r="B274" s="485"/>
      <c r="C274" s="485"/>
      <c r="D274" s="180"/>
      <c r="E274" s="180"/>
      <c r="F274" s="180"/>
      <c r="G274" s="180"/>
      <c r="H274" s="180"/>
      <c r="I274" s="92"/>
    </row>
    <row r="275" spans="1:9" x14ac:dyDescent="0.25">
      <c r="A275" s="180"/>
      <c r="B275" s="485"/>
      <c r="C275" s="485"/>
      <c r="D275" s="180"/>
      <c r="E275" s="180"/>
      <c r="F275" s="180"/>
      <c r="G275" s="180"/>
      <c r="H275" s="180"/>
      <c r="I275" s="92"/>
    </row>
    <row r="276" spans="1:9" x14ac:dyDescent="0.25">
      <c r="A276" s="180"/>
      <c r="B276" s="485"/>
      <c r="C276" s="485"/>
      <c r="D276" s="180"/>
      <c r="E276" s="180"/>
      <c r="F276" s="180"/>
      <c r="G276" s="180"/>
      <c r="H276" s="180"/>
      <c r="I276" s="92"/>
    </row>
    <row r="277" spans="1:9" x14ac:dyDescent="0.25">
      <c r="A277" s="180"/>
      <c r="B277" s="485"/>
      <c r="C277" s="485"/>
      <c r="D277" s="180"/>
      <c r="E277" s="180"/>
      <c r="F277" s="180"/>
      <c r="G277" s="180"/>
      <c r="H277" s="180"/>
      <c r="I277" s="92"/>
    </row>
    <row r="278" spans="1:9" x14ac:dyDescent="0.25">
      <c r="A278" s="180"/>
      <c r="B278" s="485"/>
      <c r="C278" s="485"/>
      <c r="D278" s="180"/>
      <c r="E278" s="180"/>
      <c r="F278" s="180"/>
      <c r="G278" s="180"/>
      <c r="H278" s="180"/>
      <c r="I278" s="92"/>
    </row>
    <row r="279" spans="1:9" x14ac:dyDescent="0.25">
      <c r="A279" s="180"/>
      <c r="B279" s="485"/>
      <c r="C279" s="485"/>
      <c r="D279" s="180"/>
      <c r="E279" s="180"/>
      <c r="F279" s="180"/>
      <c r="G279" s="180"/>
      <c r="H279" s="180"/>
      <c r="I279" s="92"/>
    </row>
    <row r="280" spans="1:9" x14ac:dyDescent="0.25">
      <c r="A280" s="180"/>
      <c r="B280" s="485"/>
      <c r="C280" s="485"/>
      <c r="D280" s="180"/>
      <c r="E280" s="180"/>
      <c r="F280" s="180"/>
      <c r="G280" s="180"/>
      <c r="H280" s="180"/>
      <c r="I280" s="92"/>
    </row>
    <row r="281" spans="1:9" x14ac:dyDescent="0.25">
      <c r="A281" s="180"/>
      <c r="B281" s="485"/>
      <c r="C281" s="485"/>
      <c r="D281" s="180"/>
      <c r="E281" s="180"/>
      <c r="F281" s="180"/>
      <c r="G281" s="180"/>
      <c r="H281" s="180"/>
      <c r="I281" s="92"/>
    </row>
    <row r="282" spans="1:9" x14ac:dyDescent="0.25">
      <c r="A282" s="180"/>
      <c r="B282" s="485"/>
      <c r="C282" s="485"/>
      <c r="D282" s="180"/>
      <c r="E282" s="180"/>
      <c r="F282" s="180"/>
      <c r="G282" s="180"/>
      <c r="H282" s="180"/>
      <c r="I282" s="92"/>
    </row>
    <row r="283" spans="1:9" x14ac:dyDescent="0.25">
      <c r="A283" s="180"/>
      <c r="B283" s="485"/>
      <c r="C283" s="485"/>
      <c r="D283" s="180"/>
      <c r="E283" s="180"/>
      <c r="F283" s="180"/>
      <c r="G283" s="180"/>
      <c r="H283" s="180"/>
      <c r="I283" s="92"/>
    </row>
    <row r="284" spans="1:9" x14ac:dyDescent="0.25">
      <c r="A284" s="180"/>
      <c r="B284" s="485"/>
      <c r="C284" s="485"/>
      <c r="D284" s="180"/>
      <c r="E284" s="180"/>
      <c r="F284" s="180"/>
      <c r="G284" s="180"/>
      <c r="H284" s="180"/>
      <c r="I284" s="92"/>
    </row>
    <row r="285" spans="1:9" x14ac:dyDescent="0.25">
      <c r="A285" s="180"/>
      <c r="B285" s="485"/>
      <c r="C285" s="485"/>
      <c r="D285" s="180"/>
      <c r="E285" s="180"/>
      <c r="F285" s="180"/>
      <c r="G285" s="180"/>
      <c r="H285" s="180"/>
      <c r="I285" s="92"/>
    </row>
    <row r="286" spans="1:9" x14ac:dyDescent="0.25">
      <c r="A286" s="180"/>
      <c r="B286" s="485"/>
      <c r="C286" s="485"/>
      <c r="D286" s="180"/>
      <c r="E286" s="180"/>
      <c r="F286" s="180"/>
      <c r="G286" s="180"/>
      <c r="H286" s="180"/>
      <c r="I286" s="92"/>
    </row>
    <row r="287" spans="1:9" x14ac:dyDescent="0.25">
      <c r="A287" s="180"/>
      <c r="B287" s="485"/>
      <c r="C287" s="485"/>
      <c r="D287" s="180"/>
      <c r="E287" s="180"/>
      <c r="F287" s="180"/>
      <c r="G287" s="180"/>
      <c r="H287" s="180"/>
      <c r="I287" s="92"/>
    </row>
    <row r="288" spans="1:9" x14ac:dyDescent="0.25">
      <c r="A288" s="180"/>
      <c r="B288" s="485"/>
      <c r="C288" s="485"/>
      <c r="D288" s="180"/>
      <c r="E288" s="180"/>
      <c r="F288" s="180"/>
      <c r="G288" s="180"/>
      <c r="H288" s="180"/>
      <c r="I288" s="92"/>
    </row>
    <row r="289" spans="1:9" x14ac:dyDescent="0.25">
      <c r="A289" s="180"/>
      <c r="B289" s="485"/>
      <c r="C289" s="485"/>
      <c r="D289" s="180"/>
      <c r="E289" s="180"/>
      <c r="F289" s="180"/>
      <c r="G289" s="180"/>
      <c r="H289" s="180"/>
      <c r="I289" s="92"/>
    </row>
    <row r="290" spans="1:9" x14ac:dyDescent="0.25">
      <c r="A290" s="180"/>
      <c r="B290" s="485"/>
      <c r="C290" s="485"/>
      <c r="D290" s="180"/>
      <c r="E290" s="180"/>
      <c r="F290" s="180"/>
      <c r="G290" s="180"/>
      <c r="H290" s="180"/>
      <c r="I290" s="92"/>
    </row>
    <row r="291" spans="1:9" x14ac:dyDescent="0.25">
      <c r="A291" s="180"/>
      <c r="B291" s="485"/>
      <c r="C291" s="485"/>
      <c r="D291" s="180"/>
      <c r="E291" s="180"/>
      <c r="F291" s="180"/>
      <c r="G291" s="180"/>
      <c r="H291" s="180"/>
      <c r="I291" s="92"/>
    </row>
    <row r="292" spans="1:9" x14ac:dyDescent="0.25">
      <c r="A292" s="180"/>
      <c r="B292" s="485"/>
      <c r="C292" s="485"/>
      <c r="D292" s="180"/>
      <c r="E292" s="180"/>
      <c r="F292" s="180"/>
      <c r="G292" s="180"/>
      <c r="H292" s="180"/>
      <c r="I292" s="92"/>
    </row>
    <row r="293" spans="1:9" x14ac:dyDescent="0.25">
      <c r="A293" s="180"/>
      <c r="B293" s="485"/>
      <c r="C293" s="485"/>
      <c r="D293" s="180"/>
      <c r="E293" s="180"/>
      <c r="F293" s="180"/>
      <c r="G293" s="180"/>
      <c r="H293" s="180"/>
      <c r="I293" s="92"/>
    </row>
    <row r="294" spans="1:9" x14ac:dyDescent="0.25">
      <c r="A294" s="180"/>
      <c r="B294" s="485"/>
      <c r="C294" s="485"/>
      <c r="D294" s="180"/>
      <c r="E294" s="180"/>
      <c r="F294" s="180"/>
      <c r="G294" s="180"/>
      <c r="H294" s="180"/>
      <c r="I294" s="92"/>
    </row>
    <row r="295" spans="1:9" x14ac:dyDescent="0.25">
      <c r="A295" s="180"/>
      <c r="B295" s="485"/>
      <c r="C295" s="485"/>
      <c r="D295" s="180"/>
      <c r="E295" s="180"/>
      <c r="F295" s="180"/>
      <c r="G295" s="180"/>
      <c r="H295" s="180"/>
      <c r="I295" s="92"/>
    </row>
    <row r="296" spans="1:9" x14ac:dyDescent="0.25">
      <c r="A296" s="180"/>
      <c r="B296" s="485"/>
      <c r="C296" s="485"/>
      <c r="D296" s="180"/>
      <c r="E296" s="180"/>
      <c r="F296" s="180"/>
      <c r="G296" s="180"/>
      <c r="H296" s="180"/>
      <c r="I296" s="92"/>
    </row>
    <row r="297" spans="1:9" x14ac:dyDescent="0.25">
      <c r="A297" s="180"/>
      <c r="B297" s="485"/>
      <c r="C297" s="485"/>
      <c r="D297" s="180"/>
      <c r="E297" s="180"/>
      <c r="F297" s="180"/>
      <c r="G297" s="180"/>
      <c r="H297" s="180"/>
      <c r="I297" s="92"/>
    </row>
    <row r="298" spans="1:9" x14ac:dyDescent="0.25">
      <c r="A298" s="180"/>
      <c r="B298" s="485"/>
      <c r="C298" s="485"/>
      <c r="D298" s="180"/>
      <c r="E298" s="180"/>
      <c r="F298" s="180"/>
      <c r="G298" s="180"/>
      <c r="H298" s="180"/>
      <c r="I298" s="92"/>
    </row>
    <row r="299" spans="1:9" x14ac:dyDescent="0.25">
      <c r="A299" s="180"/>
      <c r="B299" s="485"/>
      <c r="C299" s="485"/>
      <c r="D299" s="180"/>
      <c r="E299" s="180"/>
      <c r="F299" s="180"/>
      <c r="G299" s="180"/>
      <c r="H299" s="180"/>
      <c r="I299" s="92"/>
    </row>
    <row r="300" spans="1:9" x14ac:dyDescent="0.25">
      <c r="A300" s="180"/>
      <c r="B300" s="485"/>
      <c r="C300" s="485"/>
      <c r="D300" s="180"/>
      <c r="E300" s="180"/>
      <c r="F300" s="180"/>
      <c r="G300" s="180"/>
      <c r="H300" s="180"/>
      <c r="I300" s="92"/>
    </row>
    <row r="301" spans="1:9" x14ac:dyDescent="0.25">
      <c r="A301" s="180"/>
      <c r="B301" s="485"/>
      <c r="C301" s="485"/>
      <c r="D301" s="180"/>
      <c r="E301" s="180"/>
      <c r="F301" s="180"/>
      <c r="G301" s="180"/>
      <c r="H301" s="180"/>
      <c r="I301" s="92"/>
    </row>
    <row r="302" spans="1:9" x14ac:dyDescent="0.25">
      <c r="A302" s="180"/>
      <c r="B302" s="485"/>
      <c r="C302" s="485"/>
      <c r="D302" s="180"/>
      <c r="E302" s="180"/>
      <c r="F302" s="180"/>
      <c r="G302" s="180"/>
      <c r="H302" s="180"/>
      <c r="I302" s="92"/>
    </row>
    <row r="303" spans="1:9" x14ac:dyDescent="0.25">
      <c r="A303" s="180"/>
      <c r="B303" s="485"/>
      <c r="C303" s="485"/>
      <c r="D303" s="180"/>
      <c r="E303" s="180"/>
      <c r="F303" s="180"/>
      <c r="G303" s="180"/>
      <c r="H303" s="180"/>
      <c r="I303" s="92"/>
    </row>
    <row r="304" spans="1:9" x14ac:dyDescent="0.25">
      <c r="A304" s="180"/>
      <c r="B304" s="485"/>
      <c r="C304" s="485"/>
      <c r="D304" s="180"/>
      <c r="E304" s="180"/>
      <c r="F304" s="180"/>
      <c r="G304" s="180"/>
      <c r="H304" s="180"/>
      <c r="I304" s="92"/>
    </row>
    <row r="305" spans="1:9" x14ac:dyDescent="0.25">
      <c r="A305" s="180"/>
      <c r="B305" s="485"/>
      <c r="C305" s="485"/>
      <c r="D305" s="180"/>
      <c r="E305" s="180"/>
      <c r="F305" s="180"/>
      <c r="G305" s="180"/>
      <c r="H305" s="180"/>
      <c r="I305" s="92"/>
    </row>
    <row r="306" spans="1:9" x14ac:dyDescent="0.25">
      <c r="A306" s="180"/>
      <c r="B306" s="485"/>
      <c r="C306" s="485"/>
      <c r="D306" s="180"/>
      <c r="E306" s="180"/>
      <c r="F306" s="180"/>
      <c r="G306" s="180"/>
      <c r="H306" s="180"/>
      <c r="I306" s="92"/>
    </row>
    <row r="307" spans="1:9" x14ac:dyDescent="0.25">
      <c r="A307" s="180"/>
      <c r="B307" s="485"/>
      <c r="C307" s="485"/>
      <c r="D307" s="180"/>
      <c r="E307" s="180"/>
      <c r="F307" s="180"/>
      <c r="G307" s="180"/>
      <c r="H307" s="180"/>
      <c r="I307" s="92"/>
    </row>
    <row r="308" spans="1:9" x14ac:dyDescent="0.25">
      <c r="A308" s="180"/>
      <c r="B308" s="485"/>
      <c r="C308" s="485"/>
      <c r="D308" s="180"/>
      <c r="E308" s="180"/>
      <c r="F308" s="180"/>
      <c r="G308" s="180"/>
      <c r="H308" s="180"/>
      <c r="I308" s="92"/>
    </row>
    <row r="309" spans="1:9" x14ac:dyDescent="0.25">
      <c r="A309" s="180"/>
      <c r="B309" s="485"/>
      <c r="C309" s="485"/>
      <c r="D309" s="180"/>
      <c r="E309" s="180"/>
      <c r="F309" s="180"/>
      <c r="G309" s="180"/>
      <c r="H309" s="180"/>
      <c r="I309" s="92"/>
    </row>
    <row r="310" spans="1:9" x14ac:dyDescent="0.25">
      <c r="A310" s="180"/>
      <c r="B310" s="485"/>
      <c r="C310" s="485"/>
      <c r="D310" s="180"/>
      <c r="E310" s="180"/>
      <c r="F310" s="180"/>
      <c r="G310" s="180"/>
      <c r="H310" s="180"/>
      <c r="I310" s="92"/>
    </row>
    <row r="311" spans="1:9" x14ac:dyDescent="0.25">
      <c r="A311" s="180"/>
      <c r="B311" s="485"/>
      <c r="C311" s="485"/>
      <c r="D311" s="180"/>
      <c r="E311" s="180"/>
      <c r="F311" s="180"/>
      <c r="G311" s="180"/>
      <c r="H311" s="180"/>
      <c r="I311" s="92"/>
    </row>
    <row r="312" spans="1:9" x14ac:dyDescent="0.25">
      <c r="A312" s="180"/>
      <c r="B312" s="485"/>
      <c r="C312" s="485"/>
      <c r="D312" s="180"/>
      <c r="E312" s="180"/>
      <c r="F312" s="180"/>
      <c r="G312" s="180"/>
      <c r="H312" s="180"/>
      <c r="I312" s="92"/>
    </row>
    <row r="313" spans="1:9" x14ac:dyDescent="0.25">
      <c r="A313" s="180"/>
      <c r="B313" s="485"/>
      <c r="C313" s="485"/>
      <c r="D313" s="180"/>
      <c r="E313" s="180"/>
      <c r="F313" s="180"/>
      <c r="G313" s="180"/>
      <c r="H313" s="180"/>
      <c r="I313" s="92"/>
    </row>
    <row r="314" spans="1:9" x14ac:dyDescent="0.25">
      <c r="A314" s="180"/>
      <c r="B314" s="485"/>
      <c r="C314" s="485"/>
      <c r="D314" s="180"/>
      <c r="E314" s="180"/>
      <c r="F314" s="180"/>
      <c r="G314" s="180"/>
      <c r="H314" s="180"/>
      <c r="I314" s="92"/>
    </row>
    <row r="315" spans="1:9" x14ac:dyDescent="0.25">
      <c r="A315" s="180"/>
      <c r="B315" s="485"/>
      <c r="C315" s="485"/>
      <c r="D315" s="180"/>
      <c r="E315" s="180"/>
      <c r="F315" s="180"/>
      <c r="G315" s="180"/>
      <c r="H315" s="180"/>
      <c r="I315" s="92"/>
    </row>
    <row r="316" spans="1:9" x14ac:dyDescent="0.25">
      <c r="A316" s="180"/>
      <c r="B316" s="485"/>
      <c r="C316" s="485"/>
      <c r="D316" s="180"/>
      <c r="E316" s="180"/>
      <c r="F316" s="180"/>
      <c r="G316" s="180"/>
      <c r="H316" s="180"/>
      <c r="I316" s="92"/>
    </row>
    <row r="317" spans="1:9" x14ac:dyDescent="0.25">
      <c r="A317" s="180"/>
      <c r="B317" s="485"/>
      <c r="C317" s="485"/>
      <c r="D317" s="180"/>
      <c r="E317" s="180"/>
      <c r="F317" s="180"/>
      <c r="G317" s="180"/>
      <c r="H317" s="180"/>
      <c r="I317" s="92"/>
    </row>
    <row r="318" spans="1:9" x14ac:dyDescent="0.25">
      <c r="A318" s="180"/>
      <c r="B318" s="485"/>
      <c r="C318" s="485"/>
      <c r="D318" s="180"/>
      <c r="E318" s="180"/>
      <c r="F318" s="180"/>
      <c r="G318" s="180"/>
      <c r="H318" s="180"/>
      <c r="I318" s="92"/>
    </row>
    <row r="319" spans="1:9" x14ac:dyDescent="0.25">
      <c r="A319" s="180"/>
      <c r="B319" s="485"/>
      <c r="C319" s="485"/>
      <c r="D319" s="180"/>
      <c r="E319" s="180"/>
      <c r="F319" s="180"/>
      <c r="G319" s="180"/>
      <c r="H319" s="180"/>
      <c r="I319" s="92"/>
    </row>
    <row r="320" spans="1:9" x14ac:dyDescent="0.25">
      <c r="A320" s="180"/>
      <c r="B320" s="485"/>
      <c r="C320" s="485"/>
      <c r="D320" s="180"/>
      <c r="E320" s="180"/>
      <c r="F320" s="180"/>
      <c r="G320" s="180"/>
      <c r="H320" s="180"/>
      <c r="I320" s="92"/>
    </row>
    <row r="321" spans="1:9" x14ac:dyDescent="0.25">
      <c r="A321" s="180"/>
      <c r="B321" s="485"/>
      <c r="C321" s="485"/>
      <c r="D321" s="180"/>
      <c r="E321" s="180"/>
      <c r="F321" s="180"/>
      <c r="G321" s="180"/>
      <c r="H321" s="180"/>
      <c r="I321" s="92"/>
    </row>
    <row r="322" spans="1:9" x14ac:dyDescent="0.25">
      <c r="A322" s="180"/>
      <c r="B322" s="485"/>
      <c r="C322" s="485"/>
      <c r="D322" s="180"/>
      <c r="E322" s="180"/>
      <c r="F322" s="180"/>
      <c r="G322" s="180"/>
      <c r="H322" s="180"/>
      <c r="I322" s="92"/>
    </row>
    <row r="323" spans="1:9" x14ac:dyDescent="0.25">
      <c r="A323" s="180"/>
      <c r="B323" s="485"/>
      <c r="C323" s="485"/>
      <c r="D323" s="180"/>
      <c r="E323" s="180"/>
      <c r="F323" s="180"/>
      <c r="G323" s="180"/>
      <c r="H323" s="180"/>
      <c r="I323" s="92"/>
    </row>
    <row r="324" spans="1:9" x14ac:dyDescent="0.25">
      <c r="A324" s="180"/>
      <c r="B324" s="485"/>
      <c r="C324" s="485"/>
      <c r="D324" s="180"/>
      <c r="E324" s="180"/>
      <c r="F324" s="180"/>
      <c r="G324" s="180"/>
      <c r="H324" s="180"/>
      <c r="I324" s="92"/>
    </row>
    <row r="325" spans="1:9" x14ac:dyDescent="0.25">
      <c r="A325" s="180"/>
      <c r="B325" s="485"/>
      <c r="C325" s="485"/>
      <c r="D325" s="180"/>
      <c r="E325" s="180"/>
      <c r="F325" s="180"/>
      <c r="G325" s="180"/>
      <c r="H325" s="180"/>
      <c r="I325" s="92"/>
    </row>
    <row r="326" spans="1:9" x14ac:dyDescent="0.25">
      <c r="A326" s="180"/>
      <c r="B326" s="485"/>
      <c r="C326" s="485"/>
      <c r="D326" s="180"/>
      <c r="E326" s="180"/>
      <c r="F326" s="180"/>
      <c r="G326" s="180"/>
      <c r="H326" s="180"/>
      <c r="I326" s="92"/>
    </row>
    <row r="327" spans="1:9" x14ac:dyDescent="0.25">
      <c r="A327" s="180"/>
      <c r="B327" s="485"/>
      <c r="C327" s="485"/>
      <c r="D327" s="180"/>
      <c r="E327" s="180"/>
      <c r="F327" s="180"/>
      <c r="G327" s="180"/>
      <c r="H327" s="180"/>
      <c r="I327" s="92"/>
    </row>
    <row r="328" spans="1:9" x14ac:dyDescent="0.25">
      <c r="A328" s="180"/>
      <c r="B328" s="485"/>
      <c r="C328" s="485"/>
      <c r="D328" s="180"/>
      <c r="E328" s="180"/>
      <c r="F328" s="180"/>
      <c r="G328" s="180"/>
      <c r="H328" s="180"/>
      <c r="I328" s="92"/>
    </row>
    <row r="329" spans="1:9" x14ac:dyDescent="0.25">
      <c r="A329" s="180"/>
      <c r="B329" s="485"/>
      <c r="C329" s="485"/>
      <c r="D329" s="180"/>
      <c r="E329" s="180"/>
      <c r="F329" s="180"/>
      <c r="G329" s="180"/>
      <c r="H329" s="180"/>
      <c r="I329" s="92"/>
    </row>
    <row r="330" spans="1:9" x14ac:dyDescent="0.25">
      <c r="A330" s="180"/>
      <c r="B330" s="485"/>
      <c r="C330" s="485"/>
      <c r="D330" s="180"/>
      <c r="E330" s="180"/>
      <c r="F330" s="180"/>
      <c r="G330" s="180"/>
      <c r="H330" s="180"/>
      <c r="I330" s="92"/>
    </row>
    <row r="331" spans="1:9" x14ac:dyDescent="0.25">
      <c r="A331" s="180"/>
      <c r="B331" s="485"/>
      <c r="C331" s="485"/>
      <c r="D331" s="180"/>
      <c r="E331" s="180"/>
      <c r="F331" s="180"/>
      <c r="G331" s="180"/>
      <c r="H331" s="180"/>
      <c r="I331" s="92"/>
    </row>
    <row r="332" spans="1:9" x14ac:dyDescent="0.25">
      <c r="A332" s="180"/>
      <c r="B332" s="485"/>
      <c r="C332" s="485"/>
      <c r="D332" s="180"/>
      <c r="E332" s="180"/>
      <c r="F332" s="180"/>
      <c r="G332" s="180"/>
      <c r="H332" s="180"/>
      <c r="I332" s="92"/>
    </row>
    <row r="333" spans="1:9" x14ac:dyDescent="0.25">
      <c r="A333" s="180"/>
      <c r="B333" s="485"/>
      <c r="C333" s="485"/>
      <c r="D333" s="180"/>
      <c r="E333" s="180"/>
      <c r="F333" s="180"/>
      <c r="G333" s="180"/>
      <c r="H333" s="180"/>
      <c r="I333" s="92"/>
    </row>
    <row r="334" spans="1:9" x14ac:dyDescent="0.25">
      <c r="A334" s="180"/>
      <c r="B334" s="485"/>
      <c r="C334" s="485"/>
      <c r="D334" s="180"/>
      <c r="E334" s="180"/>
      <c r="F334" s="180"/>
      <c r="G334" s="180"/>
      <c r="H334" s="180"/>
      <c r="I334" s="92"/>
    </row>
    <row r="335" spans="1:9" x14ac:dyDescent="0.25">
      <c r="A335" s="180"/>
      <c r="B335" s="485"/>
      <c r="C335" s="485"/>
      <c r="D335" s="180"/>
      <c r="E335" s="180"/>
      <c r="F335" s="180"/>
      <c r="G335" s="180"/>
      <c r="H335" s="180"/>
      <c r="I335" s="92"/>
    </row>
    <row r="336" spans="1:9" x14ac:dyDescent="0.25">
      <c r="A336" s="180"/>
      <c r="B336" s="485"/>
      <c r="C336" s="485"/>
      <c r="D336" s="180"/>
      <c r="E336" s="180"/>
      <c r="F336" s="180"/>
      <c r="G336" s="180"/>
      <c r="H336" s="180"/>
      <c r="I336" s="92"/>
    </row>
    <row r="337" spans="1:9" x14ac:dyDescent="0.25">
      <c r="A337" s="180"/>
      <c r="B337" s="485"/>
      <c r="C337" s="485"/>
      <c r="D337" s="180"/>
      <c r="E337" s="180"/>
      <c r="F337" s="180"/>
      <c r="G337" s="180"/>
      <c r="H337" s="180"/>
      <c r="I337" s="92"/>
    </row>
    <row r="338" spans="1:9" x14ac:dyDescent="0.25">
      <c r="A338" s="180"/>
      <c r="B338" s="485"/>
      <c r="C338" s="485"/>
      <c r="D338" s="180"/>
      <c r="E338" s="180"/>
      <c r="F338" s="180"/>
      <c r="G338" s="180"/>
      <c r="H338" s="180"/>
      <c r="I338" s="92"/>
    </row>
    <row r="339" spans="1:9" x14ac:dyDescent="0.25">
      <c r="A339" s="180"/>
      <c r="B339" s="485"/>
      <c r="C339" s="485"/>
      <c r="D339" s="180"/>
      <c r="E339" s="180"/>
      <c r="F339" s="180"/>
      <c r="G339" s="180"/>
      <c r="H339" s="180"/>
      <c r="I339" s="92"/>
    </row>
    <row r="340" spans="1:9" x14ac:dyDescent="0.25">
      <c r="A340" s="180"/>
      <c r="B340" s="485"/>
      <c r="C340" s="485"/>
      <c r="D340" s="180"/>
      <c r="E340" s="180"/>
      <c r="F340" s="180"/>
      <c r="G340" s="180"/>
      <c r="H340" s="180"/>
      <c r="I340" s="92"/>
    </row>
    <row r="341" spans="1:9" x14ac:dyDescent="0.25">
      <c r="A341" s="180"/>
      <c r="B341" s="485"/>
      <c r="C341" s="485"/>
      <c r="D341" s="180"/>
      <c r="E341" s="180"/>
      <c r="F341" s="180"/>
      <c r="G341" s="180"/>
      <c r="H341" s="180"/>
      <c r="I341" s="92"/>
    </row>
    <row r="342" spans="1:9" x14ac:dyDescent="0.25">
      <c r="A342" s="180"/>
      <c r="B342" s="485"/>
      <c r="C342" s="485"/>
      <c r="D342" s="180"/>
      <c r="E342" s="180"/>
      <c r="F342" s="180"/>
      <c r="G342" s="180"/>
      <c r="H342" s="180"/>
      <c r="I342" s="92"/>
    </row>
    <row r="343" spans="1:9" x14ac:dyDescent="0.25">
      <c r="A343" s="180"/>
      <c r="B343" s="485"/>
      <c r="C343" s="485"/>
      <c r="D343" s="180"/>
      <c r="E343" s="180"/>
      <c r="F343" s="180"/>
      <c r="G343" s="180"/>
      <c r="H343" s="180"/>
      <c r="I343" s="92"/>
    </row>
    <row r="344" spans="1:9" x14ac:dyDescent="0.25">
      <c r="A344" s="180"/>
      <c r="B344" s="485"/>
      <c r="C344" s="485"/>
      <c r="D344" s="180"/>
      <c r="E344" s="180"/>
      <c r="F344" s="180"/>
      <c r="G344" s="180"/>
      <c r="H344" s="180"/>
      <c r="I344" s="92"/>
    </row>
    <row r="345" spans="1:9" x14ac:dyDescent="0.25">
      <c r="A345" s="180"/>
      <c r="B345" s="485"/>
      <c r="C345" s="485"/>
      <c r="D345" s="180"/>
      <c r="E345" s="180"/>
      <c r="F345" s="180"/>
      <c r="G345" s="180"/>
      <c r="H345" s="180"/>
      <c r="I345" s="92"/>
    </row>
    <row r="346" spans="1:9" x14ac:dyDescent="0.25">
      <c r="A346" s="180"/>
      <c r="B346" s="485"/>
      <c r="C346" s="485"/>
      <c r="D346" s="180"/>
      <c r="E346" s="180"/>
      <c r="F346" s="180"/>
      <c r="G346" s="180"/>
      <c r="H346" s="180"/>
      <c r="I346" s="92"/>
    </row>
    <row r="347" spans="1:9" x14ac:dyDescent="0.25">
      <c r="A347" s="180"/>
      <c r="B347" s="485"/>
      <c r="C347" s="485"/>
      <c r="D347" s="180"/>
      <c r="E347" s="180"/>
      <c r="F347" s="180"/>
      <c r="G347" s="180"/>
      <c r="H347" s="180"/>
      <c r="I347" s="92"/>
    </row>
    <row r="348" spans="1:9" x14ac:dyDescent="0.25">
      <c r="A348" s="180"/>
      <c r="B348" s="485"/>
      <c r="C348" s="485"/>
      <c r="D348" s="180"/>
      <c r="E348" s="180"/>
      <c r="F348" s="180"/>
      <c r="G348" s="180"/>
      <c r="H348" s="180"/>
      <c r="I348" s="92"/>
    </row>
    <row r="349" spans="1:9" x14ac:dyDescent="0.25">
      <c r="A349" s="180"/>
      <c r="B349" s="485"/>
      <c r="C349" s="485"/>
      <c r="D349" s="180"/>
      <c r="E349" s="180"/>
      <c r="F349" s="180"/>
      <c r="G349" s="180"/>
      <c r="H349" s="180"/>
      <c r="I349" s="92"/>
    </row>
    <row r="350" spans="1:9" x14ac:dyDescent="0.25">
      <c r="A350" s="180"/>
      <c r="B350" s="485"/>
      <c r="C350" s="485"/>
      <c r="D350" s="180"/>
      <c r="E350" s="180"/>
      <c r="F350" s="180"/>
      <c r="G350" s="180"/>
      <c r="H350" s="180"/>
      <c r="I350" s="92"/>
    </row>
    <row r="351" spans="1:9" x14ac:dyDescent="0.25">
      <c r="A351" s="180"/>
      <c r="B351" s="485"/>
      <c r="C351" s="485"/>
      <c r="D351" s="180"/>
      <c r="E351" s="180"/>
      <c r="F351" s="180"/>
      <c r="G351" s="180"/>
      <c r="H351" s="180"/>
      <c r="I351" s="92"/>
    </row>
    <row r="352" spans="1:9" x14ac:dyDescent="0.25">
      <c r="A352" s="180"/>
      <c r="B352" s="485"/>
      <c r="C352" s="485"/>
      <c r="D352" s="180"/>
      <c r="E352" s="180"/>
      <c r="F352" s="180"/>
      <c r="G352" s="180"/>
      <c r="H352" s="180"/>
      <c r="I352" s="92"/>
    </row>
    <row r="353" spans="1:9" x14ac:dyDescent="0.25">
      <c r="A353" s="180"/>
      <c r="B353" s="485"/>
      <c r="C353" s="485"/>
      <c r="D353" s="180"/>
      <c r="E353" s="180"/>
      <c r="F353" s="180"/>
      <c r="G353" s="180"/>
      <c r="H353" s="180"/>
      <c r="I353" s="92"/>
    </row>
    <row r="354" spans="1:9" x14ac:dyDescent="0.25">
      <c r="A354" s="180"/>
      <c r="B354" s="485"/>
      <c r="C354" s="485"/>
      <c r="D354" s="180"/>
      <c r="E354" s="180"/>
      <c r="F354" s="180"/>
      <c r="G354" s="180"/>
      <c r="H354" s="180"/>
      <c r="I354" s="92"/>
    </row>
    <row r="355" spans="1:9" x14ac:dyDescent="0.25">
      <c r="A355" s="180"/>
      <c r="B355" s="485"/>
      <c r="C355" s="485"/>
      <c r="D355" s="180"/>
      <c r="E355" s="180"/>
      <c r="F355" s="180"/>
      <c r="G355" s="180"/>
      <c r="H355" s="180"/>
      <c r="I355" s="92"/>
    </row>
    <row r="356" spans="1:9" x14ac:dyDescent="0.25">
      <c r="A356" s="180"/>
      <c r="B356" s="485"/>
      <c r="C356" s="485"/>
      <c r="D356" s="180"/>
      <c r="E356" s="180"/>
      <c r="F356" s="180"/>
      <c r="G356" s="180"/>
      <c r="H356" s="180"/>
      <c r="I356" s="92"/>
    </row>
    <row r="357" spans="1:9" x14ac:dyDescent="0.25">
      <c r="A357" s="180"/>
      <c r="B357" s="485"/>
      <c r="C357" s="485"/>
      <c r="D357" s="180"/>
      <c r="E357" s="180"/>
      <c r="F357" s="180"/>
      <c r="G357" s="180"/>
      <c r="H357" s="180"/>
      <c r="I357" s="92"/>
    </row>
    <row r="358" spans="1:9" x14ac:dyDescent="0.25">
      <c r="A358" s="180"/>
      <c r="B358" s="485"/>
      <c r="C358" s="485"/>
      <c r="D358" s="180"/>
      <c r="E358" s="180"/>
      <c r="F358" s="180"/>
      <c r="G358" s="180"/>
      <c r="H358" s="180"/>
      <c r="I358" s="92"/>
    </row>
    <row r="359" spans="1:9" x14ac:dyDescent="0.25">
      <c r="A359" s="180"/>
      <c r="B359" s="485"/>
      <c r="C359" s="485"/>
      <c r="D359" s="180"/>
      <c r="E359" s="180"/>
      <c r="F359" s="180"/>
      <c r="G359" s="180"/>
      <c r="H359" s="180"/>
      <c r="I359" s="92"/>
    </row>
    <row r="360" spans="1:9" x14ac:dyDescent="0.25">
      <c r="A360" s="180"/>
      <c r="B360" s="485"/>
      <c r="C360" s="485"/>
      <c r="D360" s="180"/>
      <c r="E360" s="180"/>
      <c r="F360" s="180"/>
      <c r="G360" s="180"/>
      <c r="H360" s="180"/>
      <c r="I360" s="92"/>
    </row>
    <row r="361" spans="1:9" x14ac:dyDescent="0.25">
      <c r="A361" s="180"/>
      <c r="B361" s="485"/>
      <c r="C361" s="485"/>
      <c r="D361" s="180"/>
      <c r="E361" s="180"/>
      <c r="F361" s="180"/>
      <c r="G361" s="180"/>
      <c r="H361" s="180"/>
      <c r="I361" s="92"/>
    </row>
    <row r="362" spans="1:9" x14ac:dyDescent="0.25">
      <c r="A362" s="180"/>
      <c r="B362" s="485"/>
      <c r="C362" s="485"/>
      <c r="D362" s="180"/>
      <c r="E362" s="180"/>
      <c r="F362" s="180"/>
      <c r="G362" s="180"/>
      <c r="H362" s="180"/>
      <c r="I362" s="92"/>
    </row>
    <row r="363" spans="1:9" x14ac:dyDescent="0.25">
      <c r="A363" s="180"/>
      <c r="B363" s="485"/>
      <c r="C363" s="485"/>
      <c r="D363" s="180"/>
      <c r="E363" s="180"/>
      <c r="F363" s="180"/>
      <c r="G363" s="180"/>
      <c r="H363" s="180"/>
      <c r="I363" s="92"/>
    </row>
    <row r="364" spans="1:9" x14ac:dyDescent="0.25">
      <c r="A364" s="180"/>
      <c r="B364" s="485"/>
      <c r="C364" s="485"/>
      <c r="D364" s="180"/>
      <c r="E364" s="180"/>
      <c r="F364" s="180"/>
      <c r="G364" s="180"/>
      <c r="H364" s="180"/>
      <c r="I364" s="92"/>
    </row>
    <row r="365" spans="1:9" x14ac:dyDescent="0.25">
      <c r="A365" s="180"/>
      <c r="B365" s="485"/>
      <c r="C365" s="485"/>
      <c r="D365" s="180"/>
      <c r="E365" s="180"/>
      <c r="F365" s="180"/>
      <c r="G365" s="180"/>
      <c r="H365" s="180"/>
      <c r="I365" s="92"/>
    </row>
    <row r="366" spans="1:9" x14ac:dyDescent="0.25">
      <c r="A366" s="180"/>
      <c r="B366" s="485"/>
      <c r="C366" s="485"/>
      <c r="D366" s="180"/>
      <c r="E366" s="180"/>
      <c r="F366" s="180"/>
      <c r="G366" s="180"/>
      <c r="H366" s="180"/>
      <c r="I366" s="92"/>
    </row>
    <row r="367" spans="1:9" x14ac:dyDescent="0.25">
      <c r="A367" s="180"/>
      <c r="B367" s="485"/>
      <c r="C367" s="485"/>
      <c r="D367" s="180"/>
      <c r="E367" s="180"/>
      <c r="F367" s="180"/>
      <c r="G367" s="180"/>
      <c r="H367" s="180"/>
      <c r="I367" s="92"/>
    </row>
    <row r="368" spans="1:9" x14ac:dyDescent="0.25">
      <c r="A368" s="180"/>
      <c r="B368" s="485"/>
      <c r="C368" s="485"/>
      <c r="D368" s="180"/>
      <c r="E368" s="180"/>
      <c r="F368" s="180"/>
      <c r="G368" s="180"/>
      <c r="H368" s="180"/>
      <c r="I368" s="92"/>
    </row>
    <row r="369" spans="1:9" x14ac:dyDescent="0.25">
      <c r="A369" s="180"/>
      <c r="B369" s="485"/>
      <c r="C369" s="485"/>
      <c r="D369" s="180"/>
      <c r="E369" s="180"/>
      <c r="F369" s="180"/>
      <c r="G369" s="180"/>
      <c r="H369" s="180"/>
      <c r="I369" s="92"/>
    </row>
    <row r="370" spans="1:9" x14ac:dyDescent="0.25">
      <c r="A370" s="180"/>
      <c r="B370" s="485"/>
      <c r="C370" s="485"/>
      <c r="D370" s="180"/>
      <c r="E370" s="180"/>
      <c r="F370" s="180"/>
      <c r="G370" s="180"/>
      <c r="H370" s="180"/>
      <c r="I370" s="92"/>
    </row>
    <row r="371" spans="1:9" x14ac:dyDescent="0.25">
      <c r="A371" s="180"/>
      <c r="B371" s="485"/>
      <c r="C371" s="485"/>
      <c r="D371" s="180"/>
      <c r="E371" s="180"/>
      <c r="F371" s="180"/>
      <c r="G371" s="180"/>
      <c r="H371" s="180"/>
      <c r="I371" s="92"/>
    </row>
    <row r="372" spans="1:9" x14ac:dyDescent="0.25">
      <c r="A372" s="180"/>
      <c r="B372" s="485"/>
      <c r="C372" s="485"/>
      <c r="D372" s="180"/>
      <c r="E372" s="180"/>
      <c r="F372" s="180"/>
      <c r="G372" s="180"/>
      <c r="H372" s="180"/>
      <c r="I372" s="92"/>
    </row>
    <row r="373" spans="1:9" x14ac:dyDescent="0.25">
      <c r="A373" s="180"/>
      <c r="B373" s="485"/>
      <c r="C373" s="485"/>
      <c r="D373" s="180"/>
      <c r="E373" s="180"/>
      <c r="F373" s="180"/>
      <c r="G373" s="180"/>
      <c r="H373" s="180"/>
      <c r="I373" s="92"/>
    </row>
    <row r="374" spans="1:9" x14ac:dyDescent="0.25">
      <c r="A374" s="180"/>
      <c r="B374" s="485"/>
      <c r="C374" s="485"/>
      <c r="D374" s="180"/>
      <c r="E374" s="180"/>
      <c r="F374" s="180"/>
      <c r="G374" s="180"/>
      <c r="H374" s="180"/>
      <c r="I374" s="92"/>
    </row>
    <row r="375" spans="1:9" x14ac:dyDescent="0.25">
      <c r="A375" s="180"/>
      <c r="B375" s="485"/>
      <c r="C375" s="485"/>
      <c r="D375" s="180"/>
      <c r="E375" s="180"/>
      <c r="F375" s="180"/>
      <c r="G375" s="180"/>
      <c r="H375" s="180"/>
      <c r="I375" s="92"/>
    </row>
    <row r="376" spans="1:9" x14ac:dyDescent="0.25">
      <c r="A376" s="180"/>
      <c r="B376" s="485"/>
      <c r="C376" s="485"/>
      <c r="D376" s="180"/>
      <c r="E376" s="180"/>
      <c r="F376" s="180"/>
      <c r="G376" s="180"/>
      <c r="H376" s="180"/>
      <c r="I376" s="92"/>
    </row>
    <row r="377" spans="1:9" x14ac:dyDescent="0.25">
      <c r="A377" s="180"/>
      <c r="B377" s="485"/>
      <c r="C377" s="485"/>
      <c r="D377" s="180"/>
      <c r="E377" s="180"/>
      <c r="F377" s="180"/>
      <c r="G377" s="180"/>
      <c r="H377" s="180"/>
      <c r="I377" s="92"/>
    </row>
    <row r="378" spans="1:9" x14ac:dyDescent="0.25">
      <c r="A378" s="180"/>
      <c r="B378" s="485"/>
      <c r="C378" s="485"/>
      <c r="D378" s="180"/>
      <c r="E378" s="180"/>
      <c r="F378" s="180"/>
      <c r="G378" s="180"/>
      <c r="H378" s="180"/>
      <c r="I378" s="92"/>
    </row>
    <row r="379" spans="1:9" x14ac:dyDescent="0.25">
      <c r="A379" s="180"/>
      <c r="B379" s="485"/>
      <c r="C379" s="485"/>
      <c r="D379" s="180"/>
      <c r="E379" s="180"/>
      <c r="F379" s="180"/>
      <c r="G379" s="180"/>
      <c r="H379" s="180"/>
      <c r="I379" s="92"/>
    </row>
    <row r="380" spans="1:9" x14ac:dyDescent="0.25">
      <c r="A380" s="180"/>
      <c r="B380" s="485"/>
      <c r="C380" s="485"/>
      <c r="D380" s="180"/>
      <c r="E380" s="180"/>
      <c r="F380" s="180"/>
      <c r="G380" s="180"/>
      <c r="H380" s="180"/>
      <c r="I380" s="92"/>
    </row>
    <row r="381" spans="1:9" x14ac:dyDescent="0.25">
      <c r="A381" s="180"/>
      <c r="B381" s="485"/>
      <c r="C381" s="485"/>
      <c r="D381" s="180"/>
      <c r="E381" s="180"/>
      <c r="F381" s="180"/>
      <c r="G381" s="180"/>
      <c r="H381" s="180"/>
      <c r="I381" s="92"/>
    </row>
    <row r="382" spans="1:9" x14ac:dyDescent="0.25">
      <c r="A382" s="180"/>
      <c r="B382" s="485"/>
      <c r="C382" s="485"/>
      <c r="D382" s="180"/>
      <c r="E382" s="180"/>
      <c r="F382" s="180"/>
      <c r="G382" s="180"/>
      <c r="H382" s="180"/>
      <c r="I382" s="92"/>
    </row>
    <row r="383" spans="1:9" x14ac:dyDescent="0.25">
      <c r="A383" s="180"/>
      <c r="B383" s="485"/>
      <c r="C383" s="485"/>
      <c r="D383" s="180"/>
      <c r="E383" s="180"/>
      <c r="F383" s="180"/>
      <c r="G383" s="180"/>
      <c r="H383" s="180"/>
      <c r="I383" s="92"/>
    </row>
    <row r="384" spans="1:9" x14ac:dyDescent="0.25">
      <c r="A384" s="180"/>
      <c r="B384" s="485"/>
      <c r="C384" s="485"/>
      <c r="D384" s="180"/>
      <c r="E384" s="180"/>
      <c r="F384" s="180"/>
      <c r="G384" s="180"/>
      <c r="H384" s="180"/>
      <c r="I384" s="92"/>
    </row>
    <row r="385" spans="1:9" x14ac:dyDescent="0.25">
      <c r="A385" s="180"/>
      <c r="B385" s="485"/>
      <c r="C385" s="485"/>
      <c r="D385" s="180"/>
      <c r="E385" s="180"/>
      <c r="F385" s="180"/>
      <c r="G385" s="180"/>
      <c r="H385" s="180"/>
      <c r="I385" s="92"/>
    </row>
    <row r="386" spans="1:9" x14ac:dyDescent="0.25">
      <c r="A386" s="180"/>
      <c r="B386" s="485"/>
      <c r="C386" s="485"/>
      <c r="D386" s="180"/>
      <c r="E386" s="180"/>
      <c r="F386" s="180"/>
      <c r="G386" s="180"/>
      <c r="H386" s="180"/>
      <c r="I386" s="92"/>
    </row>
    <row r="387" spans="1:9" x14ac:dyDescent="0.25">
      <c r="A387" s="180"/>
      <c r="B387" s="485"/>
      <c r="C387" s="485"/>
      <c r="D387" s="180"/>
      <c r="E387" s="180"/>
      <c r="F387" s="180"/>
      <c r="G387" s="180"/>
      <c r="H387" s="180"/>
      <c r="I387" s="92"/>
    </row>
    <row r="388" spans="1:9" x14ac:dyDescent="0.25">
      <c r="A388" s="180"/>
      <c r="B388" s="485"/>
      <c r="C388" s="485"/>
      <c r="D388" s="180"/>
      <c r="E388" s="180"/>
      <c r="F388" s="180"/>
      <c r="G388" s="180"/>
      <c r="H388" s="180"/>
      <c r="I388" s="92"/>
    </row>
    <row r="389" spans="1:9" x14ac:dyDescent="0.25">
      <c r="A389" s="180"/>
      <c r="B389" s="485"/>
      <c r="C389" s="485"/>
      <c r="D389" s="180"/>
      <c r="E389" s="180"/>
      <c r="F389" s="180"/>
      <c r="G389" s="180"/>
      <c r="H389" s="180"/>
      <c r="I389" s="92"/>
    </row>
    <row r="390" spans="1:9" x14ac:dyDescent="0.25">
      <c r="A390" s="180"/>
      <c r="B390" s="485"/>
      <c r="C390" s="485"/>
      <c r="D390" s="180"/>
      <c r="E390" s="180"/>
      <c r="F390" s="180"/>
      <c r="G390" s="180"/>
      <c r="H390" s="180"/>
      <c r="I390" s="92"/>
    </row>
    <row r="391" spans="1:9" x14ac:dyDescent="0.25">
      <c r="A391" s="180"/>
      <c r="B391" s="485"/>
      <c r="C391" s="485"/>
      <c r="D391" s="180"/>
      <c r="E391" s="180"/>
      <c r="F391" s="180"/>
      <c r="G391" s="180"/>
      <c r="H391" s="180"/>
      <c r="I391" s="92"/>
    </row>
    <row r="392" spans="1:9" x14ac:dyDescent="0.25">
      <c r="A392" s="180"/>
      <c r="B392" s="485"/>
      <c r="C392" s="485"/>
      <c r="D392" s="180"/>
      <c r="E392" s="180"/>
      <c r="F392" s="180"/>
      <c r="G392" s="180"/>
      <c r="H392" s="180"/>
      <c r="I392" s="92"/>
    </row>
    <row r="393" spans="1:9" x14ac:dyDescent="0.25">
      <c r="A393" s="180"/>
      <c r="B393" s="485"/>
      <c r="C393" s="485"/>
      <c r="D393" s="180"/>
      <c r="E393" s="180"/>
      <c r="F393" s="180"/>
      <c r="G393" s="180"/>
      <c r="H393" s="180"/>
      <c r="I393" s="92"/>
    </row>
    <row r="394" spans="1:9" x14ac:dyDescent="0.25">
      <c r="A394" s="180"/>
      <c r="B394" s="485"/>
      <c r="C394" s="485"/>
      <c r="D394" s="180"/>
      <c r="E394" s="180"/>
      <c r="F394" s="180"/>
      <c r="G394" s="180"/>
      <c r="H394" s="180"/>
      <c r="I394" s="92"/>
    </row>
    <row r="395" spans="1:9" x14ac:dyDescent="0.25">
      <c r="A395" s="180"/>
      <c r="B395" s="485"/>
      <c r="C395" s="485"/>
      <c r="D395" s="180"/>
      <c r="E395" s="180"/>
      <c r="F395" s="180"/>
      <c r="G395" s="180"/>
      <c r="H395" s="180"/>
      <c r="I395" s="92"/>
    </row>
    <row r="396" spans="1:9" x14ac:dyDescent="0.25">
      <c r="A396" s="180"/>
      <c r="B396" s="485"/>
      <c r="C396" s="485"/>
      <c r="D396" s="180"/>
      <c r="E396" s="180"/>
      <c r="F396" s="180"/>
      <c r="G396" s="180"/>
      <c r="H396" s="180"/>
      <c r="I396" s="92"/>
    </row>
    <row r="397" spans="1:9" x14ac:dyDescent="0.25">
      <c r="A397" s="180"/>
      <c r="B397" s="485"/>
      <c r="C397" s="485"/>
      <c r="D397" s="180"/>
      <c r="E397" s="180"/>
      <c r="F397" s="180"/>
      <c r="G397" s="180"/>
      <c r="H397" s="180"/>
      <c r="I397" s="92"/>
    </row>
    <row r="398" spans="1:9" x14ac:dyDescent="0.25">
      <c r="A398" s="180"/>
      <c r="B398" s="485"/>
      <c r="C398" s="485"/>
      <c r="D398" s="180"/>
      <c r="E398" s="180"/>
      <c r="F398" s="180"/>
      <c r="G398" s="180"/>
      <c r="H398" s="180"/>
      <c r="I398" s="92"/>
    </row>
    <row r="399" spans="1:9" x14ac:dyDescent="0.25">
      <c r="A399" s="180"/>
      <c r="B399" s="485"/>
      <c r="C399" s="485"/>
      <c r="D399" s="180"/>
      <c r="E399" s="180"/>
      <c r="F399" s="180"/>
      <c r="G399" s="180"/>
      <c r="H399" s="180"/>
      <c r="I399" s="92"/>
    </row>
    <row r="400" spans="1:9" x14ac:dyDescent="0.25">
      <c r="A400" s="180"/>
      <c r="B400" s="485"/>
      <c r="C400" s="485"/>
      <c r="D400" s="180"/>
      <c r="E400" s="180"/>
      <c r="F400" s="180"/>
      <c r="G400" s="180"/>
      <c r="H400" s="180"/>
      <c r="I400" s="92"/>
    </row>
    <row r="401" spans="1:9" x14ac:dyDescent="0.25">
      <c r="A401" s="180"/>
      <c r="B401" s="485"/>
      <c r="C401" s="485"/>
      <c r="D401" s="180"/>
      <c r="E401" s="180"/>
      <c r="F401" s="180"/>
      <c r="G401" s="180"/>
      <c r="H401" s="180"/>
      <c r="I401" s="92"/>
    </row>
    <row r="402" spans="1:9" x14ac:dyDescent="0.25">
      <c r="A402" s="180"/>
      <c r="B402" s="485"/>
      <c r="C402" s="485"/>
      <c r="D402" s="180"/>
      <c r="E402" s="180"/>
      <c r="F402" s="180"/>
      <c r="G402" s="180"/>
      <c r="H402" s="180"/>
      <c r="I402" s="92"/>
    </row>
    <row r="403" spans="1:9" x14ac:dyDescent="0.25">
      <c r="A403" s="180"/>
      <c r="B403" s="485"/>
      <c r="C403" s="485"/>
      <c r="D403" s="180"/>
      <c r="E403" s="180"/>
      <c r="F403" s="180"/>
      <c r="G403" s="180"/>
      <c r="H403" s="180"/>
      <c r="I403" s="92"/>
    </row>
    <row r="404" spans="1:9" x14ac:dyDescent="0.25">
      <c r="A404" s="180"/>
      <c r="B404" s="485"/>
      <c r="C404" s="485"/>
      <c r="D404" s="180"/>
      <c r="E404" s="180"/>
      <c r="F404" s="180"/>
      <c r="G404" s="180"/>
      <c r="H404" s="180"/>
      <c r="I404" s="92"/>
    </row>
    <row r="405" spans="1:9" x14ac:dyDescent="0.25">
      <c r="A405" s="180"/>
      <c r="B405" s="485"/>
      <c r="C405" s="485"/>
      <c r="D405" s="180"/>
      <c r="E405" s="180"/>
      <c r="F405" s="180"/>
      <c r="G405" s="180"/>
      <c r="H405" s="180"/>
      <c r="I405" s="92"/>
    </row>
    <row r="406" spans="1:9" x14ac:dyDescent="0.25">
      <c r="A406" s="180"/>
      <c r="B406" s="485"/>
      <c r="C406" s="485"/>
      <c r="D406" s="180"/>
      <c r="E406" s="180"/>
      <c r="F406" s="180"/>
      <c r="G406" s="180"/>
      <c r="H406" s="180"/>
      <c r="I406" s="92"/>
    </row>
    <row r="407" spans="1:9" x14ac:dyDescent="0.25">
      <c r="A407" s="180"/>
      <c r="B407" s="485"/>
      <c r="C407" s="485"/>
      <c r="D407" s="180"/>
      <c r="E407" s="180"/>
      <c r="F407" s="180"/>
      <c r="G407" s="180"/>
      <c r="H407" s="180"/>
      <c r="I407" s="92"/>
    </row>
    <row r="408" spans="1:9" x14ac:dyDescent="0.25">
      <c r="A408" s="180"/>
      <c r="B408" s="485"/>
      <c r="C408" s="485"/>
      <c r="D408" s="180"/>
      <c r="E408" s="180"/>
      <c r="F408" s="180"/>
      <c r="G408" s="180"/>
      <c r="H408" s="180"/>
      <c r="I408" s="92"/>
    </row>
    <row r="409" spans="1:9" x14ac:dyDescent="0.25">
      <c r="A409" s="180"/>
      <c r="B409" s="485"/>
      <c r="C409" s="485"/>
      <c r="D409" s="180"/>
      <c r="E409" s="180"/>
      <c r="F409" s="180"/>
      <c r="G409" s="180"/>
      <c r="H409" s="180"/>
      <c r="I409" s="92"/>
    </row>
    <row r="410" spans="1:9" x14ac:dyDescent="0.25">
      <c r="A410" s="180"/>
      <c r="B410" s="485"/>
      <c r="C410" s="485"/>
      <c r="D410" s="180"/>
      <c r="E410" s="180"/>
      <c r="F410" s="180"/>
      <c r="G410" s="180"/>
      <c r="H410" s="180"/>
      <c r="I410" s="92"/>
    </row>
    <row r="411" spans="1:9" x14ac:dyDescent="0.25">
      <c r="A411" s="180"/>
      <c r="B411" s="485"/>
      <c r="C411" s="485"/>
      <c r="D411" s="180"/>
      <c r="E411" s="180"/>
      <c r="F411" s="180"/>
      <c r="G411" s="180"/>
      <c r="H411" s="180"/>
      <c r="I411" s="92"/>
    </row>
    <row r="412" spans="1:9" x14ac:dyDescent="0.25">
      <c r="A412" s="180"/>
      <c r="B412" s="485"/>
      <c r="C412" s="485"/>
      <c r="D412" s="180"/>
      <c r="E412" s="180"/>
      <c r="F412" s="180"/>
      <c r="G412" s="180"/>
      <c r="H412" s="180"/>
      <c r="I412" s="92"/>
    </row>
    <row r="413" spans="1:9" x14ac:dyDescent="0.25">
      <c r="A413" s="180"/>
      <c r="B413" s="485"/>
      <c r="C413" s="485"/>
      <c r="D413" s="180"/>
      <c r="E413" s="180"/>
      <c r="F413" s="180"/>
      <c r="G413" s="180"/>
      <c r="H413" s="180"/>
      <c r="I413" s="92"/>
    </row>
    <row r="414" spans="1:9" x14ac:dyDescent="0.25">
      <c r="A414" s="180"/>
      <c r="B414" s="485"/>
      <c r="C414" s="485"/>
      <c r="D414" s="180"/>
      <c r="E414" s="180"/>
      <c r="F414" s="180"/>
      <c r="G414" s="180"/>
      <c r="H414" s="180"/>
      <c r="I414" s="92"/>
    </row>
    <row r="415" spans="1:9" x14ac:dyDescent="0.25">
      <c r="A415" s="180"/>
      <c r="B415" s="485"/>
      <c r="C415" s="485"/>
      <c r="D415" s="180"/>
      <c r="E415" s="180"/>
      <c r="F415" s="180"/>
      <c r="G415" s="180"/>
      <c r="H415" s="180"/>
      <c r="I415" s="92"/>
    </row>
    <row r="416" spans="1:9" x14ac:dyDescent="0.25">
      <c r="A416" s="180"/>
      <c r="B416" s="485"/>
      <c r="C416" s="485"/>
      <c r="D416" s="180"/>
      <c r="E416" s="180"/>
      <c r="F416" s="180"/>
      <c r="G416" s="180"/>
      <c r="H416" s="180"/>
      <c r="I416" s="92"/>
    </row>
    <row r="417" spans="1:9" x14ac:dyDescent="0.25">
      <c r="A417" s="180"/>
      <c r="B417" s="485"/>
      <c r="C417" s="485"/>
      <c r="D417" s="180"/>
      <c r="E417" s="180"/>
      <c r="F417" s="180"/>
      <c r="G417" s="180"/>
      <c r="H417" s="180"/>
      <c r="I417" s="92"/>
    </row>
    <row r="418" spans="1:9" x14ac:dyDescent="0.25">
      <c r="A418" s="180"/>
      <c r="B418" s="485"/>
      <c r="C418" s="485"/>
      <c r="D418" s="180"/>
      <c r="E418" s="180"/>
      <c r="F418" s="180"/>
      <c r="G418" s="180"/>
      <c r="H418" s="180"/>
      <c r="I418" s="92"/>
    </row>
    <row r="419" spans="1:9" x14ac:dyDescent="0.25">
      <c r="A419" s="180"/>
      <c r="B419" s="485"/>
      <c r="C419" s="485"/>
      <c r="D419" s="180"/>
      <c r="E419" s="180"/>
      <c r="F419" s="180"/>
      <c r="G419" s="180"/>
      <c r="H419" s="180"/>
      <c r="I419" s="92"/>
    </row>
    <row r="420" spans="1:9" x14ac:dyDescent="0.25">
      <c r="A420" s="180"/>
      <c r="B420" s="485"/>
      <c r="C420" s="485"/>
      <c r="D420" s="180"/>
      <c r="E420" s="180"/>
      <c r="F420" s="180"/>
      <c r="G420" s="180"/>
      <c r="H420" s="180"/>
      <c r="I420" s="92"/>
    </row>
    <row r="421" spans="1:9" x14ac:dyDescent="0.25">
      <c r="A421" s="180"/>
      <c r="B421" s="485"/>
      <c r="C421" s="485"/>
      <c r="D421" s="180"/>
      <c r="E421" s="180"/>
      <c r="F421" s="180"/>
      <c r="G421" s="180"/>
      <c r="H421" s="180"/>
      <c r="I421" s="92"/>
    </row>
    <row r="422" spans="1:9" x14ac:dyDescent="0.25">
      <c r="A422" s="180"/>
      <c r="B422" s="485"/>
      <c r="C422" s="485"/>
      <c r="D422" s="180"/>
      <c r="E422" s="180"/>
      <c r="F422" s="180"/>
      <c r="G422" s="180"/>
      <c r="H422" s="180"/>
      <c r="I422" s="92"/>
    </row>
    <row r="423" spans="1:9" x14ac:dyDescent="0.25">
      <c r="A423" s="180"/>
      <c r="B423" s="485"/>
      <c r="C423" s="485"/>
      <c r="D423" s="180"/>
      <c r="E423" s="180"/>
      <c r="F423" s="180"/>
      <c r="G423" s="180"/>
      <c r="H423" s="180"/>
      <c r="I423" s="92"/>
    </row>
    <row r="424" spans="1:9" x14ac:dyDescent="0.25">
      <c r="A424" s="180"/>
      <c r="B424" s="485"/>
      <c r="C424" s="485"/>
      <c r="D424" s="180"/>
      <c r="E424" s="180"/>
      <c r="F424" s="180"/>
      <c r="G424" s="180"/>
      <c r="H424" s="180"/>
      <c r="I424" s="92"/>
    </row>
    <row r="425" spans="1:9" x14ac:dyDescent="0.25">
      <c r="A425" s="180"/>
      <c r="B425" s="485"/>
      <c r="C425" s="485"/>
      <c r="D425" s="180"/>
      <c r="E425" s="180"/>
      <c r="F425" s="180"/>
      <c r="G425" s="180"/>
      <c r="H425" s="180"/>
      <c r="I425" s="92"/>
    </row>
    <row r="426" spans="1:9" x14ac:dyDescent="0.25">
      <c r="A426" s="180"/>
      <c r="B426" s="485"/>
      <c r="C426" s="485"/>
      <c r="D426" s="180"/>
      <c r="E426" s="180"/>
      <c r="F426" s="180"/>
      <c r="G426" s="180"/>
      <c r="H426" s="180"/>
      <c r="I426" s="92"/>
    </row>
    <row r="427" spans="1:9" x14ac:dyDescent="0.25">
      <c r="A427" s="180"/>
      <c r="B427" s="485"/>
      <c r="C427" s="485"/>
      <c r="D427" s="180"/>
      <c r="E427" s="180"/>
      <c r="F427" s="180"/>
      <c r="G427" s="180"/>
      <c r="H427" s="180"/>
      <c r="I427" s="92"/>
    </row>
    <row r="428" spans="1:9" x14ac:dyDescent="0.25">
      <c r="A428" s="180"/>
      <c r="B428" s="485"/>
      <c r="C428" s="485"/>
      <c r="D428" s="180"/>
      <c r="E428" s="180"/>
      <c r="F428" s="180"/>
      <c r="G428" s="180"/>
      <c r="H428" s="180"/>
      <c r="I428" s="92"/>
    </row>
    <row r="429" spans="1:9" x14ac:dyDescent="0.25">
      <c r="A429" s="180"/>
      <c r="B429" s="485"/>
      <c r="C429" s="485"/>
      <c r="D429" s="180"/>
      <c r="E429" s="180"/>
      <c r="F429" s="180"/>
      <c r="G429" s="180"/>
      <c r="H429" s="180"/>
      <c r="I429" s="92"/>
    </row>
    <row r="430" spans="1:9" x14ac:dyDescent="0.25">
      <c r="A430" s="180"/>
      <c r="B430" s="485"/>
      <c r="C430" s="485"/>
      <c r="D430" s="180"/>
      <c r="E430" s="180"/>
      <c r="F430" s="180"/>
      <c r="G430" s="180"/>
      <c r="H430" s="180"/>
      <c r="I430" s="92"/>
    </row>
    <row r="431" spans="1:9" x14ac:dyDescent="0.25">
      <c r="A431" s="180"/>
      <c r="B431" s="485"/>
      <c r="C431" s="485"/>
      <c r="D431" s="180"/>
      <c r="E431" s="180"/>
      <c r="F431" s="180"/>
      <c r="G431" s="180"/>
      <c r="H431" s="180"/>
      <c r="I431" s="92"/>
    </row>
    <row r="432" spans="1:9" x14ac:dyDescent="0.25">
      <c r="A432" s="180"/>
      <c r="B432" s="485"/>
      <c r="C432" s="485"/>
      <c r="D432" s="180"/>
      <c r="E432" s="180"/>
      <c r="F432" s="180"/>
      <c r="G432" s="180"/>
      <c r="H432" s="180"/>
      <c r="I432" s="92"/>
    </row>
    <row r="433" spans="1:9" x14ac:dyDescent="0.25">
      <c r="A433" s="180"/>
      <c r="B433" s="485"/>
      <c r="C433" s="485"/>
      <c r="D433" s="180"/>
      <c r="E433" s="180"/>
      <c r="F433" s="180"/>
      <c r="G433" s="180"/>
      <c r="H433" s="180"/>
      <c r="I433" s="92"/>
    </row>
    <row r="434" spans="1:9" x14ac:dyDescent="0.25">
      <c r="A434" s="180"/>
      <c r="B434" s="485"/>
      <c r="C434" s="485"/>
      <c r="D434" s="180"/>
      <c r="E434" s="180"/>
      <c r="F434" s="180"/>
      <c r="G434" s="180"/>
      <c r="H434" s="180"/>
      <c r="I434" s="92"/>
    </row>
    <row r="435" spans="1:9" x14ac:dyDescent="0.25">
      <c r="A435" s="180"/>
      <c r="B435" s="485"/>
      <c r="C435" s="485"/>
      <c r="D435" s="180"/>
      <c r="E435" s="180"/>
      <c r="F435" s="180"/>
      <c r="G435" s="180"/>
      <c r="H435" s="180"/>
      <c r="I435" s="92"/>
    </row>
    <row r="436" spans="1:9" x14ac:dyDescent="0.25">
      <c r="A436" s="180"/>
      <c r="B436" s="485"/>
      <c r="C436" s="485"/>
      <c r="D436" s="180"/>
      <c r="E436" s="180"/>
      <c r="F436" s="180"/>
      <c r="G436" s="180"/>
      <c r="H436" s="180"/>
      <c r="I436" s="92"/>
    </row>
    <row r="437" spans="1:9" x14ac:dyDescent="0.25">
      <c r="A437" s="180"/>
      <c r="B437" s="485"/>
      <c r="C437" s="485"/>
      <c r="D437" s="180"/>
      <c r="E437" s="180"/>
      <c r="F437" s="180"/>
      <c r="G437" s="180"/>
      <c r="H437" s="180"/>
      <c r="I437" s="92"/>
    </row>
    <row r="438" spans="1:9" x14ac:dyDescent="0.25">
      <c r="A438" s="180"/>
      <c r="B438" s="485"/>
      <c r="C438" s="485"/>
      <c r="D438" s="180"/>
      <c r="E438" s="180"/>
      <c r="F438" s="180"/>
      <c r="G438" s="180"/>
      <c r="H438" s="180"/>
      <c r="I438" s="92"/>
    </row>
    <row r="439" spans="1:9" x14ac:dyDescent="0.25">
      <c r="A439" s="180"/>
      <c r="B439" s="485"/>
      <c r="C439" s="485"/>
      <c r="D439" s="180"/>
      <c r="E439" s="180"/>
      <c r="F439" s="180"/>
      <c r="G439" s="180"/>
      <c r="H439" s="180"/>
      <c r="I439" s="92"/>
    </row>
    <row r="440" spans="1:9" x14ac:dyDescent="0.25">
      <c r="A440" s="180"/>
      <c r="B440" s="485"/>
      <c r="C440" s="485"/>
      <c r="D440" s="180"/>
      <c r="E440" s="180"/>
      <c r="F440" s="180"/>
      <c r="G440" s="180"/>
      <c r="H440" s="180"/>
      <c r="I440" s="92"/>
    </row>
    <row r="441" spans="1:9" x14ac:dyDescent="0.25">
      <c r="A441" s="180"/>
      <c r="B441" s="485"/>
      <c r="C441" s="485"/>
      <c r="D441" s="180"/>
      <c r="E441" s="180"/>
      <c r="F441" s="180"/>
      <c r="G441" s="180"/>
      <c r="H441" s="180"/>
      <c r="I441" s="92"/>
    </row>
    <row r="442" spans="1:9" x14ac:dyDescent="0.25">
      <c r="A442" s="180"/>
      <c r="B442" s="485"/>
      <c r="C442" s="485"/>
      <c r="D442" s="180"/>
      <c r="E442" s="180"/>
      <c r="F442" s="180"/>
      <c r="G442" s="180"/>
      <c r="H442" s="180"/>
      <c r="I442" s="92"/>
    </row>
    <row r="443" spans="1:9" x14ac:dyDescent="0.25">
      <c r="A443" s="180"/>
      <c r="B443" s="485"/>
      <c r="C443" s="485"/>
      <c r="D443" s="180"/>
      <c r="E443" s="180"/>
      <c r="F443" s="180"/>
      <c r="G443" s="180"/>
      <c r="H443" s="180"/>
      <c r="I443" s="92"/>
    </row>
    <row r="444" spans="1:9" x14ac:dyDescent="0.25">
      <c r="A444" s="180"/>
      <c r="B444" s="485"/>
      <c r="C444" s="485"/>
      <c r="D444" s="180"/>
      <c r="E444" s="180"/>
      <c r="F444" s="180"/>
      <c r="G444" s="180"/>
      <c r="H444" s="180"/>
      <c r="I444" s="92"/>
    </row>
    <row r="445" spans="1:9" x14ac:dyDescent="0.25">
      <c r="A445" s="180"/>
      <c r="B445" s="485"/>
      <c r="C445" s="485"/>
      <c r="D445" s="180"/>
      <c r="E445" s="180"/>
      <c r="F445" s="180"/>
      <c r="G445" s="180"/>
      <c r="H445" s="180"/>
      <c r="I445" s="92"/>
    </row>
    <row r="446" spans="1:9" x14ac:dyDescent="0.25">
      <c r="A446" s="180"/>
      <c r="B446" s="485"/>
      <c r="C446" s="485"/>
      <c r="D446" s="180"/>
      <c r="E446" s="180"/>
      <c r="F446" s="180"/>
      <c r="G446" s="180"/>
      <c r="H446" s="180"/>
      <c r="I446" s="92"/>
    </row>
    <row r="447" spans="1:9" x14ac:dyDescent="0.25">
      <c r="A447" s="180"/>
      <c r="B447" s="485"/>
      <c r="C447" s="485"/>
      <c r="D447" s="180"/>
      <c r="E447" s="180"/>
      <c r="F447" s="180"/>
      <c r="G447" s="180"/>
      <c r="H447" s="180"/>
      <c r="I447" s="92"/>
    </row>
    <row r="448" spans="1:9" x14ac:dyDescent="0.25">
      <c r="A448" s="180"/>
      <c r="B448" s="485"/>
      <c r="C448" s="485"/>
      <c r="D448" s="180"/>
      <c r="E448" s="180"/>
      <c r="F448" s="180"/>
      <c r="G448" s="180"/>
      <c r="H448" s="180"/>
      <c r="I448" s="92"/>
    </row>
    <row r="449" spans="1:9" x14ac:dyDescent="0.25">
      <c r="A449" s="180"/>
      <c r="B449" s="485"/>
      <c r="C449" s="485"/>
      <c r="D449" s="180"/>
      <c r="E449" s="180"/>
      <c r="F449" s="180"/>
      <c r="G449" s="180"/>
      <c r="H449" s="180"/>
      <c r="I449" s="92"/>
    </row>
    <row r="450" spans="1:9" x14ac:dyDescent="0.25">
      <c r="A450" s="180"/>
      <c r="B450" s="485"/>
      <c r="C450" s="485"/>
      <c r="D450" s="180"/>
      <c r="E450" s="180"/>
      <c r="F450" s="180"/>
      <c r="G450" s="180"/>
      <c r="H450" s="180"/>
      <c r="I450" s="92"/>
    </row>
    <row r="451" spans="1:9" x14ac:dyDescent="0.25">
      <c r="A451" s="180"/>
      <c r="B451" s="485"/>
      <c r="C451" s="485"/>
      <c r="D451" s="180"/>
      <c r="E451" s="180"/>
      <c r="F451" s="180"/>
      <c r="G451" s="180"/>
      <c r="H451" s="180"/>
      <c r="I451" s="92"/>
    </row>
    <row r="452" spans="1:9" x14ac:dyDescent="0.25">
      <c r="A452" s="180"/>
      <c r="B452" s="485"/>
      <c r="C452" s="485"/>
      <c r="D452" s="180"/>
      <c r="E452" s="180"/>
      <c r="F452" s="180"/>
      <c r="G452" s="180"/>
      <c r="H452" s="180"/>
      <c r="I452" s="92"/>
    </row>
    <row r="453" spans="1:9" x14ac:dyDescent="0.25">
      <c r="A453" s="180"/>
      <c r="B453" s="485"/>
      <c r="C453" s="485"/>
      <c r="D453" s="180"/>
      <c r="E453" s="180"/>
      <c r="F453" s="180"/>
      <c r="G453" s="180"/>
      <c r="H453" s="180"/>
      <c r="I453" s="92"/>
    </row>
    <row r="454" spans="1:9" x14ac:dyDescent="0.25">
      <c r="A454" s="180"/>
      <c r="B454" s="485"/>
      <c r="C454" s="485"/>
      <c r="D454" s="180"/>
      <c r="E454" s="180"/>
      <c r="F454" s="180"/>
      <c r="G454" s="180"/>
      <c r="H454" s="180"/>
      <c r="I454" s="92"/>
    </row>
    <row r="455" spans="1:9" x14ac:dyDescent="0.25">
      <c r="A455" s="180"/>
      <c r="B455" s="485"/>
      <c r="C455" s="485"/>
      <c r="D455" s="180"/>
      <c r="E455" s="180"/>
      <c r="F455" s="180"/>
      <c r="G455" s="180"/>
      <c r="H455" s="180"/>
      <c r="I455" s="92"/>
    </row>
    <row r="456" spans="1:9" x14ac:dyDescent="0.25">
      <c r="A456" s="180"/>
      <c r="B456" s="485"/>
      <c r="C456" s="485"/>
      <c r="D456" s="180"/>
      <c r="E456" s="180"/>
      <c r="F456" s="180"/>
      <c r="G456" s="180"/>
      <c r="H456" s="180"/>
      <c r="I456" s="92"/>
    </row>
    <row r="457" spans="1:9" x14ac:dyDescent="0.25">
      <c r="A457" s="180"/>
      <c r="B457" s="485"/>
      <c r="C457" s="485"/>
      <c r="D457" s="180"/>
      <c r="E457" s="180"/>
      <c r="F457" s="180"/>
      <c r="G457" s="180"/>
      <c r="H457" s="180"/>
      <c r="I457" s="92"/>
    </row>
    <row r="458" spans="1:9" x14ac:dyDescent="0.25">
      <c r="A458" s="180"/>
      <c r="B458" s="485"/>
      <c r="C458" s="485"/>
      <c r="D458" s="180"/>
      <c r="E458" s="180"/>
      <c r="F458" s="180"/>
      <c r="G458" s="180"/>
      <c r="H458" s="180"/>
      <c r="I458" s="92"/>
    </row>
    <row r="459" spans="1:9" x14ac:dyDescent="0.25">
      <c r="A459" s="180"/>
      <c r="B459" s="485"/>
      <c r="C459" s="485"/>
      <c r="D459" s="180"/>
      <c r="E459" s="180"/>
      <c r="F459" s="180"/>
      <c r="G459" s="180"/>
      <c r="H459" s="180"/>
      <c r="I459" s="92"/>
    </row>
    <row r="460" spans="1:9" x14ac:dyDescent="0.25">
      <c r="A460" s="180"/>
      <c r="B460" s="485"/>
      <c r="C460" s="485"/>
      <c r="D460" s="180"/>
      <c r="E460" s="180"/>
      <c r="F460" s="180"/>
      <c r="G460" s="180"/>
      <c r="H460" s="180"/>
      <c r="I460" s="92"/>
    </row>
    <row r="461" spans="1:9" x14ac:dyDescent="0.25">
      <c r="A461" s="180"/>
      <c r="B461" s="485"/>
      <c r="C461" s="485"/>
      <c r="D461" s="180"/>
      <c r="E461" s="180"/>
      <c r="F461" s="180"/>
      <c r="G461" s="180"/>
      <c r="H461" s="180"/>
      <c r="I461" s="92"/>
    </row>
    <row r="462" spans="1:9" x14ac:dyDescent="0.25">
      <c r="A462" s="180"/>
      <c r="B462" s="485"/>
      <c r="C462" s="485"/>
      <c r="D462" s="180"/>
      <c r="E462" s="180"/>
      <c r="F462" s="180"/>
      <c r="G462" s="180"/>
      <c r="H462" s="180"/>
      <c r="I462" s="92"/>
    </row>
    <row r="463" spans="1:9" x14ac:dyDescent="0.25">
      <c r="A463" s="180"/>
      <c r="B463" s="485"/>
      <c r="C463" s="485"/>
      <c r="D463" s="180"/>
      <c r="E463" s="180"/>
      <c r="F463" s="180"/>
      <c r="G463" s="180"/>
      <c r="H463" s="180"/>
      <c r="I463" s="92"/>
    </row>
    <row r="464" spans="1:9" x14ac:dyDescent="0.25">
      <c r="A464" s="180"/>
      <c r="B464" s="485"/>
      <c r="C464" s="485"/>
      <c r="D464" s="180"/>
      <c r="E464" s="180"/>
      <c r="F464" s="180"/>
      <c r="G464" s="180"/>
      <c r="H464" s="180"/>
      <c r="I464" s="92"/>
    </row>
    <row r="465" spans="1:9" x14ac:dyDescent="0.25">
      <c r="A465" s="180"/>
      <c r="B465" s="485"/>
      <c r="C465" s="485"/>
      <c r="D465" s="180"/>
      <c r="E465" s="180"/>
      <c r="F465" s="180"/>
      <c r="G465" s="180"/>
      <c r="H465" s="180"/>
      <c r="I465" s="92"/>
    </row>
    <row r="466" spans="1:9" x14ac:dyDescent="0.25">
      <c r="A466" s="180"/>
      <c r="B466" s="485"/>
      <c r="C466" s="485"/>
      <c r="D466" s="180"/>
      <c r="E466" s="180"/>
      <c r="F466" s="180"/>
      <c r="G466" s="180"/>
      <c r="H466" s="180"/>
      <c r="I466" s="92"/>
    </row>
    <row r="467" spans="1:9" x14ac:dyDescent="0.25">
      <c r="A467" s="180"/>
      <c r="B467" s="485"/>
      <c r="C467" s="485"/>
      <c r="D467" s="180"/>
      <c r="E467" s="180"/>
      <c r="F467" s="180"/>
      <c r="G467" s="180"/>
      <c r="H467" s="180"/>
      <c r="I467" s="92"/>
    </row>
    <row r="468" spans="1:9" x14ac:dyDescent="0.25">
      <c r="A468" s="180"/>
      <c r="B468" s="485"/>
      <c r="C468" s="485"/>
      <c r="D468" s="180"/>
      <c r="E468" s="180"/>
      <c r="F468" s="180"/>
      <c r="G468" s="180"/>
      <c r="H468" s="180"/>
      <c r="I468" s="92"/>
    </row>
    <row r="469" spans="1:9" x14ac:dyDescent="0.25">
      <c r="A469" s="180"/>
      <c r="B469" s="485"/>
      <c r="C469" s="485"/>
      <c r="D469" s="180"/>
      <c r="E469" s="180"/>
      <c r="F469" s="180"/>
      <c r="G469" s="180"/>
      <c r="H469" s="180"/>
      <c r="I469" s="92"/>
    </row>
    <row r="470" spans="1:9" x14ac:dyDescent="0.25">
      <c r="A470" s="180"/>
      <c r="B470" s="485"/>
      <c r="C470" s="485"/>
      <c r="D470" s="180"/>
      <c r="E470" s="180"/>
      <c r="F470" s="180"/>
      <c r="G470" s="180"/>
      <c r="H470" s="180"/>
      <c r="I470" s="92"/>
    </row>
    <row r="471" spans="1:9" x14ac:dyDescent="0.25">
      <c r="A471" s="180"/>
      <c r="B471" s="485"/>
      <c r="C471" s="485"/>
      <c r="D471" s="180"/>
      <c r="E471" s="180"/>
      <c r="F471" s="180"/>
      <c r="G471" s="180"/>
      <c r="H471" s="180"/>
      <c r="I471" s="92"/>
    </row>
    <row r="472" spans="1:9" x14ac:dyDescent="0.25">
      <c r="A472" s="180"/>
      <c r="B472" s="485"/>
      <c r="C472" s="485"/>
      <c r="D472" s="180"/>
      <c r="E472" s="180"/>
      <c r="F472" s="180"/>
      <c r="G472" s="180"/>
      <c r="H472" s="180"/>
      <c r="I472" s="92"/>
    </row>
    <row r="473" spans="1:9" x14ac:dyDescent="0.25">
      <c r="A473" s="180"/>
      <c r="B473" s="485"/>
      <c r="C473" s="485"/>
      <c r="D473" s="180"/>
      <c r="E473" s="180"/>
      <c r="F473" s="180"/>
      <c r="G473" s="180"/>
      <c r="H473" s="180"/>
      <c r="I473" s="92"/>
    </row>
    <row r="474" spans="1:9" x14ac:dyDescent="0.25">
      <c r="A474" s="180"/>
      <c r="B474" s="485"/>
      <c r="C474" s="485"/>
      <c r="D474" s="180"/>
      <c r="E474" s="180"/>
      <c r="F474" s="180"/>
      <c r="G474" s="180"/>
      <c r="H474" s="180"/>
      <c r="I474" s="92"/>
    </row>
    <row r="475" spans="1:9" x14ac:dyDescent="0.25">
      <c r="A475" s="180"/>
      <c r="B475" s="485"/>
      <c r="C475" s="485"/>
      <c r="D475" s="180"/>
      <c r="E475" s="180"/>
      <c r="F475" s="180"/>
      <c r="G475" s="180"/>
      <c r="H475" s="180"/>
      <c r="I475" s="92"/>
    </row>
    <row r="476" spans="1:9" x14ac:dyDescent="0.25">
      <c r="A476" s="180"/>
      <c r="B476" s="485"/>
      <c r="C476" s="485"/>
      <c r="D476" s="180"/>
      <c r="E476" s="180"/>
      <c r="F476" s="180"/>
      <c r="G476" s="180"/>
      <c r="H476" s="180"/>
      <c r="I476" s="92"/>
    </row>
    <row r="477" spans="1:9" x14ac:dyDescent="0.25">
      <c r="A477" s="180"/>
      <c r="B477" s="485"/>
      <c r="C477" s="485"/>
      <c r="D477" s="180"/>
      <c r="E477" s="180"/>
      <c r="F477" s="180"/>
      <c r="G477" s="180"/>
      <c r="H477" s="180"/>
      <c r="I477" s="92"/>
    </row>
    <row r="478" spans="1:9" x14ac:dyDescent="0.25">
      <c r="A478" s="180"/>
      <c r="B478" s="485"/>
      <c r="C478" s="485"/>
      <c r="D478" s="180"/>
      <c r="E478" s="180"/>
      <c r="F478" s="180"/>
      <c r="G478" s="180"/>
      <c r="H478" s="180"/>
      <c r="I478" s="92"/>
    </row>
    <row r="479" spans="1:9" x14ac:dyDescent="0.25">
      <c r="A479" s="180"/>
      <c r="B479" s="485"/>
      <c r="C479" s="485"/>
      <c r="D479" s="180"/>
      <c r="E479" s="180"/>
      <c r="F479" s="180"/>
      <c r="G479" s="180"/>
      <c r="H479" s="180"/>
      <c r="I479" s="92"/>
    </row>
    <row r="480" spans="1:9" x14ac:dyDescent="0.25">
      <c r="A480" s="180"/>
      <c r="B480" s="485"/>
      <c r="C480" s="485"/>
      <c r="D480" s="180"/>
      <c r="E480" s="180"/>
      <c r="F480" s="180"/>
      <c r="G480" s="180"/>
      <c r="H480" s="180"/>
      <c r="I480" s="92"/>
    </row>
    <row r="481" spans="1:9" x14ac:dyDescent="0.25">
      <c r="A481" s="180"/>
      <c r="B481" s="485"/>
      <c r="C481" s="485"/>
      <c r="D481" s="180"/>
      <c r="E481" s="180"/>
      <c r="F481" s="180"/>
      <c r="G481" s="180"/>
      <c r="H481" s="180"/>
      <c r="I481" s="92"/>
    </row>
    <row r="482" spans="1:9" x14ac:dyDescent="0.25">
      <c r="A482" s="180"/>
      <c r="B482" s="485"/>
      <c r="C482" s="485"/>
      <c r="D482" s="180"/>
      <c r="E482" s="180"/>
      <c r="F482" s="180"/>
      <c r="G482" s="180"/>
      <c r="H482" s="180"/>
      <c r="I482" s="92"/>
    </row>
    <row r="483" spans="1:9" x14ac:dyDescent="0.25">
      <c r="A483" s="180"/>
      <c r="B483" s="485"/>
      <c r="C483" s="485"/>
      <c r="D483" s="180"/>
      <c r="E483" s="180"/>
      <c r="F483" s="180"/>
      <c r="G483" s="180"/>
      <c r="H483" s="180"/>
      <c r="I483" s="92"/>
    </row>
    <row r="484" spans="1:9" x14ac:dyDescent="0.25">
      <c r="A484" s="180"/>
      <c r="B484" s="485"/>
      <c r="C484" s="485"/>
      <c r="D484" s="180"/>
      <c r="E484" s="180"/>
      <c r="F484" s="180"/>
      <c r="G484" s="180"/>
      <c r="H484" s="180"/>
      <c r="I484" s="92"/>
    </row>
    <row r="485" spans="1:9" x14ac:dyDescent="0.25">
      <c r="A485" s="180"/>
      <c r="B485" s="485"/>
      <c r="C485" s="485"/>
      <c r="D485" s="180"/>
      <c r="E485" s="180"/>
      <c r="F485" s="180"/>
      <c r="G485" s="180"/>
      <c r="H485" s="180"/>
      <c r="I485" s="92"/>
    </row>
    <row r="486" spans="1:9" x14ac:dyDescent="0.25">
      <c r="A486" s="180"/>
      <c r="B486" s="485"/>
      <c r="C486" s="485"/>
      <c r="D486" s="180"/>
      <c r="E486" s="180"/>
      <c r="F486" s="180"/>
      <c r="G486" s="180"/>
      <c r="H486" s="180"/>
      <c r="I486" s="92"/>
    </row>
    <row r="487" spans="1:9" x14ac:dyDescent="0.25">
      <c r="A487" s="180"/>
      <c r="B487" s="485"/>
      <c r="C487" s="485"/>
      <c r="D487" s="180"/>
      <c r="E487" s="180"/>
      <c r="F487" s="180"/>
      <c r="G487" s="180"/>
      <c r="H487" s="180"/>
      <c r="I487" s="92"/>
    </row>
    <row r="488" spans="1:9" x14ac:dyDescent="0.25">
      <c r="A488" s="180"/>
      <c r="B488" s="485"/>
      <c r="C488" s="485"/>
      <c r="D488" s="180"/>
      <c r="E488" s="180"/>
      <c r="F488" s="180"/>
      <c r="G488" s="180"/>
      <c r="H488" s="180"/>
      <c r="I488" s="92"/>
    </row>
    <row r="489" spans="1:9" x14ac:dyDescent="0.25">
      <c r="A489" s="180"/>
      <c r="B489" s="485"/>
      <c r="C489" s="485"/>
      <c r="D489" s="180"/>
      <c r="E489" s="180"/>
      <c r="F489" s="180"/>
      <c r="G489" s="180"/>
      <c r="H489" s="180"/>
      <c r="I489" s="92"/>
    </row>
    <row r="490" spans="1:9" x14ac:dyDescent="0.25">
      <c r="A490" s="180"/>
      <c r="B490" s="485"/>
      <c r="C490" s="485"/>
      <c r="D490" s="180"/>
      <c r="E490" s="180"/>
      <c r="F490" s="180"/>
      <c r="G490" s="180"/>
      <c r="H490" s="180"/>
      <c r="I490" s="92"/>
    </row>
    <row r="491" spans="1:9" x14ac:dyDescent="0.25">
      <c r="A491" s="180"/>
      <c r="B491" s="485"/>
      <c r="C491" s="485"/>
      <c r="D491" s="180"/>
      <c r="E491" s="180"/>
      <c r="F491" s="180"/>
      <c r="G491" s="180"/>
      <c r="H491" s="180"/>
      <c r="I491" s="92"/>
    </row>
    <row r="492" spans="1:9" x14ac:dyDescent="0.25">
      <c r="A492" s="180"/>
      <c r="B492" s="485"/>
      <c r="C492" s="485"/>
      <c r="D492" s="180"/>
      <c r="E492" s="180"/>
      <c r="F492" s="180"/>
      <c r="G492" s="180"/>
      <c r="H492" s="180"/>
      <c r="I492" s="92"/>
    </row>
    <row r="493" spans="1:9" x14ac:dyDescent="0.25">
      <c r="A493" s="180"/>
      <c r="B493" s="485"/>
      <c r="C493" s="485"/>
      <c r="D493" s="180"/>
      <c r="E493" s="180"/>
      <c r="F493" s="180"/>
      <c r="G493" s="180"/>
      <c r="H493" s="180"/>
      <c r="I493" s="92"/>
    </row>
    <row r="494" spans="1:9" x14ac:dyDescent="0.25">
      <c r="A494" s="180"/>
      <c r="B494" s="485"/>
      <c r="C494" s="485"/>
      <c r="D494" s="180"/>
      <c r="E494" s="180"/>
      <c r="F494" s="180"/>
      <c r="G494" s="180"/>
      <c r="H494" s="180"/>
      <c r="I494" s="92"/>
    </row>
    <row r="495" spans="1:9" x14ac:dyDescent="0.25">
      <c r="A495" s="180"/>
      <c r="B495" s="485"/>
      <c r="C495" s="485"/>
      <c r="D495" s="180"/>
      <c r="E495" s="180"/>
      <c r="F495" s="180"/>
      <c r="G495" s="180"/>
      <c r="H495" s="180"/>
      <c r="I495" s="92"/>
    </row>
    <row r="496" spans="1:9" x14ac:dyDescent="0.25">
      <c r="A496" s="180"/>
      <c r="B496" s="485"/>
      <c r="C496" s="485"/>
      <c r="D496" s="180"/>
      <c r="E496" s="180"/>
      <c r="F496" s="180"/>
      <c r="G496" s="180"/>
      <c r="H496" s="180"/>
      <c r="I496" s="92"/>
    </row>
    <row r="497" spans="1:9" x14ac:dyDescent="0.25">
      <c r="A497" s="180"/>
      <c r="B497" s="485"/>
      <c r="C497" s="485"/>
      <c r="D497" s="180"/>
      <c r="E497" s="180"/>
      <c r="F497" s="180"/>
      <c r="G497" s="180"/>
      <c r="H497" s="180"/>
      <c r="I497" s="92"/>
    </row>
    <row r="498" spans="1:9" x14ac:dyDescent="0.25">
      <c r="A498" s="180"/>
      <c r="B498" s="485"/>
      <c r="C498" s="485"/>
      <c r="D498" s="180"/>
      <c r="E498" s="180"/>
      <c r="F498" s="180"/>
      <c r="G498" s="180"/>
      <c r="H498" s="180"/>
      <c r="I498" s="92"/>
    </row>
    <row r="499" spans="1:9" x14ac:dyDescent="0.25">
      <c r="A499" s="180"/>
      <c r="B499" s="485"/>
      <c r="C499" s="485"/>
      <c r="D499" s="180"/>
      <c r="E499" s="180"/>
      <c r="F499" s="180"/>
      <c r="G499" s="180"/>
      <c r="H499" s="180"/>
      <c r="I499" s="92"/>
    </row>
    <row r="500" spans="1:9" x14ac:dyDescent="0.25">
      <c r="A500" s="180"/>
      <c r="B500" s="485"/>
      <c r="C500" s="485"/>
      <c r="D500" s="180"/>
      <c r="E500" s="180"/>
      <c r="F500" s="180"/>
      <c r="G500" s="180"/>
      <c r="H500" s="180"/>
      <c r="I500" s="92"/>
    </row>
    <row r="501" spans="1:9" x14ac:dyDescent="0.25">
      <c r="A501" s="180"/>
      <c r="B501" s="485"/>
      <c r="C501" s="485"/>
      <c r="D501" s="180"/>
      <c r="E501" s="180"/>
      <c r="F501" s="180"/>
      <c r="G501" s="180"/>
      <c r="H501" s="180"/>
      <c r="I501" s="92"/>
    </row>
    <row r="502" spans="1:9" x14ac:dyDescent="0.25">
      <c r="A502" s="180"/>
      <c r="B502" s="485"/>
      <c r="C502" s="485"/>
      <c r="D502" s="180"/>
      <c r="E502" s="180"/>
      <c r="F502" s="180"/>
      <c r="G502" s="180"/>
      <c r="H502" s="180"/>
      <c r="I502" s="92"/>
    </row>
    <row r="503" spans="1:9" x14ac:dyDescent="0.25">
      <c r="A503" s="180"/>
      <c r="B503" s="485"/>
      <c r="C503" s="485"/>
      <c r="D503" s="180"/>
      <c r="E503" s="180"/>
      <c r="F503" s="180"/>
      <c r="G503" s="180"/>
      <c r="H503" s="180"/>
      <c r="I503" s="92"/>
    </row>
    <row r="504" spans="1:9" x14ac:dyDescent="0.25">
      <c r="A504" s="180"/>
      <c r="B504" s="485"/>
      <c r="C504" s="485"/>
      <c r="D504" s="180"/>
      <c r="E504" s="180"/>
      <c r="F504" s="180"/>
      <c r="G504" s="180"/>
      <c r="H504" s="180"/>
      <c r="I504" s="92"/>
    </row>
    <row r="505" spans="1:9" x14ac:dyDescent="0.25">
      <c r="A505" s="180"/>
      <c r="B505" s="485"/>
      <c r="C505" s="485"/>
      <c r="D505" s="180"/>
      <c r="E505" s="180"/>
      <c r="F505" s="180"/>
      <c r="G505" s="180"/>
      <c r="H505" s="180"/>
      <c r="I505" s="92"/>
    </row>
    <row r="506" spans="1:9" x14ac:dyDescent="0.25">
      <c r="A506" s="180"/>
      <c r="B506" s="485"/>
      <c r="C506" s="485"/>
      <c r="D506" s="180"/>
      <c r="E506" s="180"/>
      <c r="F506" s="180"/>
      <c r="G506" s="180"/>
      <c r="H506" s="180"/>
      <c r="I506" s="92"/>
    </row>
    <row r="507" spans="1:9" x14ac:dyDescent="0.25">
      <c r="A507" s="180"/>
      <c r="B507" s="485"/>
      <c r="C507" s="485"/>
      <c r="D507" s="180"/>
      <c r="E507" s="180"/>
      <c r="F507" s="180"/>
      <c r="G507" s="180"/>
      <c r="H507" s="180"/>
      <c r="I507" s="92"/>
    </row>
    <row r="508" spans="1:9" x14ac:dyDescent="0.25">
      <c r="A508" s="180"/>
      <c r="B508" s="485"/>
      <c r="C508" s="485"/>
      <c r="D508" s="180"/>
      <c r="E508" s="180"/>
      <c r="F508" s="180"/>
      <c r="G508" s="180"/>
      <c r="H508" s="180"/>
      <c r="I508" s="92"/>
    </row>
    <row r="509" spans="1:9" x14ac:dyDescent="0.25">
      <c r="A509" s="180"/>
      <c r="B509" s="485"/>
      <c r="C509" s="485"/>
      <c r="D509" s="180"/>
      <c r="E509" s="180"/>
      <c r="F509" s="180"/>
      <c r="G509" s="180"/>
      <c r="H509" s="180"/>
      <c r="I509" s="92"/>
    </row>
    <row r="510" spans="1:9" x14ac:dyDescent="0.25">
      <c r="A510" s="180"/>
      <c r="B510" s="485"/>
      <c r="C510" s="485"/>
      <c r="D510" s="180"/>
      <c r="E510" s="180"/>
      <c r="F510" s="180"/>
      <c r="G510" s="180"/>
      <c r="H510" s="180"/>
      <c r="I510" s="92"/>
    </row>
    <row r="511" spans="1:9" x14ac:dyDescent="0.25">
      <c r="A511" s="180"/>
      <c r="B511" s="485"/>
      <c r="C511" s="485"/>
      <c r="D511" s="180"/>
      <c r="E511" s="180"/>
      <c r="F511" s="180"/>
      <c r="G511" s="180"/>
      <c r="H511" s="180"/>
      <c r="I511" s="92"/>
    </row>
    <row r="512" spans="1:9" x14ac:dyDescent="0.25">
      <c r="A512" s="180"/>
      <c r="B512" s="485"/>
      <c r="C512" s="485"/>
      <c r="D512" s="180"/>
      <c r="E512" s="180"/>
      <c r="F512" s="180"/>
      <c r="G512" s="180"/>
      <c r="H512" s="180"/>
      <c r="I512" s="92"/>
    </row>
    <row r="513" spans="1:9" x14ac:dyDescent="0.25">
      <c r="A513" s="180"/>
      <c r="B513" s="485"/>
      <c r="C513" s="485"/>
      <c r="D513" s="180"/>
      <c r="E513" s="180"/>
      <c r="F513" s="180"/>
      <c r="G513" s="180"/>
      <c r="H513" s="180"/>
      <c r="I513" s="92"/>
    </row>
    <row r="514" spans="1:9" x14ac:dyDescent="0.25">
      <c r="A514" s="180"/>
      <c r="B514" s="485"/>
      <c r="C514" s="485"/>
      <c r="D514" s="180"/>
      <c r="E514" s="180"/>
      <c r="F514" s="180"/>
      <c r="G514" s="180"/>
      <c r="H514" s="180"/>
      <c r="I514" s="92"/>
    </row>
    <row r="515" spans="1:9" x14ac:dyDescent="0.25">
      <c r="A515" s="180"/>
      <c r="B515" s="485"/>
      <c r="C515" s="485"/>
      <c r="D515" s="180"/>
      <c r="E515" s="180"/>
      <c r="F515" s="180"/>
      <c r="G515" s="180"/>
      <c r="H515" s="180"/>
      <c r="I515" s="92"/>
    </row>
    <row r="516" spans="1:9" x14ac:dyDescent="0.25">
      <c r="A516" s="180"/>
      <c r="B516" s="485"/>
      <c r="C516" s="485"/>
      <c r="D516" s="180"/>
      <c r="E516" s="180"/>
      <c r="F516" s="180"/>
      <c r="G516" s="180"/>
      <c r="H516" s="180"/>
      <c r="I516" s="92"/>
    </row>
    <row r="517" spans="1:9" x14ac:dyDescent="0.25">
      <c r="A517" s="180"/>
      <c r="B517" s="485"/>
      <c r="C517" s="485"/>
      <c r="D517" s="180"/>
      <c r="E517" s="180"/>
      <c r="F517" s="180"/>
      <c r="G517" s="180"/>
      <c r="H517" s="180"/>
      <c r="I517" s="92"/>
    </row>
    <row r="518" spans="1:9" x14ac:dyDescent="0.25">
      <c r="A518" s="180"/>
      <c r="B518" s="485"/>
      <c r="C518" s="485"/>
      <c r="D518" s="180"/>
      <c r="E518" s="180"/>
      <c r="F518" s="180"/>
      <c r="G518" s="180"/>
      <c r="H518" s="180"/>
      <c r="I518" s="92"/>
    </row>
    <row r="519" spans="1:9" x14ac:dyDescent="0.25">
      <c r="A519" s="180"/>
      <c r="B519" s="485"/>
      <c r="C519" s="485"/>
      <c r="D519" s="180"/>
      <c r="E519" s="180"/>
      <c r="F519" s="180"/>
      <c r="G519" s="180"/>
      <c r="H519" s="180"/>
      <c r="I519" s="92"/>
    </row>
    <row r="520" spans="1:9" x14ac:dyDescent="0.25">
      <c r="A520" s="180"/>
      <c r="B520" s="485"/>
      <c r="C520" s="485"/>
      <c r="D520" s="180"/>
      <c r="E520" s="180"/>
      <c r="F520" s="180"/>
      <c r="G520" s="180"/>
      <c r="H520" s="180"/>
      <c r="I520" s="92"/>
    </row>
    <row r="521" spans="1:9" x14ac:dyDescent="0.25">
      <c r="A521" s="180"/>
      <c r="B521" s="485"/>
      <c r="C521" s="485"/>
      <c r="D521" s="180"/>
      <c r="E521" s="180"/>
      <c r="F521" s="180"/>
      <c r="G521" s="180"/>
      <c r="H521" s="180"/>
      <c r="I521" s="92"/>
    </row>
    <row r="522" spans="1:9" x14ac:dyDescent="0.25">
      <c r="A522" s="180"/>
      <c r="B522" s="485"/>
      <c r="C522" s="485"/>
      <c r="D522" s="180"/>
      <c r="E522" s="180"/>
      <c r="F522" s="180"/>
      <c r="G522" s="180"/>
      <c r="H522" s="180"/>
      <c r="I522" s="92"/>
    </row>
    <row r="523" spans="1:9" x14ac:dyDescent="0.25">
      <c r="A523" s="180"/>
      <c r="B523" s="485"/>
      <c r="C523" s="485"/>
      <c r="D523" s="180"/>
      <c r="E523" s="180"/>
      <c r="F523" s="180"/>
      <c r="G523" s="180"/>
      <c r="H523" s="180"/>
      <c r="I523" s="92"/>
    </row>
    <row r="524" spans="1:9" x14ac:dyDescent="0.25">
      <c r="A524" s="180"/>
      <c r="B524" s="485"/>
      <c r="C524" s="485"/>
      <c r="D524" s="180"/>
      <c r="E524" s="180"/>
      <c r="F524" s="180"/>
      <c r="G524" s="180"/>
      <c r="H524" s="180"/>
      <c r="I524" s="92"/>
    </row>
    <row r="525" spans="1:9" x14ac:dyDescent="0.25">
      <c r="A525" s="180"/>
      <c r="B525" s="485"/>
      <c r="C525" s="485"/>
      <c r="D525" s="180"/>
      <c r="E525" s="180"/>
      <c r="F525" s="180"/>
      <c r="G525" s="180"/>
      <c r="H525" s="180"/>
      <c r="I525" s="92"/>
    </row>
    <row r="526" spans="1:9" x14ac:dyDescent="0.25">
      <c r="A526" s="180"/>
      <c r="B526" s="485"/>
      <c r="C526" s="485"/>
      <c r="D526" s="180"/>
      <c r="E526" s="180"/>
      <c r="F526" s="180"/>
      <c r="G526" s="180"/>
      <c r="H526" s="180"/>
      <c r="I526" s="92"/>
    </row>
    <row r="527" spans="1:9" x14ac:dyDescent="0.25">
      <c r="A527" s="180"/>
      <c r="B527" s="485"/>
      <c r="C527" s="485"/>
      <c r="D527" s="180"/>
      <c r="E527" s="180"/>
      <c r="F527" s="180"/>
      <c r="G527" s="180"/>
      <c r="H527" s="180"/>
      <c r="I527" s="92"/>
    </row>
    <row r="528" spans="1:9" x14ac:dyDescent="0.25">
      <c r="A528" s="180"/>
      <c r="B528" s="485"/>
      <c r="C528" s="485"/>
      <c r="D528" s="180"/>
      <c r="E528" s="180"/>
      <c r="F528" s="180"/>
      <c r="G528" s="180"/>
      <c r="H528" s="180"/>
      <c r="I528" s="92"/>
    </row>
    <row r="529" spans="1:9" x14ac:dyDescent="0.25">
      <c r="A529" s="180"/>
      <c r="B529" s="485"/>
      <c r="C529" s="485"/>
      <c r="D529" s="180"/>
      <c r="E529" s="180"/>
      <c r="F529" s="180"/>
      <c r="G529" s="180"/>
      <c r="H529" s="180"/>
      <c r="I529" s="92"/>
    </row>
    <row r="530" spans="1:9" x14ac:dyDescent="0.25">
      <c r="A530" s="180"/>
      <c r="B530" s="485"/>
      <c r="C530" s="485"/>
      <c r="D530" s="180"/>
      <c r="E530" s="180"/>
      <c r="F530" s="180"/>
      <c r="G530" s="180"/>
      <c r="H530" s="180"/>
      <c r="I530" s="92"/>
    </row>
    <row r="531" spans="1:9" x14ac:dyDescent="0.25">
      <c r="A531" s="180"/>
      <c r="B531" s="485"/>
      <c r="C531" s="485"/>
      <c r="D531" s="180"/>
      <c r="E531" s="180"/>
      <c r="F531" s="180"/>
      <c r="G531" s="180"/>
      <c r="H531" s="180"/>
      <c r="I531" s="92"/>
    </row>
    <row r="532" spans="1:9" x14ac:dyDescent="0.25">
      <c r="A532" s="180"/>
      <c r="B532" s="485"/>
      <c r="C532" s="485"/>
      <c r="D532" s="180"/>
      <c r="E532" s="180"/>
      <c r="F532" s="180"/>
      <c r="G532" s="180"/>
      <c r="H532" s="180"/>
      <c r="I532" s="92"/>
    </row>
    <row r="533" spans="1:9" x14ac:dyDescent="0.25">
      <c r="A533" s="180"/>
      <c r="B533" s="485"/>
      <c r="C533" s="485"/>
      <c r="D533" s="180"/>
      <c r="E533" s="180"/>
      <c r="F533" s="180"/>
      <c r="G533" s="180"/>
      <c r="H533" s="180"/>
      <c r="I533" s="92"/>
    </row>
    <row r="534" spans="1:9" x14ac:dyDescent="0.25">
      <c r="A534" s="180"/>
      <c r="B534" s="485"/>
      <c r="C534" s="485"/>
      <c r="D534" s="180"/>
      <c r="E534" s="180"/>
      <c r="F534" s="180"/>
      <c r="G534" s="180"/>
      <c r="H534" s="180"/>
      <c r="I534" s="92"/>
    </row>
    <row r="535" spans="1:9" x14ac:dyDescent="0.25">
      <c r="A535" s="180"/>
      <c r="B535" s="485"/>
      <c r="C535" s="485"/>
      <c r="D535" s="180"/>
      <c r="E535" s="180"/>
      <c r="F535" s="180"/>
      <c r="G535" s="180"/>
      <c r="H535" s="180"/>
      <c r="I535" s="92"/>
    </row>
    <row r="536" spans="1:9" x14ac:dyDescent="0.25">
      <c r="A536" s="180"/>
      <c r="B536" s="485"/>
      <c r="C536" s="485"/>
      <c r="D536" s="180"/>
      <c r="E536" s="180"/>
      <c r="F536" s="180"/>
      <c r="G536" s="180"/>
      <c r="H536" s="180"/>
      <c r="I536" s="92"/>
    </row>
    <row r="537" spans="1:9" x14ac:dyDescent="0.25">
      <c r="A537" s="180"/>
      <c r="B537" s="485"/>
      <c r="C537" s="485"/>
      <c r="D537" s="180"/>
      <c r="E537" s="180"/>
      <c r="F537" s="180"/>
      <c r="G537" s="180"/>
      <c r="H537" s="180"/>
      <c r="I537" s="92"/>
    </row>
    <row r="538" spans="1:9" x14ac:dyDescent="0.25">
      <c r="A538" s="180"/>
      <c r="B538" s="485"/>
      <c r="C538" s="485"/>
      <c r="D538" s="180"/>
      <c r="E538" s="180"/>
      <c r="F538" s="180"/>
      <c r="G538" s="180"/>
      <c r="H538" s="180"/>
      <c r="I538" s="92"/>
    </row>
    <row r="539" spans="1:9" x14ac:dyDescent="0.25">
      <c r="A539" s="180"/>
      <c r="B539" s="485"/>
      <c r="C539" s="485"/>
      <c r="D539" s="180"/>
      <c r="E539" s="180"/>
      <c r="F539" s="180"/>
      <c r="G539" s="180"/>
      <c r="H539" s="180"/>
      <c r="I539" s="92"/>
    </row>
    <row r="540" spans="1:9" x14ac:dyDescent="0.25">
      <c r="A540" s="180"/>
      <c r="B540" s="485"/>
      <c r="C540" s="485"/>
      <c r="D540" s="180"/>
      <c r="E540" s="180"/>
      <c r="F540" s="180"/>
      <c r="G540" s="180"/>
      <c r="H540" s="180"/>
      <c r="I540" s="92"/>
    </row>
    <row r="541" spans="1:9" x14ac:dyDescent="0.25">
      <c r="A541" s="180"/>
      <c r="B541" s="485"/>
      <c r="C541" s="485"/>
      <c r="D541" s="180"/>
      <c r="E541" s="180"/>
      <c r="F541" s="180"/>
      <c r="G541" s="180"/>
      <c r="H541" s="180"/>
      <c r="I541" s="92"/>
    </row>
    <row r="542" spans="1:9" x14ac:dyDescent="0.25">
      <c r="A542" s="180"/>
      <c r="B542" s="485"/>
      <c r="C542" s="485"/>
      <c r="D542" s="180"/>
      <c r="E542" s="180"/>
      <c r="F542" s="180"/>
      <c r="G542" s="180"/>
      <c r="H542" s="180"/>
      <c r="I542" s="92"/>
    </row>
    <row r="543" spans="1:9" x14ac:dyDescent="0.25">
      <c r="A543" s="180"/>
      <c r="B543" s="485"/>
      <c r="C543" s="485"/>
      <c r="D543" s="180"/>
      <c r="E543" s="180"/>
      <c r="F543" s="180"/>
      <c r="G543" s="180"/>
      <c r="H543" s="180"/>
      <c r="I543" s="92"/>
    </row>
    <row r="544" spans="1:9" x14ac:dyDescent="0.25">
      <c r="A544" s="180"/>
      <c r="B544" s="485"/>
      <c r="C544" s="485"/>
      <c r="D544" s="180"/>
      <c r="E544" s="180"/>
      <c r="F544" s="180"/>
      <c r="G544" s="180"/>
      <c r="H544" s="180"/>
      <c r="I544" s="92"/>
    </row>
    <row r="545" spans="1:9" x14ac:dyDescent="0.25">
      <c r="A545" s="180"/>
      <c r="B545" s="485"/>
      <c r="C545" s="485"/>
      <c r="D545" s="180"/>
      <c r="E545" s="180"/>
      <c r="F545" s="180"/>
      <c r="G545" s="180"/>
      <c r="H545" s="180"/>
      <c r="I545" s="92"/>
    </row>
    <row r="546" spans="1:9" x14ac:dyDescent="0.25">
      <c r="A546" s="180"/>
      <c r="B546" s="485"/>
      <c r="C546" s="485"/>
      <c r="D546" s="180"/>
      <c r="E546" s="180"/>
      <c r="F546" s="180"/>
      <c r="G546" s="180"/>
      <c r="H546" s="180"/>
      <c r="I546" s="92"/>
    </row>
    <row r="547" spans="1:9" x14ac:dyDescent="0.25">
      <c r="A547" s="180"/>
      <c r="B547" s="485"/>
      <c r="C547" s="485"/>
      <c r="D547" s="180"/>
      <c r="E547" s="180"/>
      <c r="F547" s="180"/>
      <c r="G547" s="180"/>
      <c r="H547" s="180"/>
      <c r="I547" s="92"/>
    </row>
    <row r="548" spans="1:9" x14ac:dyDescent="0.25">
      <c r="A548" s="180"/>
      <c r="B548" s="485"/>
      <c r="C548" s="485"/>
      <c r="D548" s="180"/>
      <c r="E548" s="180"/>
      <c r="F548" s="180"/>
      <c r="G548" s="180"/>
      <c r="H548" s="180"/>
      <c r="I548" s="92"/>
    </row>
    <row r="549" spans="1:9" x14ac:dyDescent="0.25">
      <c r="A549" s="180"/>
      <c r="B549" s="485"/>
      <c r="C549" s="485"/>
      <c r="D549" s="180"/>
      <c r="E549" s="180"/>
      <c r="F549" s="180"/>
      <c r="G549" s="180"/>
      <c r="H549" s="180"/>
      <c r="I549" s="92"/>
    </row>
    <row r="550" spans="1:9" x14ac:dyDescent="0.25">
      <c r="A550" s="180"/>
      <c r="B550" s="485"/>
      <c r="C550" s="485"/>
      <c r="D550" s="180"/>
      <c r="E550" s="180"/>
      <c r="F550" s="180"/>
      <c r="G550" s="180"/>
      <c r="H550" s="180"/>
      <c r="I550" s="92"/>
    </row>
    <row r="551" spans="1:9" x14ac:dyDescent="0.25">
      <c r="A551" s="180"/>
      <c r="B551" s="485"/>
      <c r="C551" s="485"/>
      <c r="D551" s="180"/>
      <c r="E551" s="180"/>
      <c r="F551" s="180"/>
      <c r="G551" s="180"/>
      <c r="H551" s="180"/>
      <c r="I551" s="92"/>
    </row>
    <row r="552" spans="1:9" x14ac:dyDescent="0.25">
      <c r="A552" s="180"/>
      <c r="B552" s="485"/>
      <c r="C552" s="485"/>
      <c r="D552" s="180"/>
      <c r="E552" s="180"/>
      <c r="F552" s="180"/>
      <c r="G552" s="180"/>
      <c r="H552" s="180"/>
      <c r="I552" s="92"/>
    </row>
    <row r="553" spans="1:9" x14ac:dyDescent="0.25">
      <c r="A553" s="180"/>
      <c r="B553" s="485"/>
      <c r="C553" s="485"/>
      <c r="D553" s="180"/>
      <c r="E553" s="180"/>
      <c r="F553" s="180"/>
      <c r="G553" s="180"/>
      <c r="H553" s="180"/>
      <c r="I553" s="92"/>
    </row>
    <row r="554" spans="1:9" x14ac:dyDescent="0.25">
      <c r="A554" s="180"/>
      <c r="B554" s="485"/>
      <c r="C554" s="485"/>
      <c r="D554" s="180"/>
      <c r="E554" s="180"/>
      <c r="F554" s="180"/>
      <c r="G554" s="180"/>
      <c r="H554" s="180"/>
      <c r="I554" s="92"/>
    </row>
    <row r="555" spans="1:9" x14ac:dyDescent="0.25">
      <c r="A555" s="180"/>
      <c r="B555" s="485"/>
      <c r="C555" s="485"/>
      <c r="D555" s="180"/>
      <c r="E555" s="180"/>
      <c r="F555" s="180"/>
      <c r="G555" s="180"/>
      <c r="H555" s="180"/>
      <c r="I555" s="92"/>
    </row>
    <row r="556" spans="1:9" x14ac:dyDescent="0.25">
      <c r="A556" s="180"/>
      <c r="B556" s="485"/>
      <c r="C556" s="485"/>
      <c r="D556" s="180"/>
      <c r="E556" s="180"/>
      <c r="F556" s="180"/>
      <c r="G556" s="180"/>
      <c r="H556" s="180"/>
      <c r="I556" s="92"/>
    </row>
    <row r="557" spans="1:9" x14ac:dyDescent="0.25">
      <c r="A557" s="180"/>
      <c r="B557" s="485"/>
      <c r="C557" s="485"/>
      <c r="D557" s="180"/>
      <c r="E557" s="180"/>
      <c r="F557" s="180"/>
      <c r="G557" s="180"/>
      <c r="H557" s="180"/>
      <c r="I557" s="92"/>
    </row>
    <row r="558" spans="1:9" x14ac:dyDescent="0.25">
      <c r="A558" s="180"/>
      <c r="B558" s="485"/>
      <c r="C558" s="485"/>
      <c r="D558" s="180"/>
      <c r="E558" s="180"/>
      <c r="F558" s="180"/>
      <c r="G558" s="180"/>
      <c r="H558" s="180"/>
      <c r="I558" s="92"/>
    </row>
    <row r="559" spans="1:9" x14ac:dyDescent="0.25">
      <c r="A559" s="180"/>
      <c r="B559" s="485"/>
      <c r="C559" s="485"/>
      <c r="D559" s="180"/>
      <c r="E559" s="180"/>
      <c r="F559" s="180"/>
      <c r="G559" s="180"/>
      <c r="H559" s="180"/>
      <c r="I559" s="92"/>
    </row>
    <row r="560" spans="1:9" x14ac:dyDescent="0.25">
      <c r="A560" s="180"/>
      <c r="B560" s="485"/>
      <c r="C560" s="485"/>
      <c r="D560" s="180"/>
      <c r="E560" s="180"/>
      <c r="F560" s="180"/>
      <c r="G560" s="180"/>
      <c r="H560" s="180"/>
      <c r="I560" s="92"/>
    </row>
    <row r="561" spans="1:9" x14ac:dyDescent="0.25">
      <c r="A561" s="180"/>
      <c r="B561" s="485"/>
      <c r="C561" s="485"/>
      <c r="D561" s="180"/>
      <c r="E561" s="180"/>
      <c r="F561" s="180"/>
      <c r="G561" s="180"/>
      <c r="H561" s="180"/>
      <c r="I561" s="92"/>
    </row>
    <row r="562" spans="1:9" x14ac:dyDescent="0.25">
      <c r="A562" s="180"/>
      <c r="B562" s="485"/>
      <c r="C562" s="485"/>
      <c r="D562" s="180"/>
      <c r="E562" s="180"/>
      <c r="F562" s="180"/>
      <c r="G562" s="180"/>
      <c r="H562" s="180"/>
      <c r="I562" s="92"/>
    </row>
    <row r="563" spans="1:9" x14ac:dyDescent="0.25">
      <c r="A563" s="180"/>
      <c r="B563" s="485"/>
      <c r="C563" s="485"/>
      <c r="D563" s="180"/>
      <c r="E563" s="180"/>
      <c r="F563" s="180"/>
      <c r="G563" s="180"/>
      <c r="H563" s="180"/>
      <c r="I563" s="92"/>
    </row>
    <row r="564" spans="1:9" x14ac:dyDescent="0.25">
      <c r="A564" s="180"/>
      <c r="B564" s="485"/>
      <c r="C564" s="485"/>
      <c r="D564" s="180"/>
      <c r="E564" s="180"/>
      <c r="F564" s="180"/>
      <c r="G564" s="180"/>
      <c r="H564" s="180"/>
      <c r="I564" s="92"/>
    </row>
    <row r="565" spans="1:9" x14ac:dyDescent="0.25">
      <c r="A565" s="180"/>
      <c r="B565" s="485"/>
      <c r="C565" s="485"/>
      <c r="D565" s="180"/>
      <c r="E565" s="180"/>
      <c r="F565" s="180"/>
      <c r="G565" s="180"/>
      <c r="H565" s="180"/>
      <c r="I565" s="92"/>
    </row>
    <row r="566" spans="1:9" x14ac:dyDescent="0.25">
      <c r="A566" s="180"/>
      <c r="B566" s="485"/>
      <c r="C566" s="485"/>
      <c r="D566" s="180"/>
      <c r="E566" s="180"/>
      <c r="F566" s="180"/>
      <c r="G566" s="180"/>
      <c r="H566" s="180"/>
      <c r="I566" s="92"/>
    </row>
    <row r="567" spans="1:9" x14ac:dyDescent="0.25">
      <c r="A567" s="180"/>
      <c r="B567" s="485"/>
      <c r="C567" s="485"/>
      <c r="D567" s="180"/>
      <c r="E567" s="180"/>
      <c r="F567" s="180"/>
      <c r="G567" s="180"/>
      <c r="H567" s="180"/>
      <c r="I567" s="92"/>
    </row>
    <row r="568" spans="1:9" x14ac:dyDescent="0.25">
      <c r="A568" s="180"/>
      <c r="B568" s="485"/>
      <c r="C568" s="485"/>
      <c r="D568" s="180"/>
      <c r="E568" s="180"/>
      <c r="F568" s="180"/>
      <c r="G568" s="180"/>
      <c r="H568" s="180"/>
      <c r="I568" s="92"/>
    </row>
    <row r="569" spans="1:9" x14ac:dyDescent="0.25">
      <c r="A569" s="180"/>
      <c r="B569" s="485"/>
      <c r="C569" s="485"/>
      <c r="D569" s="180"/>
      <c r="E569" s="180"/>
      <c r="F569" s="180"/>
      <c r="G569" s="180"/>
      <c r="H569" s="180"/>
      <c r="I569" s="92"/>
    </row>
    <row r="570" spans="1:9" x14ac:dyDescent="0.25">
      <c r="A570" s="180"/>
      <c r="B570" s="485"/>
      <c r="C570" s="485"/>
      <c r="D570" s="180"/>
      <c r="E570" s="180"/>
      <c r="F570" s="180"/>
      <c r="G570" s="180"/>
      <c r="H570" s="180"/>
      <c r="I570" s="92"/>
    </row>
    <row r="571" spans="1:9" x14ac:dyDescent="0.25">
      <c r="A571" s="180"/>
      <c r="B571" s="485"/>
      <c r="C571" s="485"/>
      <c r="D571" s="180"/>
      <c r="E571" s="180"/>
      <c r="F571" s="180"/>
      <c r="G571" s="180"/>
      <c r="H571" s="180"/>
      <c r="I571" s="92"/>
    </row>
    <row r="572" spans="1:9" x14ac:dyDescent="0.25">
      <c r="A572" s="180"/>
      <c r="B572" s="485"/>
      <c r="C572" s="485"/>
      <c r="D572" s="180"/>
      <c r="E572" s="180"/>
      <c r="F572" s="180"/>
      <c r="G572" s="180"/>
      <c r="H572" s="180"/>
      <c r="I572" s="92"/>
    </row>
    <row r="573" spans="1:9" x14ac:dyDescent="0.25">
      <c r="A573" s="180"/>
      <c r="B573" s="485"/>
      <c r="C573" s="485"/>
      <c r="D573" s="180"/>
      <c r="E573" s="180"/>
      <c r="F573" s="180"/>
      <c r="G573" s="180"/>
      <c r="H573" s="180"/>
      <c r="I573" s="92"/>
    </row>
    <row r="574" spans="1:9" x14ac:dyDescent="0.25">
      <c r="A574" s="180"/>
      <c r="B574" s="485"/>
      <c r="C574" s="485"/>
      <c r="D574" s="180"/>
      <c r="E574" s="180"/>
      <c r="F574" s="180"/>
      <c r="G574" s="180"/>
      <c r="H574" s="180"/>
      <c r="I574" s="92"/>
    </row>
    <row r="575" spans="1:9" x14ac:dyDescent="0.25">
      <c r="A575" s="180"/>
      <c r="B575" s="485"/>
      <c r="C575" s="485"/>
      <c r="D575" s="180"/>
      <c r="E575" s="180"/>
      <c r="F575" s="180"/>
      <c r="G575" s="180"/>
      <c r="H575" s="180"/>
      <c r="I575" s="92"/>
    </row>
    <row r="576" spans="1:9" x14ac:dyDescent="0.25">
      <c r="A576" s="180"/>
      <c r="B576" s="485"/>
      <c r="C576" s="485"/>
      <c r="D576" s="180"/>
      <c r="E576" s="180"/>
      <c r="F576" s="180"/>
      <c r="G576" s="180"/>
      <c r="H576" s="180"/>
      <c r="I576" s="92"/>
    </row>
    <row r="577" spans="1:9" x14ac:dyDescent="0.25">
      <c r="A577" s="180"/>
      <c r="B577" s="485"/>
      <c r="C577" s="485"/>
      <c r="D577" s="180"/>
      <c r="E577" s="180"/>
      <c r="F577" s="180"/>
      <c r="G577" s="180"/>
      <c r="H577" s="180"/>
      <c r="I577" s="92"/>
    </row>
    <row r="578" spans="1:9" x14ac:dyDescent="0.25">
      <c r="A578" s="180"/>
      <c r="B578" s="485"/>
      <c r="C578" s="485"/>
      <c r="D578" s="180"/>
      <c r="E578" s="180"/>
      <c r="F578" s="180"/>
      <c r="G578" s="180"/>
      <c r="H578" s="180"/>
      <c r="I578" s="92"/>
    </row>
    <row r="579" spans="1:9" x14ac:dyDescent="0.25">
      <c r="A579" s="180"/>
      <c r="B579" s="485"/>
      <c r="C579" s="485"/>
      <c r="D579" s="180"/>
      <c r="E579" s="180"/>
      <c r="F579" s="180"/>
      <c r="G579" s="180"/>
      <c r="H579" s="180"/>
      <c r="I579" s="92"/>
    </row>
    <row r="580" spans="1:9" x14ac:dyDescent="0.25">
      <c r="A580" s="180"/>
      <c r="B580" s="485"/>
      <c r="C580" s="485"/>
      <c r="D580" s="180"/>
      <c r="E580" s="180"/>
      <c r="F580" s="180"/>
      <c r="G580" s="180"/>
      <c r="H580" s="180"/>
      <c r="I580" s="92"/>
    </row>
    <row r="581" spans="1:9" x14ac:dyDescent="0.25">
      <c r="A581" s="180"/>
      <c r="B581" s="485"/>
      <c r="C581" s="485"/>
      <c r="D581" s="180"/>
      <c r="E581" s="180"/>
      <c r="F581" s="180"/>
      <c r="G581" s="180"/>
      <c r="H581" s="180"/>
      <c r="I581" s="92"/>
    </row>
    <row r="582" spans="1:9" x14ac:dyDescent="0.25">
      <c r="A582" s="180"/>
      <c r="B582" s="485"/>
      <c r="C582" s="485"/>
      <c r="D582" s="180"/>
      <c r="E582" s="180"/>
      <c r="F582" s="180"/>
      <c r="G582" s="180"/>
      <c r="H582" s="180"/>
      <c r="I582" s="92"/>
    </row>
    <row r="583" spans="1:9" x14ac:dyDescent="0.25">
      <c r="A583" s="180"/>
      <c r="B583" s="485"/>
      <c r="C583" s="485"/>
      <c r="D583" s="180"/>
      <c r="E583" s="180"/>
      <c r="F583" s="180"/>
      <c r="G583" s="180"/>
      <c r="H583" s="180"/>
      <c r="I583" s="92"/>
    </row>
    <row r="584" spans="1:9" x14ac:dyDescent="0.25">
      <c r="A584" s="180"/>
      <c r="B584" s="485"/>
      <c r="C584" s="485"/>
      <c r="D584" s="180"/>
      <c r="E584" s="180"/>
      <c r="F584" s="180"/>
      <c r="G584" s="180"/>
      <c r="H584" s="180"/>
      <c r="I584" s="92"/>
    </row>
    <row r="585" spans="1:9" x14ac:dyDescent="0.25">
      <c r="A585" s="180"/>
      <c r="B585" s="485"/>
      <c r="C585" s="485"/>
      <c r="D585" s="180"/>
      <c r="E585" s="180"/>
      <c r="F585" s="180"/>
      <c r="G585" s="180"/>
      <c r="H585" s="180"/>
      <c r="I585" s="92"/>
    </row>
    <row r="586" spans="1:9" x14ac:dyDescent="0.25">
      <c r="A586" s="180"/>
      <c r="B586" s="485"/>
      <c r="C586" s="485"/>
      <c r="D586" s="180"/>
      <c r="E586" s="180"/>
      <c r="F586" s="180"/>
      <c r="G586" s="180"/>
      <c r="H586" s="180"/>
      <c r="I586" s="92"/>
    </row>
    <row r="587" spans="1:9" x14ac:dyDescent="0.25">
      <c r="A587" s="180"/>
      <c r="B587" s="485"/>
      <c r="C587" s="485"/>
      <c r="D587" s="180"/>
      <c r="E587" s="180"/>
      <c r="F587" s="180"/>
      <c r="G587" s="180"/>
      <c r="H587" s="180"/>
      <c r="I587" s="92"/>
    </row>
    <row r="588" spans="1:9" x14ac:dyDescent="0.25">
      <c r="A588" s="180"/>
      <c r="B588" s="485"/>
      <c r="C588" s="485"/>
      <c r="D588" s="180"/>
      <c r="E588" s="180"/>
      <c r="F588" s="180"/>
      <c r="G588" s="180"/>
      <c r="H588" s="180"/>
      <c r="I588" s="92"/>
    </row>
    <row r="589" spans="1:9" x14ac:dyDescent="0.25">
      <c r="A589" s="180"/>
      <c r="B589" s="485"/>
      <c r="C589" s="485"/>
      <c r="D589" s="180"/>
      <c r="E589" s="180"/>
      <c r="F589" s="180"/>
      <c r="G589" s="180"/>
      <c r="H589" s="180"/>
      <c r="I589" s="92"/>
    </row>
    <row r="590" spans="1:9" x14ac:dyDescent="0.25">
      <c r="A590" s="180"/>
      <c r="B590" s="485"/>
      <c r="C590" s="485"/>
      <c r="D590" s="180"/>
      <c r="E590" s="180"/>
      <c r="F590" s="180"/>
      <c r="G590" s="180"/>
      <c r="H590" s="180"/>
      <c r="I590" s="92"/>
    </row>
    <row r="591" spans="1:9" x14ac:dyDescent="0.25">
      <c r="A591" s="180"/>
      <c r="B591" s="485"/>
      <c r="C591" s="485"/>
      <c r="D591" s="180"/>
      <c r="E591" s="180"/>
      <c r="F591" s="180"/>
      <c r="G591" s="180"/>
      <c r="H591" s="180"/>
      <c r="I591" s="92"/>
    </row>
    <row r="592" spans="1:9" x14ac:dyDescent="0.25">
      <c r="A592" s="180"/>
      <c r="B592" s="485"/>
      <c r="C592" s="485"/>
      <c r="D592" s="180"/>
      <c r="E592" s="180"/>
      <c r="F592" s="180"/>
      <c r="G592" s="180"/>
      <c r="H592" s="180"/>
      <c r="I592" s="92"/>
    </row>
    <row r="593" spans="1:9" x14ac:dyDescent="0.25">
      <c r="A593" s="180"/>
      <c r="B593" s="485"/>
      <c r="C593" s="485"/>
      <c r="D593" s="180"/>
      <c r="E593" s="180"/>
      <c r="F593" s="180"/>
      <c r="G593" s="180"/>
      <c r="H593" s="180"/>
      <c r="I593" s="92"/>
    </row>
    <row r="594" spans="1:9" x14ac:dyDescent="0.25">
      <c r="A594" s="180"/>
      <c r="B594" s="485"/>
      <c r="C594" s="485"/>
      <c r="D594" s="180"/>
      <c r="E594" s="180"/>
      <c r="F594" s="180"/>
      <c r="G594" s="180"/>
      <c r="H594" s="180"/>
      <c r="I594" s="92"/>
    </row>
    <row r="595" spans="1:9" x14ac:dyDescent="0.25">
      <c r="A595" s="180"/>
      <c r="B595" s="485"/>
      <c r="C595" s="485"/>
      <c r="D595" s="180"/>
      <c r="E595" s="180"/>
      <c r="F595" s="180"/>
      <c r="G595" s="180"/>
      <c r="H595" s="180"/>
      <c r="I595" s="92"/>
    </row>
    <row r="596" spans="1:9" x14ac:dyDescent="0.25">
      <c r="A596" s="180"/>
      <c r="B596" s="485"/>
      <c r="C596" s="485"/>
      <c r="D596" s="180"/>
      <c r="E596" s="180"/>
      <c r="F596" s="180"/>
      <c r="G596" s="180"/>
      <c r="H596" s="180"/>
      <c r="I596" s="92"/>
    </row>
    <row r="597" spans="1:9" x14ac:dyDescent="0.25">
      <c r="A597" s="180"/>
      <c r="B597" s="485"/>
      <c r="C597" s="485"/>
      <c r="D597" s="180"/>
      <c r="E597" s="180"/>
      <c r="F597" s="180"/>
      <c r="G597" s="180"/>
      <c r="H597" s="180"/>
      <c r="I597" s="92"/>
    </row>
    <row r="598" spans="1:9" x14ac:dyDescent="0.25">
      <c r="A598" s="180"/>
      <c r="B598" s="485"/>
      <c r="C598" s="485"/>
      <c r="D598" s="180"/>
      <c r="E598" s="180"/>
      <c r="F598" s="180"/>
      <c r="G598" s="180"/>
      <c r="H598" s="180"/>
      <c r="I598" s="92"/>
    </row>
    <row r="599" spans="1:9" x14ac:dyDescent="0.25">
      <c r="A599" s="180"/>
      <c r="B599" s="485"/>
      <c r="C599" s="485"/>
      <c r="D599" s="180"/>
      <c r="E599" s="180"/>
      <c r="F599" s="180"/>
      <c r="G599" s="180"/>
      <c r="H599" s="180"/>
      <c r="I599" s="92"/>
    </row>
    <row r="600" spans="1:9" x14ac:dyDescent="0.25">
      <c r="A600" s="180"/>
      <c r="B600" s="485"/>
      <c r="C600" s="485"/>
      <c r="D600" s="180"/>
      <c r="E600" s="180"/>
      <c r="F600" s="180"/>
      <c r="G600" s="180"/>
      <c r="H600" s="180"/>
      <c r="I600" s="92"/>
    </row>
    <row r="601" spans="1:9" x14ac:dyDescent="0.25">
      <c r="A601" s="180"/>
      <c r="B601" s="485"/>
      <c r="C601" s="485"/>
      <c r="D601" s="180"/>
      <c r="E601" s="180"/>
      <c r="F601" s="180"/>
      <c r="G601" s="180"/>
      <c r="H601" s="180"/>
      <c r="I601" s="92"/>
    </row>
    <row r="602" spans="1:9" x14ac:dyDescent="0.25">
      <c r="A602" s="180"/>
      <c r="B602" s="485"/>
      <c r="C602" s="485"/>
      <c r="D602" s="180"/>
      <c r="E602" s="180"/>
      <c r="F602" s="180"/>
      <c r="G602" s="180"/>
      <c r="H602" s="180"/>
      <c r="I602" s="92"/>
    </row>
    <row r="603" spans="1:9" x14ac:dyDescent="0.25">
      <c r="A603" s="180"/>
      <c r="B603" s="485"/>
      <c r="C603" s="485"/>
      <c r="D603" s="180"/>
      <c r="E603" s="180"/>
      <c r="F603" s="180"/>
      <c r="G603" s="180"/>
      <c r="H603" s="180"/>
      <c r="I603" s="92"/>
    </row>
    <row r="604" spans="1:9" x14ac:dyDescent="0.25">
      <c r="A604" s="180"/>
      <c r="B604" s="485"/>
      <c r="C604" s="485"/>
      <c r="D604" s="180"/>
      <c r="E604" s="180"/>
      <c r="F604" s="180"/>
      <c r="G604" s="180"/>
      <c r="H604" s="180"/>
      <c r="I604" s="92"/>
    </row>
    <row r="605" spans="1:9" x14ac:dyDescent="0.25">
      <c r="A605" s="180"/>
      <c r="B605" s="485"/>
      <c r="C605" s="485"/>
      <c r="D605" s="180"/>
      <c r="E605" s="180"/>
      <c r="F605" s="180"/>
      <c r="G605" s="180"/>
      <c r="H605" s="180"/>
      <c r="I605" s="92"/>
    </row>
    <row r="606" spans="1:9" x14ac:dyDescent="0.25">
      <c r="A606" s="180"/>
      <c r="B606" s="485"/>
      <c r="C606" s="485"/>
      <c r="D606" s="180"/>
      <c r="E606" s="180"/>
      <c r="F606" s="180"/>
      <c r="G606" s="180"/>
      <c r="H606" s="180"/>
      <c r="I606" s="92"/>
    </row>
    <row r="607" spans="1:9" x14ac:dyDescent="0.25">
      <c r="A607" s="180"/>
      <c r="B607" s="485"/>
      <c r="C607" s="485"/>
      <c r="D607" s="180"/>
      <c r="E607" s="180"/>
      <c r="F607" s="180"/>
      <c r="G607" s="180"/>
      <c r="H607" s="180"/>
      <c r="I607" s="92"/>
    </row>
    <row r="608" spans="1:9" x14ac:dyDescent="0.25">
      <c r="A608" s="180"/>
      <c r="B608" s="485"/>
      <c r="C608" s="485"/>
      <c r="D608" s="180"/>
      <c r="E608" s="180"/>
      <c r="F608" s="180"/>
      <c r="G608" s="180"/>
      <c r="H608" s="180"/>
      <c r="I608" s="92"/>
    </row>
    <row r="609" spans="1:9" x14ac:dyDescent="0.25">
      <c r="A609" s="180"/>
      <c r="B609" s="485"/>
      <c r="C609" s="485"/>
      <c r="D609" s="180"/>
      <c r="E609" s="180"/>
      <c r="F609" s="180"/>
      <c r="G609" s="180"/>
      <c r="H609" s="180"/>
      <c r="I609" s="92"/>
    </row>
    <row r="610" spans="1:9" x14ac:dyDescent="0.25">
      <c r="A610" s="180"/>
      <c r="B610" s="485"/>
      <c r="C610" s="485"/>
      <c r="D610" s="180"/>
      <c r="E610" s="180"/>
      <c r="F610" s="180"/>
      <c r="G610" s="180"/>
      <c r="H610" s="180"/>
      <c r="I610" s="92"/>
    </row>
    <row r="611" spans="1:9" x14ac:dyDescent="0.25">
      <c r="A611" s="180"/>
      <c r="B611" s="485"/>
      <c r="C611" s="485"/>
      <c r="D611" s="180"/>
      <c r="E611" s="180"/>
      <c r="F611" s="180"/>
      <c r="G611" s="180"/>
      <c r="H611" s="180"/>
      <c r="I611" s="92"/>
    </row>
    <row r="612" spans="1:9" x14ac:dyDescent="0.25">
      <c r="A612" s="180"/>
      <c r="B612" s="485"/>
      <c r="C612" s="485"/>
      <c r="D612" s="180"/>
      <c r="E612" s="180"/>
      <c r="F612" s="180"/>
      <c r="G612" s="180"/>
      <c r="H612" s="180"/>
      <c r="I612" s="92"/>
    </row>
    <row r="613" spans="1:9" x14ac:dyDescent="0.25">
      <c r="A613" s="180"/>
      <c r="B613" s="485"/>
      <c r="C613" s="485"/>
      <c r="D613" s="180"/>
      <c r="E613" s="180"/>
      <c r="F613" s="180"/>
      <c r="G613" s="180"/>
      <c r="H613" s="180"/>
      <c r="I613" s="92"/>
    </row>
    <row r="614" spans="1:9" x14ac:dyDescent="0.25">
      <c r="A614" s="180"/>
      <c r="B614" s="485"/>
      <c r="C614" s="485"/>
      <c r="D614" s="180"/>
      <c r="E614" s="180"/>
      <c r="F614" s="180"/>
      <c r="G614" s="180"/>
      <c r="H614" s="180"/>
      <c r="I614" s="92"/>
    </row>
    <row r="615" spans="1:9" x14ac:dyDescent="0.25">
      <c r="A615" s="180"/>
      <c r="B615" s="485"/>
      <c r="C615" s="485"/>
      <c r="D615" s="180"/>
      <c r="E615" s="180"/>
      <c r="F615" s="180"/>
      <c r="G615" s="180"/>
      <c r="H615" s="180"/>
      <c r="I615" s="92"/>
    </row>
    <row r="616" spans="1:9" x14ac:dyDescent="0.25">
      <c r="A616" s="180"/>
      <c r="B616" s="485"/>
      <c r="C616" s="485"/>
      <c r="D616" s="180"/>
      <c r="E616" s="180"/>
      <c r="F616" s="180"/>
      <c r="G616" s="180"/>
      <c r="H616" s="180"/>
      <c r="I616" s="92"/>
    </row>
    <row r="617" spans="1:9" x14ac:dyDescent="0.25">
      <c r="A617" s="180"/>
      <c r="B617" s="485"/>
      <c r="C617" s="485"/>
      <c r="D617" s="180"/>
      <c r="E617" s="180"/>
      <c r="F617" s="180"/>
      <c r="G617" s="180"/>
      <c r="H617" s="180"/>
      <c r="I617" s="92"/>
    </row>
    <row r="618" spans="1:9" x14ac:dyDescent="0.25">
      <c r="A618" s="180"/>
      <c r="B618" s="485"/>
      <c r="C618" s="485"/>
      <c r="D618" s="180"/>
      <c r="E618" s="180"/>
      <c r="F618" s="180"/>
      <c r="G618" s="180"/>
      <c r="H618" s="180"/>
      <c r="I618" s="92"/>
    </row>
    <row r="619" spans="1:9" x14ac:dyDescent="0.25">
      <c r="A619" s="180"/>
      <c r="B619" s="485"/>
      <c r="C619" s="485"/>
      <c r="D619" s="180"/>
      <c r="E619" s="180"/>
      <c r="F619" s="180"/>
      <c r="G619" s="180"/>
      <c r="H619" s="180"/>
      <c r="I619" s="92"/>
    </row>
    <row r="620" spans="1:9" x14ac:dyDescent="0.25">
      <c r="A620" s="180"/>
      <c r="B620" s="485"/>
      <c r="C620" s="485"/>
      <c r="D620" s="180"/>
      <c r="E620" s="180"/>
      <c r="F620" s="180"/>
      <c r="G620" s="180"/>
      <c r="H620" s="180"/>
      <c r="I620" s="92"/>
    </row>
    <row r="621" spans="1:9" x14ac:dyDescent="0.25">
      <c r="A621" s="180"/>
      <c r="B621" s="485"/>
      <c r="C621" s="485"/>
      <c r="D621" s="180"/>
      <c r="E621" s="180"/>
      <c r="F621" s="180"/>
      <c r="G621" s="180"/>
      <c r="H621" s="180"/>
      <c r="I621" s="92"/>
    </row>
    <row r="622" spans="1:9" x14ac:dyDescent="0.25">
      <c r="A622" s="180"/>
      <c r="B622" s="485"/>
      <c r="C622" s="485"/>
      <c r="D622" s="180"/>
      <c r="E622" s="180"/>
      <c r="F622" s="180"/>
      <c r="G622" s="180"/>
      <c r="H622" s="180"/>
      <c r="I622" s="92"/>
    </row>
    <row r="623" spans="1:9" x14ac:dyDescent="0.25">
      <c r="A623" s="180"/>
      <c r="B623" s="485"/>
      <c r="C623" s="485"/>
      <c r="D623" s="180"/>
      <c r="E623" s="180"/>
      <c r="F623" s="180"/>
      <c r="G623" s="180"/>
      <c r="H623" s="180"/>
      <c r="I623" s="92"/>
    </row>
    <row r="624" spans="1:9" x14ac:dyDescent="0.25">
      <c r="A624" s="180"/>
      <c r="B624" s="485"/>
      <c r="C624" s="485"/>
      <c r="D624" s="180"/>
      <c r="E624" s="180"/>
      <c r="F624" s="180"/>
      <c r="G624" s="180"/>
      <c r="H624" s="180"/>
      <c r="I624" s="92"/>
    </row>
    <row r="625" spans="1:9" x14ac:dyDescent="0.25">
      <c r="A625" s="180"/>
      <c r="B625" s="485"/>
      <c r="C625" s="485"/>
      <c r="D625" s="180"/>
      <c r="E625" s="180"/>
      <c r="F625" s="180"/>
      <c r="G625" s="180"/>
      <c r="H625" s="180"/>
      <c r="I625" s="92"/>
    </row>
    <row r="626" spans="1:9" x14ac:dyDescent="0.25">
      <c r="A626" s="180"/>
      <c r="B626" s="485"/>
      <c r="C626" s="485"/>
      <c r="D626" s="180"/>
      <c r="E626" s="180"/>
      <c r="F626" s="180"/>
      <c r="G626" s="180"/>
      <c r="H626" s="180"/>
      <c r="I626" s="92"/>
    </row>
    <row r="627" spans="1:9" x14ac:dyDescent="0.25">
      <c r="A627" s="180"/>
      <c r="B627" s="485"/>
      <c r="C627" s="485"/>
      <c r="D627" s="180"/>
      <c r="E627" s="180"/>
      <c r="F627" s="180"/>
      <c r="G627" s="180"/>
      <c r="H627" s="180"/>
      <c r="I627" s="92"/>
    </row>
    <row r="628" spans="1:9" x14ac:dyDescent="0.25">
      <c r="A628" s="180"/>
      <c r="B628" s="485"/>
      <c r="C628" s="485"/>
      <c r="D628" s="180"/>
      <c r="E628" s="180"/>
      <c r="F628" s="180"/>
      <c r="G628" s="180"/>
      <c r="H628" s="180"/>
      <c r="I628" s="92"/>
    </row>
    <row r="629" spans="1:9" x14ac:dyDescent="0.25">
      <c r="A629" s="180"/>
      <c r="B629" s="485"/>
      <c r="C629" s="485"/>
      <c r="D629" s="180"/>
      <c r="E629" s="180"/>
      <c r="F629" s="180"/>
      <c r="G629" s="180"/>
      <c r="H629" s="180"/>
      <c r="I629" s="92"/>
    </row>
    <row r="630" spans="1:9" x14ac:dyDescent="0.25">
      <c r="A630" s="180"/>
      <c r="B630" s="485"/>
      <c r="C630" s="485"/>
      <c r="D630" s="180"/>
      <c r="E630" s="180"/>
      <c r="F630" s="180"/>
      <c r="G630" s="180"/>
      <c r="H630" s="180"/>
      <c r="I630" s="92"/>
    </row>
    <row r="631" spans="1:9" x14ac:dyDescent="0.25">
      <c r="A631" s="180"/>
      <c r="B631" s="485"/>
      <c r="C631" s="485"/>
      <c r="D631" s="180"/>
      <c r="E631" s="180"/>
      <c r="F631" s="180"/>
      <c r="G631" s="180"/>
      <c r="H631" s="180"/>
      <c r="I631" s="92"/>
    </row>
    <row r="632" spans="1:9" x14ac:dyDescent="0.25">
      <c r="A632" s="180"/>
      <c r="B632" s="485"/>
      <c r="C632" s="485"/>
      <c r="D632" s="180"/>
      <c r="E632" s="180"/>
      <c r="F632" s="180"/>
      <c r="G632" s="180"/>
      <c r="H632" s="180"/>
      <c r="I632" s="92"/>
    </row>
    <row r="633" spans="1:9" x14ac:dyDescent="0.25">
      <c r="A633" s="180"/>
      <c r="B633" s="485"/>
      <c r="C633" s="485"/>
      <c r="D633" s="180"/>
      <c r="E633" s="180"/>
      <c r="F633" s="180"/>
      <c r="G633" s="180"/>
      <c r="H633" s="180"/>
      <c r="I633" s="92"/>
    </row>
    <row r="634" spans="1:9" x14ac:dyDescent="0.25">
      <c r="A634" s="180"/>
      <c r="B634" s="485"/>
      <c r="C634" s="485"/>
      <c r="D634" s="180"/>
      <c r="E634" s="180"/>
      <c r="F634" s="180"/>
      <c r="G634" s="180"/>
      <c r="H634" s="180"/>
      <c r="I634" s="92"/>
    </row>
    <row r="635" spans="1:9" x14ac:dyDescent="0.25">
      <c r="A635" s="180"/>
      <c r="B635" s="485"/>
      <c r="C635" s="485"/>
      <c r="D635" s="180"/>
      <c r="E635" s="180"/>
      <c r="F635" s="180"/>
      <c r="G635" s="180"/>
      <c r="H635" s="180"/>
      <c r="I635" s="92"/>
    </row>
    <row r="636" spans="1:9" x14ac:dyDescent="0.25">
      <c r="A636" s="180"/>
      <c r="B636" s="485"/>
      <c r="C636" s="485"/>
      <c r="D636" s="180"/>
      <c r="E636" s="180"/>
      <c r="F636" s="180"/>
      <c r="G636" s="180"/>
      <c r="H636" s="180"/>
      <c r="I636" s="92"/>
    </row>
    <row r="637" spans="1:9" x14ac:dyDescent="0.25">
      <c r="A637" s="180"/>
      <c r="B637" s="485"/>
      <c r="C637" s="485"/>
      <c r="D637" s="180"/>
      <c r="E637" s="180"/>
      <c r="F637" s="180"/>
      <c r="G637" s="180"/>
      <c r="H637" s="180"/>
      <c r="I637" s="92"/>
    </row>
    <row r="638" spans="1:9" x14ac:dyDescent="0.25">
      <c r="A638" s="180"/>
      <c r="B638" s="485"/>
      <c r="C638" s="485"/>
      <c r="D638" s="180"/>
      <c r="E638" s="180"/>
      <c r="F638" s="180"/>
      <c r="G638" s="180"/>
      <c r="H638" s="180"/>
      <c r="I638" s="92"/>
    </row>
    <row r="639" spans="1:9" x14ac:dyDescent="0.25">
      <c r="A639" s="180"/>
      <c r="B639" s="485"/>
      <c r="C639" s="485"/>
      <c r="D639" s="180"/>
      <c r="E639" s="180"/>
      <c r="F639" s="180"/>
      <c r="G639" s="180"/>
      <c r="H639" s="180"/>
      <c r="I639" s="92"/>
    </row>
    <row r="640" spans="1:9" x14ac:dyDescent="0.25">
      <c r="A640" s="180"/>
      <c r="B640" s="485"/>
      <c r="C640" s="485"/>
      <c r="D640" s="180"/>
      <c r="E640" s="180"/>
      <c r="F640" s="180"/>
      <c r="G640" s="180"/>
      <c r="H640" s="180"/>
      <c r="I640" s="92"/>
    </row>
    <row r="641" spans="1:9" x14ac:dyDescent="0.25">
      <c r="A641" s="180"/>
      <c r="B641" s="485"/>
      <c r="C641" s="485"/>
      <c r="D641" s="180"/>
      <c r="E641" s="180"/>
      <c r="F641" s="180"/>
      <c r="G641" s="180"/>
      <c r="H641" s="180"/>
      <c r="I641" s="92"/>
    </row>
    <row r="642" spans="1:9" x14ac:dyDescent="0.25">
      <c r="A642" s="180"/>
      <c r="B642" s="485"/>
      <c r="C642" s="485"/>
      <c r="D642" s="180"/>
      <c r="E642" s="180"/>
      <c r="F642" s="180"/>
      <c r="G642" s="180"/>
      <c r="H642" s="180"/>
      <c r="I642" s="92"/>
    </row>
    <row r="643" spans="1:9" x14ac:dyDescent="0.25">
      <c r="A643" s="180"/>
      <c r="B643" s="485"/>
      <c r="C643" s="485"/>
      <c r="D643" s="180"/>
      <c r="E643" s="180"/>
      <c r="F643" s="180"/>
      <c r="G643" s="180"/>
      <c r="H643" s="180"/>
      <c r="I643" s="92"/>
    </row>
    <row r="644" spans="1:9" x14ac:dyDescent="0.25">
      <c r="A644" s="180"/>
      <c r="B644" s="485"/>
      <c r="C644" s="485"/>
      <c r="D644" s="180"/>
      <c r="E644" s="180"/>
      <c r="F644" s="180"/>
      <c r="G644" s="180"/>
      <c r="H644" s="180"/>
      <c r="I644" s="92"/>
    </row>
    <row r="645" spans="1:9" x14ac:dyDescent="0.25">
      <c r="A645" s="180"/>
      <c r="B645" s="485"/>
      <c r="C645" s="485"/>
      <c r="D645" s="180"/>
      <c r="E645" s="180"/>
      <c r="F645" s="180"/>
      <c r="G645" s="180"/>
      <c r="H645" s="180"/>
      <c r="I645" s="92"/>
    </row>
    <row r="646" spans="1:9" x14ac:dyDescent="0.25">
      <c r="A646" s="180"/>
      <c r="B646" s="485"/>
      <c r="C646" s="485"/>
      <c r="D646" s="180"/>
      <c r="E646" s="180"/>
      <c r="F646" s="180"/>
      <c r="G646" s="180"/>
      <c r="H646" s="180"/>
      <c r="I646" s="92"/>
    </row>
    <row r="647" spans="1:9" x14ac:dyDescent="0.25">
      <c r="A647" s="180"/>
      <c r="B647" s="485"/>
      <c r="C647" s="485"/>
      <c r="D647" s="180"/>
      <c r="E647" s="180"/>
      <c r="F647" s="180"/>
      <c r="G647" s="180"/>
      <c r="H647" s="180"/>
      <c r="I647" s="92"/>
    </row>
    <row r="648" spans="1:9" x14ac:dyDescent="0.25">
      <c r="A648" s="180"/>
      <c r="B648" s="485"/>
      <c r="C648" s="485"/>
      <c r="D648" s="180"/>
      <c r="E648" s="180"/>
      <c r="F648" s="180"/>
      <c r="G648" s="180"/>
      <c r="H648" s="180"/>
      <c r="I648" s="92"/>
    </row>
    <row r="649" spans="1:9" x14ac:dyDescent="0.25">
      <c r="A649" s="180"/>
      <c r="B649" s="485"/>
      <c r="C649" s="485"/>
      <c r="D649" s="180"/>
      <c r="E649" s="180"/>
      <c r="F649" s="180"/>
      <c r="G649" s="180"/>
      <c r="H649" s="180"/>
      <c r="I649" s="92"/>
    </row>
    <row r="650" spans="1:9" x14ac:dyDescent="0.25">
      <c r="A650" s="180"/>
      <c r="B650" s="485"/>
      <c r="C650" s="485"/>
      <c r="D650" s="180"/>
      <c r="E650" s="180"/>
      <c r="F650" s="180"/>
      <c r="G650" s="180"/>
      <c r="H650" s="180"/>
      <c r="I650" s="92"/>
    </row>
    <row r="651" spans="1:9" x14ac:dyDescent="0.25">
      <c r="A651" s="180"/>
      <c r="B651" s="485"/>
      <c r="C651" s="485"/>
      <c r="D651" s="180"/>
      <c r="E651" s="180"/>
      <c r="F651" s="180"/>
      <c r="G651" s="180"/>
      <c r="H651" s="180"/>
      <c r="I651" s="92"/>
    </row>
    <row r="652" spans="1:9" x14ac:dyDescent="0.25">
      <c r="A652" s="180"/>
      <c r="B652" s="485"/>
      <c r="C652" s="485"/>
      <c r="D652" s="180"/>
      <c r="E652" s="180"/>
      <c r="F652" s="180"/>
      <c r="G652" s="180"/>
      <c r="H652" s="180"/>
      <c r="I652" s="92"/>
    </row>
    <row r="653" spans="1:9" x14ac:dyDescent="0.25">
      <c r="A653" s="180"/>
      <c r="B653" s="485"/>
      <c r="C653" s="485"/>
      <c r="D653" s="180"/>
      <c r="E653" s="180"/>
      <c r="F653" s="180"/>
      <c r="G653" s="180"/>
      <c r="H653" s="180"/>
      <c r="I653" s="92"/>
    </row>
    <row r="654" spans="1:9" x14ac:dyDescent="0.25">
      <c r="A654" s="180"/>
      <c r="B654" s="485"/>
      <c r="C654" s="485"/>
      <c r="D654" s="180"/>
      <c r="E654" s="180"/>
      <c r="F654" s="180"/>
      <c r="G654" s="180"/>
      <c r="H654" s="180"/>
      <c r="I654" s="92"/>
    </row>
    <row r="655" spans="1:9" x14ac:dyDescent="0.25">
      <c r="A655" s="180"/>
      <c r="B655" s="485"/>
      <c r="C655" s="485"/>
      <c r="D655" s="180"/>
      <c r="E655" s="180"/>
      <c r="F655" s="180"/>
      <c r="G655" s="180"/>
      <c r="H655" s="180"/>
      <c r="I655" s="92"/>
    </row>
    <row r="656" spans="1:9" x14ac:dyDescent="0.25">
      <c r="A656" s="180"/>
      <c r="B656" s="485"/>
      <c r="C656" s="485"/>
      <c r="D656" s="180"/>
      <c r="E656" s="180"/>
      <c r="F656" s="180"/>
      <c r="G656" s="180"/>
      <c r="H656" s="180"/>
      <c r="I656" s="92"/>
    </row>
    <row r="657" spans="1:9" x14ac:dyDescent="0.25">
      <c r="A657" s="180"/>
      <c r="B657" s="485"/>
      <c r="C657" s="485"/>
      <c r="D657" s="180"/>
      <c r="E657" s="180"/>
      <c r="F657" s="180"/>
      <c r="G657" s="180"/>
      <c r="H657" s="180"/>
      <c r="I657" s="92"/>
    </row>
    <row r="658" spans="1:9" x14ac:dyDescent="0.25">
      <c r="A658" s="180"/>
      <c r="B658" s="485"/>
      <c r="C658" s="485"/>
      <c r="D658" s="180"/>
      <c r="E658" s="180"/>
      <c r="F658" s="180"/>
      <c r="G658" s="180"/>
      <c r="H658" s="180"/>
      <c r="I658" s="92"/>
    </row>
    <row r="659" spans="1:9" x14ac:dyDescent="0.25">
      <c r="A659" s="180"/>
      <c r="B659" s="485"/>
      <c r="C659" s="485"/>
      <c r="D659" s="180"/>
      <c r="E659" s="180"/>
      <c r="F659" s="180"/>
      <c r="G659" s="180"/>
      <c r="H659" s="180"/>
      <c r="I659" s="92"/>
    </row>
    <row r="660" spans="1:9" x14ac:dyDescent="0.25">
      <c r="A660" s="180"/>
      <c r="B660" s="485"/>
      <c r="C660" s="485"/>
      <c r="D660" s="180"/>
      <c r="E660" s="180"/>
      <c r="F660" s="180"/>
      <c r="G660" s="180"/>
      <c r="H660" s="180"/>
      <c r="I660" s="92"/>
    </row>
    <row r="661" spans="1:9" x14ac:dyDescent="0.25">
      <c r="A661" s="180"/>
      <c r="B661" s="485"/>
      <c r="C661" s="485"/>
      <c r="D661" s="180"/>
      <c r="E661" s="180"/>
      <c r="F661" s="180"/>
      <c r="G661" s="180"/>
      <c r="H661" s="180"/>
      <c r="I661" s="92"/>
    </row>
    <row r="662" spans="1:9" x14ac:dyDescent="0.25">
      <c r="A662" s="180"/>
      <c r="B662" s="485"/>
      <c r="C662" s="485"/>
      <c r="D662" s="180"/>
      <c r="E662" s="180"/>
      <c r="F662" s="180"/>
      <c r="G662" s="180"/>
      <c r="H662" s="180"/>
      <c r="I662" s="92"/>
    </row>
    <row r="663" spans="1:9" x14ac:dyDescent="0.25">
      <c r="A663" s="180"/>
      <c r="B663" s="485"/>
      <c r="C663" s="485"/>
      <c r="D663" s="180"/>
      <c r="E663" s="180"/>
      <c r="F663" s="180"/>
      <c r="G663" s="180"/>
      <c r="H663" s="180"/>
      <c r="I663" s="92"/>
    </row>
    <row r="664" spans="1:9" x14ac:dyDescent="0.25">
      <c r="A664" s="180"/>
      <c r="B664" s="485"/>
      <c r="C664" s="485"/>
      <c r="D664" s="180"/>
      <c r="E664" s="180"/>
      <c r="F664" s="180"/>
      <c r="G664" s="180"/>
      <c r="H664" s="180"/>
      <c r="I664" s="92"/>
    </row>
    <row r="665" spans="1:9" x14ac:dyDescent="0.25">
      <c r="A665" s="180"/>
      <c r="B665" s="485"/>
      <c r="C665" s="485"/>
      <c r="D665" s="180"/>
      <c r="E665" s="180"/>
      <c r="F665" s="180"/>
      <c r="G665" s="180"/>
      <c r="H665" s="180"/>
      <c r="I665" s="92"/>
    </row>
    <row r="666" spans="1:9" x14ac:dyDescent="0.25">
      <c r="A666" s="180"/>
      <c r="B666" s="485"/>
      <c r="C666" s="485"/>
      <c r="D666" s="180"/>
      <c r="E666" s="180"/>
      <c r="F666" s="180"/>
      <c r="G666" s="180"/>
      <c r="H666" s="180"/>
      <c r="I666" s="92"/>
    </row>
    <row r="667" spans="1:9" x14ac:dyDescent="0.25">
      <c r="A667" s="180"/>
      <c r="B667" s="485"/>
      <c r="C667" s="485"/>
      <c r="D667" s="180"/>
      <c r="E667" s="180"/>
      <c r="F667" s="180"/>
      <c r="G667" s="180"/>
      <c r="H667" s="180"/>
      <c r="I667" s="92"/>
    </row>
    <row r="668" spans="1:9" x14ac:dyDescent="0.25">
      <c r="A668" s="180"/>
      <c r="B668" s="485"/>
      <c r="C668" s="485"/>
      <c r="D668" s="180"/>
      <c r="E668" s="180"/>
      <c r="F668" s="180"/>
      <c r="G668" s="180"/>
      <c r="H668" s="180"/>
      <c r="I668" s="92"/>
    </row>
    <row r="669" spans="1:9" x14ac:dyDescent="0.25">
      <c r="A669" s="180"/>
      <c r="B669" s="485"/>
      <c r="C669" s="485"/>
      <c r="D669" s="180"/>
      <c r="E669" s="180"/>
      <c r="F669" s="180"/>
      <c r="G669" s="180"/>
      <c r="H669" s="180"/>
      <c r="I669" s="92"/>
    </row>
    <row r="670" spans="1:9" x14ac:dyDescent="0.25">
      <c r="A670" s="180"/>
      <c r="B670" s="485"/>
      <c r="C670" s="485"/>
      <c r="D670" s="180"/>
      <c r="E670" s="180"/>
      <c r="F670" s="180"/>
      <c r="G670" s="180"/>
      <c r="H670" s="180"/>
      <c r="I670" s="92"/>
    </row>
    <row r="671" spans="1:9" x14ac:dyDescent="0.25">
      <c r="A671" s="180"/>
      <c r="B671" s="485"/>
      <c r="C671" s="485"/>
      <c r="D671" s="180"/>
      <c r="E671" s="180"/>
      <c r="F671" s="180"/>
      <c r="G671" s="180"/>
      <c r="H671" s="180"/>
      <c r="I671" s="92"/>
    </row>
    <row r="672" spans="1:9" x14ac:dyDescent="0.25">
      <c r="A672" s="180"/>
      <c r="B672" s="485"/>
      <c r="C672" s="485"/>
      <c r="D672" s="180"/>
      <c r="E672" s="180"/>
      <c r="F672" s="180"/>
      <c r="G672" s="180"/>
      <c r="H672" s="180"/>
      <c r="I672" s="92"/>
    </row>
    <row r="673" spans="1:9" x14ac:dyDescent="0.25">
      <c r="A673" s="180"/>
      <c r="B673" s="485"/>
      <c r="C673" s="485"/>
      <c r="D673" s="180"/>
      <c r="E673" s="180"/>
      <c r="F673" s="180"/>
      <c r="G673" s="180"/>
      <c r="H673" s="180"/>
      <c r="I673" s="92"/>
    </row>
    <row r="674" spans="1:9" x14ac:dyDescent="0.25">
      <c r="A674" s="180"/>
      <c r="B674" s="485"/>
      <c r="C674" s="485"/>
      <c r="D674" s="180"/>
      <c r="E674" s="180"/>
      <c r="F674" s="180"/>
      <c r="G674" s="180"/>
      <c r="H674" s="180"/>
      <c r="I674" s="92"/>
    </row>
    <row r="675" spans="1:9" x14ac:dyDescent="0.25">
      <c r="A675" s="180"/>
      <c r="B675" s="485"/>
      <c r="C675" s="485"/>
      <c r="D675" s="180"/>
      <c r="E675" s="180"/>
      <c r="F675" s="180"/>
      <c r="G675" s="180"/>
      <c r="H675" s="180"/>
      <c r="I675" s="92"/>
    </row>
    <row r="676" spans="1:9" x14ac:dyDescent="0.25">
      <c r="A676" s="180"/>
      <c r="B676" s="485"/>
      <c r="C676" s="485"/>
      <c r="D676" s="180"/>
      <c r="E676" s="180"/>
      <c r="F676" s="180"/>
      <c r="G676" s="180"/>
      <c r="H676" s="180"/>
      <c r="I676" s="92"/>
    </row>
    <row r="677" spans="1:9" x14ac:dyDescent="0.25">
      <c r="A677" s="180"/>
      <c r="B677" s="485"/>
      <c r="C677" s="485"/>
      <c r="D677" s="180"/>
      <c r="E677" s="180"/>
      <c r="F677" s="180"/>
      <c r="G677" s="180"/>
      <c r="H677" s="180"/>
      <c r="I677" s="92"/>
    </row>
    <row r="678" spans="1:9" x14ac:dyDescent="0.25">
      <c r="A678" s="180"/>
      <c r="B678" s="485"/>
      <c r="C678" s="485"/>
      <c r="D678" s="180"/>
      <c r="E678" s="180"/>
      <c r="F678" s="180"/>
      <c r="G678" s="180"/>
      <c r="H678" s="180"/>
      <c r="I678" s="92"/>
    </row>
    <row r="679" spans="1:9" x14ac:dyDescent="0.25">
      <c r="A679" s="180"/>
      <c r="B679" s="485"/>
      <c r="C679" s="485"/>
      <c r="D679" s="180"/>
      <c r="E679" s="180"/>
      <c r="F679" s="180"/>
      <c r="G679" s="180"/>
      <c r="H679" s="180"/>
      <c r="I679" s="92"/>
    </row>
    <row r="680" spans="1:9" x14ac:dyDescent="0.25">
      <c r="A680" s="180"/>
      <c r="B680" s="485"/>
      <c r="C680" s="485"/>
      <c r="D680" s="180"/>
      <c r="E680" s="180"/>
      <c r="F680" s="180"/>
      <c r="G680" s="180"/>
      <c r="H680" s="180"/>
      <c r="I680" s="92"/>
    </row>
    <row r="681" spans="1:9" x14ac:dyDescent="0.25">
      <c r="A681" s="180"/>
      <c r="B681" s="485"/>
      <c r="C681" s="485"/>
      <c r="D681" s="180"/>
      <c r="E681" s="180"/>
      <c r="F681" s="180"/>
      <c r="G681" s="180"/>
      <c r="H681" s="180"/>
      <c r="I681" s="92"/>
    </row>
    <row r="682" spans="1:9" x14ac:dyDescent="0.25">
      <c r="A682" s="180"/>
      <c r="B682" s="485"/>
      <c r="C682" s="485"/>
      <c r="D682" s="180"/>
      <c r="E682" s="180"/>
      <c r="F682" s="180"/>
      <c r="G682" s="180"/>
      <c r="H682" s="180"/>
      <c r="I682" s="92"/>
    </row>
    <row r="683" spans="1:9" x14ac:dyDescent="0.25">
      <c r="A683" s="180"/>
      <c r="B683" s="485"/>
      <c r="C683" s="485"/>
      <c r="D683" s="180"/>
      <c r="E683" s="180"/>
      <c r="F683" s="180"/>
      <c r="G683" s="180"/>
      <c r="H683" s="180"/>
      <c r="I683" s="92"/>
    </row>
    <row r="684" spans="1:9" x14ac:dyDescent="0.25">
      <c r="A684" s="180"/>
      <c r="B684" s="485"/>
      <c r="C684" s="485"/>
      <c r="D684" s="180"/>
      <c r="E684" s="180"/>
      <c r="F684" s="180"/>
      <c r="G684" s="180"/>
      <c r="H684" s="180"/>
      <c r="I684" s="92"/>
    </row>
    <row r="685" spans="1:9" x14ac:dyDescent="0.25">
      <c r="A685" s="180"/>
      <c r="B685" s="485"/>
      <c r="C685" s="485"/>
      <c r="D685" s="180"/>
      <c r="E685" s="180"/>
      <c r="F685" s="180"/>
      <c r="G685" s="180"/>
      <c r="H685" s="180"/>
      <c r="I685" s="92"/>
    </row>
    <row r="686" spans="1:9" x14ac:dyDescent="0.25">
      <c r="A686" s="180"/>
      <c r="B686" s="485"/>
      <c r="C686" s="485"/>
      <c r="D686" s="180"/>
      <c r="E686" s="180"/>
      <c r="F686" s="180"/>
      <c r="G686" s="180"/>
      <c r="H686" s="180"/>
      <c r="I686" s="92"/>
    </row>
    <row r="687" spans="1:9" x14ac:dyDescent="0.25">
      <c r="A687" s="180"/>
      <c r="B687" s="485"/>
      <c r="C687" s="485"/>
      <c r="D687" s="180"/>
      <c r="E687" s="180"/>
      <c r="F687" s="180"/>
      <c r="G687" s="180"/>
      <c r="H687" s="180"/>
      <c r="I687" s="92"/>
    </row>
    <row r="688" spans="1:9" x14ac:dyDescent="0.25">
      <c r="A688" s="180"/>
      <c r="B688" s="485"/>
      <c r="C688" s="485"/>
      <c r="D688" s="180"/>
      <c r="E688" s="180"/>
      <c r="F688" s="180"/>
      <c r="G688" s="180"/>
      <c r="H688" s="180"/>
      <c r="I688" s="92"/>
    </row>
    <row r="689" spans="1:9" x14ac:dyDescent="0.25">
      <c r="A689" s="180"/>
      <c r="B689" s="485"/>
      <c r="C689" s="485"/>
      <c r="D689" s="180"/>
      <c r="E689" s="180"/>
      <c r="F689" s="180"/>
      <c r="G689" s="180"/>
      <c r="H689" s="180"/>
      <c r="I689" s="92"/>
    </row>
    <row r="690" spans="1:9" x14ac:dyDescent="0.25">
      <c r="A690" s="180"/>
      <c r="B690" s="485"/>
      <c r="C690" s="485"/>
      <c r="D690" s="180"/>
      <c r="E690" s="180"/>
      <c r="F690" s="180"/>
      <c r="G690" s="180"/>
      <c r="H690" s="180"/>
      <c r="I690" s="92"/>
    </row>
    <row r="691" spans="1:9" x14ac:dyDescent="0.25">
      <c r="A691" s="180"/>
      <c r="B691" s="485"/>
      <c r="C691" s="485"/>
      <c r="D691" s="180"/>
      <c r="E691" s="180"/>
      <c r="F691" s="180"/>
      <c r="G691" s="180"/>
      <c r="H691" s="180"/>
      <c r="I691" s="92"/>
    </row>
    <row r="692" spans="1:9" x14ac:dyDescent="0.25">
      <c r="A692" s="180"/>
      <c r="B692" s="485"/>
      <c r="C692" s="485"/>
      <c r="D692" s="180"/>
      <c r="E692" s="180"/>
      <c r="F692" s="180"/>
      <c r="G692" s="180"/>
      <c r="H692" s="180"/>
      <c r="I692" s="92"/>
    </row>
    <row r="693" spans="1:9" x14ac:dyDescent="0.25">
      <c r="A693" s="180"/>
      <c r="B693" s="485"/>
      <c r="C693" s="485"/>
      <c r="D693" s="180"/>
      <c r="E693" s="180"/>
      <c r="F693" s="180"/>
      <c r="G693" s="180"/>
      <c r="H693" s="180"/>
      <c r="I693" s="92"/>
    </row>
    <row r="694" spans="1:9" x14ac:dyDescent="0.25">
      <c r="A694" s="180"/>
      <c r="B694" s="485"/>
      <c r="C694" s="485"/>
      <c r="D694" s="180"/>
      <c r="E694" s="180"/>
      <c r="F694" s="180"/>
      <c r="G694" s="180"/>
      <c r="H694" s="180"/>
      <c r="I694" s="92"/>
    </row>
    <row r="695" spans="1:9" x14ac:dyDescent="0.25">
      <c r="A695" s="180"/>
      <c r="B695" s="485"/>
      <c r="C695" s="485"/>
      <c r="D695" s="180"/>
      <c r="E695" s="180"/>
      <c r="F695" s="180"/>
      <c r="G695" s="180"/>
      <c r="H695" s="180"/>
      <c r="I695" s="92"/>
    </row>
    <row r="696" spans="1:9" x14ac:dyDescent="0.25">
      <c r="A696" s="180"/>
      <c r="B696" s="485"/>
      <c r="C696" s="485"/>
      <c r="D696" s="180"/>
      <c r="E696" s="180"/>
      <c r="F696" s="180"/>
      <c r="G696" s="180"/>
      <c r="H696" s="180"/>
      <c r="I696" s="92"/>
    </row>
    <row r="697" spans="1:9" x14ac:dyDescent="0.25">
      <c r="A697" s="180"/>
      <c r="B697" s="485"/>
      <c r="C697" s="485"/>
      <c r="D697" s="180"/>
      <c r="E697" s="180"/>
      <c r="F697" s="180"/>
      <c r="G697" s="180"/>
      <c r="H697" s="180"/>
      <c r="I697" s="92"/>
    </row>
    <row r="698" spans="1:9" x14ac:dyDescent="0.25">
      <c r="A698" s="180"/>
      <c r="B698" s="485"/>
      <c r="C698" s="485"/>
      <c r="D698" s="180"/>
      <c r="E698" s="180"/>
      <c r="F698" s="180"/>
      <c r="G698" s="180"/>
      <c r="H698" s="180"/>
      <c r="I698" s="92"/>
    </row>
    <row r="699" spans="1:9" x14ac:dyDescent="0.25">
      <c r="A699" s="180"/>
      <c r="B699" s="485"/>
      <c r="C699" s="485"/>
      <c r="D699" s="180"/>
      <c r="E699" s="180"/>
      <c r="F699" s="180"/>
      <c r="G699" s="180"/>
      <c r="H699" s="180"/>
      <c r="I699" s="92"/>
    </row>
    <row r="700" spans="1:9" x14ac:dyDescent="0.25">
      <c r="A700" s="180"/>
      <c r="B700" s="485"/>
      <c r="C700" s="485"/>
      <c r="D700" s="180"/>
      <c r="E700" s="180"/>
      <c r="F700" s="180"/>
      <c r="G700" s="180"/>
      <c r="H700" s="180"/>
      <c r="I700" s="92"/>
    </row>
    <row r="701" spans="1:9" x14ac:dyDescent="0.25">
      <c r="A701" s="180"/>
      <c r="B701" s="485"/>
      <c r="C701" s="485"/>
      <c r="D701" s="180"/>
      <c r="E701" s="180"/>
      <c r="F701" s="180"/>
      <c r="G701" s="180"/>
      <c r="H701" s="180"/>
      <c r="I701" s="92"/>
    </row>
    <row r="702" spans="1:9" x14ac:dyDescent="0.25">
      <c r="A702" s="180"/>
      <c r="B702" s="485"/>
      <c r="C702" s="485"/>
      <c r="D702" s="180"/>
      <c r="E702" s="180"/>
      <c r="F702" s="180"/>
      <c r="G702" s="180"/>
      <c r="H702" s="180"/>
      <c r="I702" s="92"/>
    </row>
    <row r="703" spans="1:9" x14ac:dyDescent="0.25">
      <c r="A703" s="180"/>
      <c r="B703" s="485"/>
      <c r="C703" s="485"/>
      <c r="D703" s="180"/>
      <c r="E703" s="180"/>
      <c r="F703" s="180"/>
      <c r="G703" s="180"/>
      <c r="H703" s="180"/>
      <c r="I703" s="92"/>
    </row>
    <row r="704" spans="1:9" x14ac:dyDescent="0.25">
      <c r="A704" s="180"/>
      <c r="B704" s="485"/>
      <c r="C704" s="485"/>
      <c r="D704" s="180"/>
      <c r="E704" s="180"/>
      <c r="F704" s="180"/>
      <c r="G704" s="180"/>
      <c r="H704" s="180"/>
      <c r="I704" s="92"/>
    </row>
    <row r="705" spans="1:9" x14ac:dyDescent="0.25">
      <c r="A705" s="180"/>
      <c r="B705" s="485"/>
      <c r="C705" s="485"/>
      <c r="D705" s="180"/>
      <c r="E705" s="180"/>
      <c r="F705" s="180"/>
      <c r="G705" s="180"/>
      <c r="H705" s="180"/>
      <c r="I705" s="92"/>
    </row>
    <row r="706" spans="1:9" x14ac:dyDescent="0.25">
      <c r="A706" s="180"/>
      <c r="B706" s="485"/>
      <c r="C706" s="485"/>
      <c r="D706" s="180"/>
      <c r="E706" s="180"/>
      <c r="F706" s="180"/>
      <c r="G706" s="180"/>
      <c r="H706" s="180"/>
      <c r="I706" s="92"/>
    </row>
    <row r="707" spans="1:9" x14ac:dyDescent="0.25">
      <c r="A707" s="180"/>
      <c r="B707" s="485"/>
      <c r="C707" s="485"/>
      <c r="D707" s="180"/>
      <c r="E707" s="180"/>
      <c r="F707" s="180"/>
      <c r="G707" s="180"/>
      <c r="H707" s="180"/>
      <c r="I707" s="92"/>
    </row>
    <row r="708" spans="1:9" x14ac:dyDescent="0.25">
      <c r="A708" s="180"/>
      <c r="B708" s="485"/>
      <c r="C708" s="485"/>
      <c r="D708" s="180"/>
      <c r="E708" s="180"/>
      <c r="F708" s="180"/>
      <c r="G708" s="180"/>
      <c r="H708" s="180"/>
      <c r="I708" s="92"/>
    </row>
    <row r="709" spans="1:9" x14ac:dyDescent="0.25">
      <c r="A709" s="180"/>
      <c r="B709" s="485"/>
      <c r="C709" s="485"/>
      <c r="D709" s="180"/>
      <c r="E709" s="180"/>
      <c r="F709" s="180"/>
      <c r="G709" s="180"/>
      <c r="H709" s="180"/>
      <c r="I709" s="92"/>
    </row>
    <row r="710" spans="1:9" x14ac:dyDescent="0.25">
      <c r="A710" s="180"/>
      <c r="B710" s="485"/>
      <c r="C710" s="485"/>
      <c r="D710" s="180"/>
      <c r="E710" s="180"/>
      <c r="F710" s="180"/>
      <c r="G710" s="180"/>
      <c r="H710" s="180"/>
      <c r="I710" s="92"/>
    </row>
    <row r="711" spans="1:9" x14ac:dyDescent="0.25">
      <c r="A711" s="180"/>
      <c r="B711" s="485"/>
      <c r="C711" s="485"/>
      <c r="D711" s="180"/>
      <c r="E711" s="180"/>
      <c r="F711" s="180"/>
      <c r="G711" s="180"/>
      <c r="H711" s="180"/>
      <c r="I711" s="92"/>
    </row>
    <row r="712" spans="1:9" x14ac:dyDescent="0.25">
      <c r="A712" s="180"/>
      <c r="B712" s="485"/>
      <c r="C712" s="485"/>
      <c r="D712" s="180"/>
      <c r="E712" s="180"/>
      <c r="F712" s="180"/>
      <c r="G712" s="180"/>
      <c r="H712" s="180"/>
      <c r="I712" s="92"/>
    </row>
    <row r="713" spans="1:9" x14ac:dyDescent="0.25">
      <c r="A713" s="180"/>
      <c r="B713" s="485"/>
      <c r="C713" s="485"/>
      <c r="D713" s="180"/>
      <c r="E713" s="180"/>
      <c r="F713" s="180"/>
      <c r="G713" s="180"/>
      <c r="H713" s="180"/>
      <c r="I713" s="92"/>
    </row>
    <row r="714" spans="1:9" x14ac:dyDescent="0.25">
      <c r="A714" s="180"/>
      <c r="B714" s="485"/>
      <c r="C714" s="485"/>
      <c r="D714" s="180"/>
      <c r="E714" s="180"/>
      <c r="F714" s="180"/>
      <c r="G714" s="180"/>
      <c r="H714" s="180"/>
      <c r="I714" s="92"/>
    </row>
    <row r="715" spans="1:9" x14ac:dyDescent="0.25">
      <c r="A715" s="180"/>
      <c r="B715" s="485"/>
      <c r="C715" s="485"/>
      <c r="D715" s="180"/>
      <c r="E715" s="180"/>
      <c r="F715" s="180"/>
      <c r="G715" s="180"/>
      <c r="H715" s="180"/>
      <c r="I715" s="92"/>
    </row>
    <row r="716" spans="1:9" x14ac:dyDescent="0.25">
      <c r="A716" s="180"/>
      <c r="B716" s="485"/>
      <c r="C716" s="485"/>
      <c r="D716" s="180"/>
      <c r="E716" s="180"/>
      <c r="F716" s="180"/>
      <c r="G716" s="180"/>
      <c r="H716" s="180"/>
      <c r="I716" s="92"/>
    </row>
    <row r="717" spans="1:9" x14ac:dyDescent="0.25">
      <c r="A717" s="180"/>
      <c r="B717" s="485"/>
      <c r="C717" s="485"/>
      <c r="D717" s="180"/>
      <c r="E717" s="180"/>
      <c r="F717" s="180"/>
      <c r="G717" s="180"/>
      <c r="H717" s="180"/>
      <c r="I717" s="92"/>
    </row>
    <row r="718" spans="1:9" x14ac:dyDescent="0.25">
      <c r="A718" s="180"/>
      <c r="B718" s="485"/>
      <c r="C718" s="485"/>
      <c r="D718" s="180"/>
      <c r="E718" s="180"/>
      <c r="F718" s="180"/>
      <c r="G718" s="180"/>
      <c r="H718" s="180"/>
      <c r="I718" s="92"/>
    </row>
    <row r="719" spans="1:9" x14ac:dyDescent="0.25">
      <c r="A719" s="180"/>
      <c r="B719" s="485"/>
      <c r="C719" s="485"/>
      <c r="D719" s="180"/>
      <c r="E719" s="180"/>
      <c r="F719" s="180"/>
      <c r="G719" s="180"/>
      <c r="H719" s="180"/>
      <c r="I719" s="92"/>
    </row>
    <row r="720" spans="1:9" x14ac:dyDescent="0.25">
      <c r="A720" s="180"/>
      <c r="B720" s="485"/>
      <c r="C720" s="485"/>
      <c r="D720" s="180"/>
      <c r="E720" s="180"/>
      <c r="F720" s="180"/>
      <c r="G720" s="180"/>
      <c r="H720" s="180"/>
      <c r="I720" s="92"/>
    </row>
    <row r="721" spans="1:9" x14ac:dyDescent="0.25">
      <c r="A721" s="180"/>
      <c r="B721" s="485"/>
      <c r="C721" s="485"/>
      <c r="D721" s="180"/>
      <c r="E721" s="180"/>
      <c r="F721" s="180"/>
      <c r="G721" s="180"/>
      <c r="H721" s="180"/>
      <c r="I721" s="92"/>
    </row>
    <row r="722" spans="1:9" x14ac:dyDescent="0.25">
      <c r="A722" s="180"/>
      <c r="B722" s="485"/>
      <c r="C722" s="485"/>
      <c r="D722" s="180"/>
      <c r="E722" s="180"/>
      <c r="F722" s="180"/>
      <c r="G722" s="180"/>
      <c r="H722" s="180"/>
      <c r="I722" s="92"/>
    </row>
    <row r="723" spans="1:9" x14ac:dyDescent="0.25">
      <c r="A723" s="180"/>
      <c r="B723" s="485"/>
      <c r="C723" s="485"/>
      <c r="D723" s="180"/>
      <c r="E723" s="180"/>
      <c r="F723" s="180"/>
      <c r="G723" s="180"/>
      <c r="H723" s="180"/>
      <c r="I723" s="92"/>
    </row>
    <row r="724" spans="1:9" x14ac:dyDescent="0.25">
      <c r="A724" s="180"/>
      <c r="B724" s="485"/>
      <c r="C724" s="485"/>
      <c r="D724" s="180"/>
      <c r="E724" s="180"/>
      <c r="F724" s="180"/>
      <c r="G724" s="180"/>
      <c r="H724" s="180"/>
      <c r="I724" s="92"/>
    </row>
    <row r="725" spans="1:9" x14ac:dyDescent="0.25">
      <c r="A725" s="180"/>
      <c r="B725" s="485"/>
      <c r="C725" s="485"/>
      <c r="D725" s="180"/>
      <c r="E725" s="180"/>
      <c r="F725" s="180"/>
      <c r="G725" s="180"/>
      <c r="H725" s="180"/>
      <c r="I725" s="92"/>
    </row>
    <row r="726" spans="1:9" x14ac:dyDescent="0.25">
      <c r="A726" s="180"/>
      <c r="B726" s="485"/>
      <c r="C726" s="485"/>
      <c r="D726" s="180"/>
      <c r="E726" s="180"/>
      <c r="F726" s="180"/>
      <c r="G726" s="180"/>
      <c r="H726" s="180"/>
      <c r="I726" s="92"/>
    </row>
    <row r="727" spans="1:9" x14ac:dyDescent="0.25">
      <c r="A727" s="180"/>
      <c r="B727" s="485"/>
      <c r="C727" s="485"/>
      <c r="D727" s="180"/>
      <c r="E727" s="180"/>
      <c r="F727" s="180"/>
      <c r="G727" s="180"/>
      <c r="H727" s="180"/>
      <c r="I727" s="92"/>
    </row>
    <row r="728" spans="1:9" x14ac:dyDescent="0.25">
      <c r="A728" s="180"/>
      <c r="B728" s="485"/>
      <c r="C728" s="485"/>
      <c r="D728" s="180"/>
      <c r="E728" s="180"/>
      <c r="F728" s="180"/>
      <c r="G728" s="180"/>
      <c r="H728" s="180"/>
      <c r="I728" s="92"/>
    </row>
    <row r="729" spans="1:9" x14ac:dyDescent="0.25">
      <c r="A729" s="180"/>
      <c r="B729" s="485"/>
      <c r="C729" s="485"/>
      <c r="D729" s="180"/>
      <c r="E729" s="180"/>
      <c r="F729" s="180"/>
      <c r="G729" s="180"/>
      <c r="H729" s="180"/>
      <c r="I729" s="92"/>
    </row>
    <row r="730" spans="1:9" x14ac:dyDescent="0.25">
      <c r="A730" s="180"/>
      <c r="B730" s="485"/>
      <c r="C730" s="485"/>
      <c r="D730" s="180"/>
      <c r="E730" s="180"/>
      <c r="F730" s="180"/>
      <c r="G730" s="180"/>
      <c r="H730" s="180"/>
      <c r="I730" s="92"/>
    </row>
    <row r="731" spans="1:9" x14ac:dyDescent="0.25">
      <c r="A731" s="180"/>
      <c r="B731" s="485"/>
      <c r="C731" s="485"/>
      <c r="D731" s="180"/>
      <c r="E731" s="180"/>
      <c r="F731" s="180"/>
      <c r="G731" s="180"/>
      <c r="H731" s="180"/>
      <c r="I731" s="92"/>
    </row>
    <row r="732" spans="1:9" x14ac:dyDescent="0.25">
      <c r="A732" s="180"/>
      <c r="B732" s="485"/>
      <c r="C732" s="485"/>
      <c r="D732" s="180"/>
      <c r="E732" s="180"/>
      <c r="F732" s="180"/>
      <c r="G732" s="180"/>
      <c r="H732" s="180"/>
      <c r="I732" s="92"/>
    </row>
    <row r="733" spans="1:9" x14ac:dyDescent="0.25">
      <c r="A733" s="180"/>
      <c r="B733" s="485"/>
      <c r="C733" s="485"/>
      <c r="D733" s="180"/>
      <c r="E733" s="180"/>
      <c r="F733" s="180"/>
      <c r="G733" s="180"/>
      <c r="H733" s="180"/>
      <c r="I733" s="92"/>
    </row>
    <row r="734" spans="1:9" x14ac:dyDescent="0.25">
      <c r="A734" s="180"/>
      <c r="B734" s="485"/>
      <c r="C734" s="485"/>
      <c r="D734" s="180"/>
      <c r="E734" s="180"/>
      <c r="F734" s="180"/>
      <c r="G734" s="180"/>
      <c r="H734" s="180"/>
      <c r="I734" s="92"/>
    </row>
    <row r="735" spans="1:9" x14ac:dyDescent="0.25">
      <c r="A735" s="180"/>
      <c r="B735" s="485"/>
      <c r="C735" s="485"/>
      <c r="D735" s="180"/>
      <c r="E735" s="180"/>
      <c r="F735" s="180"/>
      <c r="G735" s="180"/>
      <c r="H735" s="180"/>
      <c r="I735" s="92"/>
    </row>
    <row r="736" spans="1:9" x14ac:dyDescent="0.25">
      <c r="A736" s="180"/>
      <c r="B736" s="485"/>
      <c r="C736" s="485"/>
      <c r="D736" s="180"/>
      <c r="E736" s="180"/>
      <c r="F736" s="180"/>
      <c r="G736" s="180"/>
      <c r="H736" s="180"/>
      <c r="I736" s="92"/>
    </row>
    <row r="737" spans="1:9" x14ac:dyDescent="0.25">
      <c r="A737" s="180"/>
      <c r="B737" s="485"/>
      <c r="C737" s="485"/>
      <c r="D737" s="180"/>
      <c r="E737" s="180"/>
      <c r="F737" s="180"/>
      <c r="G737" s="180"/>
      <c r="H737" s="180"/>
      <c r="I737" s="92"/>
    </row>
    <row r="738" spans="1:9" x14ac:dyDescent="0.25">
      <c r="A738" s="180"/>
      <c r="B738" s="485"/>
      <c r="C738" s="485"/>
      <c r="D738" s="180"/>
      <c r="E738" s="180"/>
      <c r="F738" s="180"/>
      <c r="G738" s="180"/>
      <c r="H738" s="180"/>
      <c r="I738" s="92"/>
    </row>
    <row r="739" spans="1:9" x14ac:dyDescent="0.25">
      <c r="A739" s="180"/>
      <c r="B739" s="485"/>
      <c r="C739" s="485"/>
      <c r="D739" s="180"/>
      <c r="E739" s="180"/>
      <c r="F739" s="180"/>
      <c r="G739" s="180"/>
      <c r="H739" s="180"/>
      <c r="I739" s="92"/>
    </row>
    <row r="740" spans="1:9" x14ac:dyDescent="0.25">
      <c r="A740" s="180"/>
      <c r="B740" s="485"/>
      <c r="C740" s="485"/>
      <c r="D740" s="180"/>
      <c r="E740" s="180"/>
      <c r="F740" s="180"/>
      <c r="G740" s="180"/>
      <c r="H740" s="180"/>
      <c r="I740" s="92"/>
    </row>
    <row r="741" spans="1:9" x14ac:dyDescent="0.25">
      <c r="A741" s="180"/>
      <c r="B741" s="485"/>
      <c r="C741" s="485"/>
      <c r="D741" s="180"/>
      <c r="E741" s="180"/>
      <c r="F741" s="180"/>
      <c r="G741" s="180"/>
      <c r="H741" s="180"/>
      <c r="I741" s="92"/>
    </row>
    <row r="742" spans="1:9" x14ac:dyDescent="0.25">
      <c r="A742" s="180"/>
      <c r="B742" s="485"/>
      <c r="C742" s="485"/>
      <c r="D742" s="180"/>
      <c r="E742" s="180"/>
      <c r="F742" s="180"/>
      <c r="G742" s="180"/>
      <c r="H742" s="180"/>
      <c r="I742" s="92"/>
    </row>
    <row r="743" spans="1:9" x14ac:dyDescent="0.25">
      <c r="A743" s="180"/>
      <c r="B743" s="485"/>
      <c r="C743" s="485"/>
      <c r="D743" s="180"/>
      <c r="E743" s="180"/>
      <c r="F743" s="180"/>
      <c r="G743" s="180"/>
      <c r="H743" s="180"/>
      <c r="I743" s="92"/>
    </row>
    <row r="744" spans="1:9" x14ac:dyDescent="0.25">
      <c r="A744" s="180"/>
      <c r="B744" s="485"/>
      <c r="C744" s="485"/>
      <c r="D744" s="180"/>
      <c r="E744" s="180"/>
      <c r="F744" s="180"/>
      <c r="G744" s="180"/>
      <c r="H744" s="180"/>
      <c r="I744" s="92"/>
    </row>
    <row r="745" spans="1:9" x14ac:dyDescent="0.25">
      <c r="A745" s="180"/>
      <c r="B745" s="485"/>
      <c r="C745" s="485"/>
      <c r="D745" s="180"/>
      <c r="E745" s="180"/>
      <c r="F745" s="180"/>
      <c r="G745" s="180"/>
      <c r="H745" s="180"/>
      <c r="I745" s="92"/>
    </row>
    <row r="746" spans="1:9" x14ac:dyDescent="0.25">
      <c r="A746" s="180"/>
      <c r="B746" s="485"/>
      <c r="C746" s="485"/>
      <c r="D746" s="180"/>
      <c r="E746" s="180"/>
      <c r="F746" s="180"/>
      <c r="G746" s="180"/>
      <c r="H746" s="180"/>
      <c r="I746" s="92"/>
    </row>
    <row r="747" spans="1:9" x14ac:dyDescent="0.25">
      <c r="A747" s="180"/>
      <c r="B747" s="485"/>
      <c r="C747" s="485"/>
      <c r="D747" s="180"/>
      <c r="E747" s="180"/>
      <c r="F747" s="180"/>
      <c r="G747" s="180"/>
      <c r="H747" s="180"/>
      <c r="I747" s="92"/>
    </row>
    <row r="748" spans="1:9" x14ac:dyDescent="0.25">
      <c r="A748" s="180"/>
      <c r="B748" s="485"/>
      <c r="C748" s="485"/>
      <c r="D748" s="180"/>
      <c r="E748" s="180"/>
      <c r="F748" s="180"/>
      <c r="G748" s="180"/>
      <c r="H748" s="180"/>
      <c r="I748" s="92"/>
    </row>
    <row r="749" spans="1:9" x14ac:dyDescent="0.25">
      <c r="A749" s="180"/>
      <c r="B749" s="485"/>
      <c r="C749" s="485"/>
      <c r="D749" s="180"/>
      <c r="E749" s="180"/>
      <c r="F749" s="180"/>
      <c r="G749" s="180"/>
      <c r="H749" s="180"/>
      <c r="I749" s="92"/>
    </row>
    <row r="750" spans="1:9" x14ac:dyDescent="0.25">
      <c r="A750" s="180"/>
      <c r="B750" s="485"/>
      <c r="C750" s="485"/>
      <c r="D750" s="180"/>
      <c r="E750" s="180"/>
      <c r="F750" s="180"/>
      <c r="G750" s="180"/>
      <c r="H750" s="180"/>
      <c r="I750" s="92"/>
    </row>
    <row r="751" spans="1:9" x14ac:dyDescent="0.25">
      <c r="A751" s="180"/>
      <c r="B751" s="485"/>
      <c r="C751" s="485"/>
      <c r="D751" s="180"/>
      <c r="E751" s="180"/>
      <c r="F751" s="180"/>
      <c r="G751" s="180"/>
      <c r="H751" s="180"/>
      <c r="I751" s="92"/>
    </row>
    <row r="752" spans="1:9" x14ac:dyDescent="0.25">
      <c r="A752" s="180"/>
      <c r="B752" s="485"/>
      <c r="C752" s="485"/>
      <c r="D752" s="180"/>
      <c r="E752" s="180"/>
      <c r="F752" s="180"/>
      <c r="G752" s="180"/>
      <c r="H752" s="180"/>
      <c r="I752" s="92"/>
    </row>
    <row r="753" spans="1:9" x14ac:dyDescent="0.25">
      <c r="A753" s="180"/>
      <c r="B753" s="485"/>
      <c r="C753" s="485"/>
      <c r="D753" s="180"/>
      <c r="E753" s="180"/>
      <c r="F753" s="180"/>
      <c r="G753" s="180"/>
      <c r="H753" s="180"/>
      <c r="I753" s="92"/>
    </row>
    <row r="754" spans="1:9" x14ac:dyDescent="0.25">
      <c r="A754" s="180"/>
      <c r="B754" s="485"/>
      <c r="C754" s="485"/>
      <c r="D754" s="180"/>
      <c r="E754" s="180"/>
      <c r="F754" s="180"/>
      <c r="G754" s="180"/>
      <c r="H754" s="180"/>
      <c r="I754" s="92"/>
    </row>
    <row r="755" spans="1:9" x14ac:dyDescent="0.25">
      <c r="A755" s="180"/>
      <c r="B755" s="485"/>
      <c r="C755" s="485"/>
      <c r="D755" s="180"/>
      <c r="E755" s="180"/>
      <c r="F755" s="180"/>
      <c r="G755" s="180"/>
      <c r="H755" s="180"/>
      <c r="I755" s="92"/>
    </row>
    <row r="756" spans="1:9" x14ac:dyDescent="0.25">
      <c r="A756" s="180"/>
      <c r="B756" s="485"/>
      <c r="C756" s="485"/>
      <c r="D756" s="180"/>
      <c r="E756" s="180"/>
      <c r="F756" s="180"/>
      <c r="G756" s="180"/>
      <c r="H756" s="180"/>
      <c r="I756" s="92"/>
    </row>
    <row r="757" spans="1:9" x14ac:dyDescent="0.25">
      <c r="A757" s="180"/>
      <c r="B757" s="485"/>
      <c r="C757" s="485"/>
      <c r="D757" s="180"/>
      <c r="E757" s="180"/>
      <c r="F757" s="180"/>
      <c r="G757" s="180"/>
      <c r="H757" s="180"/>
      <c r="I757" s="92"/>
    </row>
    <row r="758" spans="1:9" x14ac:dyDescent="0.25">
      <c r="A758" s="180"/>
      <c r="B758" s="485"/>
      <c r="C758" s="485"/>
      <c r="D758" s="180"/>
      <c r="E758" s="180"/>
      <c r="F758" s="180"/>
      <c r="G758" s="180"/>
      <c r="H758" s="180"/>
      <c r="I758" s="92"/>
    </row>
    <row r="759" spans="1:9" x14ac:dyDescent="0.25">
      <c r="A759" s="180"/>
      <c r="B759" s="485"/>
      <c r="C759" s="485"/>
      <c r="D759" s="180"/>
      <c r="E759" s="180"/>
      <c r="F759" s="180"/>
      <c r="G759" s="180"/>
      <c r="H759" s="180"/>
      <c r="I759" s="92"/>
    </row>
    <row r="760" spans="1:9" x14ac:dyDescent="0.25">
      <c r="A760" s="180"/>
      <c r="B760" s="485"/>
      <c r="C760" s="485"/>
      <c r="D760" s="180"/>
      <c r="E760" s="180"/>
      <c r="F760" s="180"/>
      <c r="G760" s="180"/>
      <c r="H760" s="180"/>
      <c r="I760" s="92"/>
    </row>
    <row r="761" spans="1:9" x14ac:dyDescent="0.25">
      <c r="A761" s="180"/>
      <c r="B761" s="485"/>
      <c r="C761" s="485"/>
      <c r="D761" s="180"/>
      <c r="E761" s="180"/>
      <c r="F761" s="180"/>
      <c r="G761" s="180"/>
      <c r="H761" s="180"/>
      <c r="I761" s="92"/>
    </row>
    <row r="762" spans="1:9" x14ac:dyDescent="0.25">
      <c r="A762" s="180"/>
      <c r="B762" s="485"/>
      <c r="C762" s="485"/>
      <c r="D762" s="180"/>
      <c r="E762" s="180"/>
      <c r="F762" s="180"/>
      <c r="G762" s="180"/>
      <c r="H762" s="180"/>
      <c r="I762" s="92"/>
    </row>
    <row r="763" spans="1:9" x14ac:dyDescent="0.25">
      <c r="A763" s="180"/>
      <c r="B763" s="485"/>
      <c r="C763" s="485"/>
      <c r="D763" s="180"/>
      <c r="E763" s="180"/>
      <c r="F763" s="180"/>
      <c r="G763" s="180"/>
      <c r="H763" s="180"/>
      <c r="I763" s="92"/>
    </row>
    <row r="764" spans="1:9" x14ac:dyDescent="0.25">
      <c r="A764" s="180"/>
      <c r="B764" s="485"/>
      <c r="C764" s="485"/>
      <c r="D764" s="180"/>
      <c r="E764" s="180"/>
      <c r="F764" s="180"/>
      <c r="G764" s="180"/>
      <c r="H764" s="180"/>
      <c r="I764" s="92"/>
    </row>
    <row r="765" spans="1:9" x14ac:dyDescent="0.25">
      <c r="A765" s="180"/>
      <c r="B765" s="485"/>
      <c r="C765" s="485"/>
      <c r="D765" s="180"/>
      <c r="E765" s="180"/>
      <c r="F765" s="180"/>
      <c r="G765" s="180"/>
      <c r="H765" s="180"/>
      <c r="I765" s="92"/>
    </row>
    <row r="766" spans="1:9" x14ac:dyDescent="0.25">
      <c r="A766" s="180"/>
      <c r="B766" s="485"/>
      <c r="C766" s="485"/>
      <c r="D766" s="180"/>
      <c r="E766" s="180"/>
      <c r="F766" s="180"/>
      <c r="G766" s="180"/>
      <c r="H766" s="180"/>
      <c r="I766" s="92"/>
    </row>
    <row r="767" spans="1:9" x14ac:dyDescent="0.25">
      <c r="A767" s="180"/>
      <c r="B767" s="485"/>
      <c r="C767" s="485"/>
      <c r="D767" s="180"/>
      <c r="E767" s="180"/>
      <c r="F767" s="180"/>
      <c r="G767" s="180"/>
      <c r="H767" s="180"/>
      <c r="I767" s="92"/>
    </row>
    <row r="768" spans="1:9" x14ac:dyDescent="0.25">
      <c r="A768" s="180"/>
      <c r="B768" s="485"/>
      <c r="C768" s="485"/>
      <c r="D768" s="180"/>
      <c r="E768" s="180"/>
      <c r="F768" s="180"/>
      <c r="G768" s="180"/>
      <c r="H768" s="180"/>
      <c r="I768" s="92"/>
    </row>
    <row r="769" spans="1:9" x14ac:dyDescent="0.25">
      <c r="A769" s="180"/>
      <c r="B769" s="485"/>
      <c r="C769" s="485"/>
      <c r="D769" s="180"/>
      <c r="E769" s="180"/>
      <c r="F769" s="180"/>
      <c r="G769" s="180"/>
      <c r="H769" s="180"/>
      <c r="I769" s="92"/>
    </row>
    <row r="770" spans="1:9" x14ac:dyDescent="0.25">
      <c r="A770" s="180"/>
      <c r="B770" s="485"/>
      <c r="C770" s="485"/>
      <c r="D770" s="180"/>
      <c r="E770" s="180"/>
      <c r="F770" s="180"/>
      <c r="G770" s="180"/>
      <c r="H770" s="180"/>
      <c r="I770" s="92"/>
    </row>
    <row r="771" spans="1:9" x14ac:dyDescent="0.25">
      <c r="A771" s="180"/>
      <c r="B771" s="485"/>
      <c r="C771" s="485"/>
      <c r="D771" s="180"/>
      <c r="E771" s="180"/>
      <c r="F771" s="180"/>
      <c r="G771" s="180"/>
      <c r="H771" s="180"/>
      <c r="I771" s="92"/>
    </row>
    <row r="772" spans="1:9" x14ac:dyDescent="0.25">
      <c r="A772" s="180"/>
      <c r="B772" s="485"/>
      <c r="C772" s="485"/>
      <c r="D772" s="180"/>
      <c r="E772" s="180"/>
      <c r="F772" s="180"/>
      <c r="G772" s="180"/>
      <c r="H772" s="180"/>
      <c r="I772" s="92"/>
    </row>
    <row r="773" spans="1:9" x14ac:dyDescent="0.25">
      <c r="A773" s="180"/>
      <c r="B773" s="485"/>
      <c r="C773" s="485"/>
      <c r="D773" s="180"/>
      <c r="E773" s="180"/>
      <c r="F773" s="180"/>
      <c r="G773" s="180"/>
      <c r="H773" s="180"/>
      <c r="I773" s="92"/>
    </row>
    <row r="774" spans="1:9" x14ac:dyDescent="0.25">
      <c r="A774" s="180"/>
      <c r="B774" s="485"/>
      <c r="C774" s="485"/>
      <c r="D774" s="180"/>
      <c r="E774" s="180"/>
      <c r="F774" s="180"/>
      <c r="G774" s="180"/>
      <c r="H774" s="180"/>
      <c r="I774" s="92"/>
    </row>
    <row r="775" spans="1:9" x14ac:dyDescent="0.25">
      <c r="A775" s="180"/>
      <c r="B775" s="485"/>
      <c r="C775" s="485"/>
      <c r="D775" s="180"/>
      <c r="E775" s="180"/>
      <c r="F775" s="180"/>
      <c r="G775" s="180"/>
      <c r="H775" s="180"/>
      <c r="I775" s="92"/>
    </row>
    <row r="776" spans="1:9" x14ac:dyDescent="0.25">
      <c r="A776" s="180"/>
      <c r="B776" s="485"/>
      <c r="C776" s="485"/>
      <c r="D776" s="180"/>
      <c r="E776" s="180"/>
      <c r="F776" s="180"/>
      <c r="G776" s="180"/>
      <c r="H776" s="180"/>
      <c r="I776" s="92"/>
    </row>
    <row r="777" spans="1:9" x14ac:dyDescent="0.25">
      <c r="A777" s="180"/>
      <c r="B777" s="485"/>
      <c r="C777" s="485"/>
      <c r="D777" s="180"/>
      <c r="E777" s="180"/>
      <c r="F777" s="180"/>
      <c r="G777" s="180"/>
      <c r="H777" s="180"/>
      <c r="I777" s="92"/>
    </row>
    <row r="778" spans="1:9" x14ac:dyDescent="0.25">
      <c r="A778" s="180"/>
      <c r="B778" s="485"/>
      <c r="C778" s="485"/>
      <c r="D778" s="180"/>
      <c r="E778" s="180"/>
      <c r="F778" s="180"/>
      <c r="G778" s="180"/>
      <c r="H778" s="180"/>
      <c r="I778" s="92"/>
    </row>
    <row r="779" spans="1:9" x14ac:dyDescent="0.25">
      <c r="A779" s="180"/>
      <c r="B779" s="485"/>
      <c r="C779" s="485"/>
      <c r="D779" s="180"/>
      <c r="E779" s="180"/>
      <c r="F779" s="180"/>
      <c r="G779" s="180"/>
      <c r="H779" s="180"/>
      <c r="I779" s="92"/>
    </row>
    <row r="780" spans="1:9" x14ac:dyDescent="0.25">
      <c r="A780" s="180"/>
      <c r="B780" s="485"/>
      <c r="C780" s="485"/>
      <c r="D780" s="180"/>
      <c r="E780" s="180"/>
      <c r="F780" s="180"/>
      <c r="G780" s="180"/>
      <c r="H780" s="180"/>
      <c r="I780" s="92"/>
    </row>
    <row r="781" spans="1:9" x14ac:dyDescent="0.25">
      <c r="A781" s="180"/>
      <c r="B781" s="485"/>
      <c r="C781" s="485"/>
      <c r="D781" s="180"/>
      <c r="E781" s="180"/>
      <c r="F781" s="180"/>
      <c r="G781" s="180"/>
      <c r="H781" s="180"/>
      <c r="I781" s="92"/>
    </row>
    <row r="782" spans="1:9" x14ac:dyDescent="0.25">
      <c r="A782" s="180"/>
      <c r="B782" s="485"/>
      <c r="C782" s="485"/>
      <c r="D782" s="180"/>
      <c r="E782" s="180"/>
      <c r="F782" s="180"/>
      <c r="G782" s="180"/>
      <c r="H782" s="180"/>
      <c r="I782" s="92"/>
    </row>
    <row r="783" spans="1:9" x14ac:dyDescent="0.25">
      <c r="A783" s="180"/>
      <c r="B783" s="485"/>
      <c r="C783" s="485"/>
      <c r="D783" s="180"/>
      <c r="E783" s="180"/>
      <c r="F783" s="180"/>
      <c r="G783" s="180"/>
      <c r="H783" s="180"/>
      <c r="I783" s="92"/>
    </row>
    <row r="784" spans="1:9" x14ac:dyDescent="0.25">
      <c r="A784" s="180"/>
      <c r="B784" s="485"/>
      <c r="C784" s="485"/>
      <c r="D784" s="180"/>
      <c r="E784" s="180"/>
      <c r="F784" s="180"/>
      <c r="G784" s="180"/>
      <c r="H784" s="180"/>
      <c r="I784" s="92"/>
    </row>
    <row r="785" spans="1:9" x14ac:dyDescent="0.25">
      <c r="A785" s="180"/>
      <c r="B785" s="485"/>
      <c r="C785" s="485"/>
      <c r="D785" s="180"/>
      <c r="E785" s="180"/>
      <c r="F785" s="180"/>
      <c r="G785" s="180"/>
      <c r="H785" s="180"/>
      <c r="I785" s="92"/>
    </row>
    <row r="786" spans="1:9" x14ac:dyDescent="0.25">
      <c r="A786" s="180"/>
      <c r="B786" s="485"/>
      <c r="C786" s="485"/>
      <c r="D786" s="180"/>
      <c r="E786" s="180"/>
      <c r="F786" s="180"/>
      <c r="G786" s="180"/>
      <c r="H786" s="180"/>
      <c r="I786" s="92"/>
    </row>
    <row r="787" spans="1:9" x14ac:dyDescent="0.25">
      <c r="A787" s="180"/>
      <c r="B787" s="485"/>
      <c r="C787" s="485"/>
      <c r="D787" s="180"/>
      <c r="E787" s="180"/>
      <c r="F787" s="180"/>
      <c r="G787" s="180"/>
      <c r="H787" s="180"/>
      <c r="I787" s="92"/>
    </row>
    <row r="788" spans="1:9" x14ac:dyDescent="0.25">
      <c r="A788" s="180"/>
      <c r="B788" s="485"/>
      <c r="C788" s="485"/>
      <c r="D788" s="180"/>
      <c r="E788" s="180"/>
      <c r="F788" s="180"/>
      <c r="G788" s="180"/>
      <c r="H788" s="180"/>
      <c r="I788" s="92"/>
    </row>
    <row r="789" spans="1:9" x14ac:dyDescent="0.25">
      <c r="A789" s="180"/>
      <c r="B789" s="485"/>
      <c r="C789" s="485"/>
      <c r="D789" s="180"/>
      <c r="E789" s="180"/>
      <c r="F789" s="180"/>
      <c r="G789" s="180"/>
      <c r="H789" s="180"/>
      <c r="I789" s="92"/>
    </row>
    <row r="790" spans="1:9" x14ac:dyDescent="0.25">
      <c r="A790" s="180"/>
      <c r="B790" s="485"/>
      <c r="C790" s="485"/>
      <c r="D790" s="180"/>
      <c r="E790" s="180"/>
      <c r="F790" s="180"/>
      <c r="G790" s="180"/>
      <c r="H790" s="180"/>
      <c r="I790" s="92"/>
    </row>
    <row r="791" spans="1:9" x14ac:dyDescent="0.25">
      <c r="A791" s="180"/>
      <c r="B791" s="485"/>
      <c r="C791" s="485"/>
      <c r="D791" s="180"/>
      <c r="E791" s="180"/>
      <c r="F791" s="180"/>
      <c r="G791" s="180"/>
      <c r="H791" s="180"/>
      <c r="I791" s="92"/>
    </row>
    <row r="792" spans="1:9" x14ac:dyDescent="0.25">
      <c r="A792" s="180"/>
      <c r="B792" s="485"/>
      <c r="C792" s="485"/>
      <c r="D792" s="180"/>
      <c r="E792" s="180"/>
      <c r="F792" s="180"/>
      <c r="G792" s="180"/>
      <c r="H792" s="180"/>
      <c r="I792" s="92"/>
    </row>
    <row r="793" spans="1:9" x14ac:dyDescent="0.25">
      <c r="A793" s="180"/>
      <c r="B793" s="485"/>
      <c r="C793" s="485"/>
      <c r="D793" s="180"/>
      <c r="E793" s="180"/>
      <c r="F793" s="180"/>
      <c r="G793" s="180"/>
      <c r="H793" s="180"/>
      <c r="I793" s="92"/>
    </row>
    <row r="794" spans="1:9" x14ac:dyDescent="0.25">
      <c r="A794" s="180"/>
      <c r="B794" s="485"/>
      <c r="C794" s="485"/>
      <c r="D794" s="180"/>
      <c r="E794" s="180"/>
      <c r="F794" s="180"/>
      <c r="G794" s="180"/>
      <c r="H794" s="180"/>
      <c r="I794" s="92"/>
    </row>
    <row r="795" spans="1:9" x14ac:dyDescent="0.25">
      <c r="A795" s="180"/>
      <c r="B795" s="485"/>
      <c r="C795" s="485"/>
      <c r="D795" s="180"/>
      <c r="E795" s="180"/>
      <c r="F795" s="180"/>
      <c r="G795" s="180"/>
      <c r="H795" s="180"/>
      <c r="I795" s="92"/>
    </row>
    <row r="796" spans="1:9" x14ac:dyDescent="0.25">
      <c r="A796" s="180"/>
      <c r="B796" s="485"/>
      <c r="C796" s="485"/>
      <c r="D796" s="180"/>
      <c r="E796" s="180"/>
      <c r="F796" s="180"/>
      <c r="G796" s="180"/>
      <c r="H796" s="180"/>
      <c r="I796" s="92"/>
    </row>
    <row r="797" spans="1:9" x14ac:dyDescent="0.25">
      <c r="A797" s="180"/>
      <c r="B797" s="485"/>
      <c r="C797" s="485"/>
      <c r="D797" s="180"/>
      <c r="E797" s="180"/>
      <c r="F797" s="180"/>
      <c r="G797" s="180"/>
      <c r="H797" s="180"/>
      <c r="I797" s="92"/>
    </row>
    <row r="798" spans="1:9" x14ac:dyDescent="0.25">
      <c r="A798" s="180"/>
      <c r="B798" s="485"/>
      <c r="C798" s="485"/>
      <c r="D798" s="180"/>
      <c r="E798" s="180"/>
      <c r="F798" s="180"/>
      <c r="G798" s="180"/>
      <c r="H798" s="180"/>
      <c r="I798" s="92"/>
    </row>
    <row r="799" spans="1:9" x14ac:dyDescent="0.25">
      <c r="A799" s="180"/>
      <c r="B799" s="485"/>
      <c r="C799" s="485"/>
      <c r="D799" s="180"/>
      <c r="E799" s="180"/>
      <c r="F799" s="180"/>
      <c r="G799" s="180"/>
      <c r="H799" s="180"/>
      <c r="I799" s="92"/>
    </row>
    <row r="800" spans="1:9" x14ac:dyDescent="0.25">
      <c r="A800" s="180"/>
      <c r="B800" s="485"/>
      <c r="C800" s="485"/>
      <c r="D800" s="180"/>
      <c r="E800" s="180"/>
      <c r="F800" s="180"/>
      <c r="G800" s="180"/>
      <c r="H800" s="180"/>
      <c r="I800" s="92"/>
    </row>
    <row r="801" spans="1:9" x14ac:dyDescent="0.25">
      <c r="A801" s="180"/>
      <c r="B801" s="485"/>
      <c r="C801" s="485"/>
      <c r="D801" s="180"/>
      <c r="E801" s="180"/>
      <c r="F801" s="180"/>
      <c r="G801" s="180"/>
      <c r="H801" s="180"/>
      <c r="I801" s="92"/>
    </row>
    <row r="802" spans="1:9" x14ac:dyDescent="0.25">
      <c r="A802" s="180"/>
      <c r="B802" s="485"/>
      <c r="C802" s="485"/>
      <c r="D802" s="180"/>
      <c r="E802" s="180"/>
      <c r="F802" s="180"/>
      <c r="G802" s="180"/>
      <c r="H802" s="180"/>
      <c r="I802" s="92"/>
    </row>
    <row r="803" spans="1:9" x14ac:dyDescent="0.25">
      <c r="A803" s="180"/>
      <c r="B803" s="485"/>
      <c r="C803" s="485"/>
      <c r="D803" s="180"/>
      <c r="E803" s="180"/>
      <c r="F803" s="180"/>
      <c r="G803" s="180"/>
      <c r="H803" s="180"/>
      <c r="I803" s="92"/>
    </row>
    <row r="804" spans="1:9" x14ac:dyDescent="0.25">
      <c r="A804" s="180"/>
      <c r="B804" s="485"/>
      <c r="C804" s="485"/>
      <c r="D804" s="180"/>
      <c r="E804" s="180"/>
      <c r="F804" s="180"/>
      <c r="G804" s="180"/>
      <c r="H804" s="180"/>
      <c r="I804" s="92"/>
    </row>
    <row r="805" spans="1:9" x14ac:dyDescent="0.25">
      <c r="A805" s="180"/>
      <c r="B805" s="485"/>
      <c r="C805" s="485"/>
      <c r="D805" s="180"/>
      <c r="E805" s="180"/>
      <c r="F805" s="180"/>
      <c r="G805" s="180"/>
      <c r="H805" s="180"/>
      <c r="I805" s="92"/>
    </row>
    <row r="806" spans="1:9" x14ac:dyDescent="0.25">
      <c r="A806" s="180"/>
      <c r="B806" s="485"/>
      <c r="C806" s="485"/>
      <c r="D806" s="180"/>
      <c r="E806" s="180"/>
      <c r="F806" s="180"/>
      <c r="G806" s="180"/>
      <c r="H806" s="180"/>
      <c r="I806" s="92"/>
    </row>
    <row r="807" spans="1:9" x14ac:dyDescent="0.25">
      <c r="A807" s="180"/>
      <c r="B807" s="485"/>
      <c r="C807" s="485"/>
      <c r="D807" s="180"/>
      <c r="E807" s="180"/>
      <c r="F807" s="180"/>
      <c r="G807" s="180"/>
      <c r="H807" s="180"/>
      <c r="I807" s="92"/>
    </row>
    <row r="808" spans="1:9" x14ac:dyDescent="0.25">
      <c r="A808" s="180"/>
      <c r="B808" s="485"/>
      <c r="C808" s="485"/>
      <c r="D808" s="180"/>
      <c r="E808" s="180"/>
      <c r="F808" s="180"/>
      <c r="G808" s="180"/>
      <c r="H808" s="180"/>
      <c r="I808" s="92"/>
    </row>
    <row r="809" spans="1:9" x14ac:dyDescent="0.25">
      <c r="A809" s="180"/>
      <c r="B809" s="485"/>
      <c r="C809" s="485"/>
      <c r="D809" s="180"/>
      <c r="E809" s="180"/>
      <c r="F809" s="180"/>
      <c r="G809" s="180"/>
      <c r="H809" s="180"/>
      <c r="I809" s="92"/>
    </row>
    <row r="810" spans="1:9" x14ac:dyDescent="0.25">
      <c r="A810" s="180"/>
      <c r="B810" s="485"/>
      <c r="C810" s="485"/>
      <c r="D810" s="180"/>
      <c r="E810" s="180"/>
      <c r="F810" s="180"/>
      <c r="G810" s="180"/>
      <c r="H810" s="180"/>
      <c r="I810" s="92"/>
    </row>
    <row r="811" spans="1:9" x14ac:dyDescent="0.25">
      <c r="A811" s="180"/>
      <c r="B811" s="485"/>
      <c r="C811" s="485"/>
      <c r="D811" s="180"/>
      <c r="E811" s="180"/>
      <c r="F811" s="180"/>
      <c r="G811" s="180"/>
      <c r="H811" s="180"/>
      <c r="I811" s="92"/>
    </row>
    <row r="812" spans="1:9" x14ac:dyDescent="0.25">
      <c r="A812" s="180"/>
      <c r="B812" s="485"/>
      <c r="C812" s="485"/>
      <c r="D812" s="180"/>
      <c r="E812" s="180"/>
      <c r="F812" s="180"/>
      <c r="G812" s="180"/>
      <c r="H812" s="180"/>
      <c r="I812" s="92"/>
    </row>
    <row r="813" spans="1:9" x14ac:dyDescent="0.25">
      <c r="A813" s="180"/>
      <c r="B813" s="485"/>
      <c r="C813" s="485"/>
      <c r="D813" s="180"/>
      <c r="E813" s="180"/>
      <c r="F813" s="180"/>
      <c r="G813" s="180"/>
      <c r="H813" s="180"/>
      <c r="I813" s="92"/>
    </row>
    <row r="814" spans="1:9" x14ac:dyDescent="0.25">
      <c r="A814" s="180"/>
      <c r="B814" s="485"/>
      <c r="C814" s="485"/>
      <c r="D814" s="180"/>
      <c r="E814" s="180"/>
      <c r="F814" s="180"/>
      <c r="G814" s="180"/>
      <c r="H814" s="180"/>
      <c r="I814" s="92"/>
    </row>
    <row r="815" spans="1:9" x14ac:dyDescent="0.25">
      <c r="A815" s="180"/>
      <c r="B815" s="485"/>
      <c r="C815" s="485"/>
      <c r="D815" s="180"/>
      <c r="E815" s="180"/>
      <c r="F815" s="180"/>
      <c r="G815" s="180"/>
      <c r="H815" s="180"/>
      <c r="I815" s="92"/>
    </row>
    <row r="816" spans="1:9" x14ac:dyDescent="0.25">
      <c r="A816" s="180"/>
      <c r="B816" s="485"/>
      <c r="C816" s="485"/>
      <c r="D816" s="180"/>
      <c r="E816" s="180"/>
      <c r="F816" s="180"/>
      <c r="G816" s="180"/>
      <c r="H816" s="180"/>
      <c r="I816" s="92"/>
    </row>
    <row r="817" spans="1:9" x14ac:dyDescent="0.25">
      <c r="A817" s="180"/>
      <c r="B817" s="485"/>
      <c r="C817" s="485"/>
      <c r="D817" s="180"/>
      <c r="E817" s="180"/>
      <c r="F817" s="180"/>
      <c r="G817" s="180"/>
      <c r="H817" s="180"/>
      <c r="I817" s="92"/>
    </row>
    <row r="818" spans="1:9" x14ac:dyDescent="0.25">
      <c r="A818" s="180"/>
      <c r="B818" s="485"/>
      <c r="C818" s="485"/>
      <c r="D818" s="180"/>
      <c r="E818" s="180"/>
      <c r="F818" s="180"/>
      <c r="G818" s="180"/>
      <c r="H818" s="180"/>
      <c r="I818" s="92"/>
    </row>
    <row r="819" spans="1:9" x14ac:dyDescent="0.25">
      <c r="A819" s="180"/>
      <c r="B819" s="485"/>
      <c r="C819" s="485"/>
      <c r="D819" s="180"/>
      <c r="E819" s="180"/>
      <c r="F819" s="180"/>
      <c r="G819" s="180"/>
      <c r="H819" s="180"/>
      <c r="I819" s="92"/>
    </row>
    <row r="820" spans="1:9" x14ac:dyDescent="0.25">
      <c r="A820" s="180"/>
      <c r="B820" s="485"/>
      <c r="C820" s="485"/>
      <c r="D820" s="180"/>
      <c r="E820" s="180"/>
      <c r="F820" s="180"/>
      <c r="G820" s="180"/>
      <c r="H820" s="180"/>
      <c r="I820" s="92"/>
    </row>
    <row r="821" spans="1:9" x14ac:dyDescent="0.25">
      <c r="A821" s="180"/>
      <c r="B821" s="485"/>
      <c r="C821" s="485"/>
      <c r="D821" s="180"/>
      <c r="E821" s="180"/>
      <c r="F821" s="180"/>
      <c r="G821" s="180"/>
      <c r="H821" s="180"/>
      <c r="I821" s="92"/>
    </row>
    <row r="822" spans="1:9" x14ac:dyDescent="0.25">
      <c r="A822" s="180"/>
      <c r="B822" s="485"/>
      <c r="C822" s="485"/>
      <c r="D822" s="180"/>
      <c r="E822" s="180"/>
      <c r="F822" s="180"/>
      <c r="G822" s="180"/>
      <c r="H822" s="180"/>
      <c r="I822" s="92"/>
    </row>
    <row r="823" spans="1:9" x14ac:dyDescent="0.25">
      <c r="A823" s="180"/>
      <c r="B823" s="485"/>
      <c r="C823" s="485"/>
      <c r="D823" s="180"/>
      <c r="E823" s="180"/>
      <c r="F823" s="180"/>
      <c r="G823" s="180"/>
      <c r="H823" s="180"/>
      <c r="I823" s="92"/>
    </row>
    <row r="824" spans="1:9" x14ac:dyDescent="0.25">
      <c r="A824" s="180"/>
      <c r="B824" s="485"/>
      <c r="C824" s="485"/>
      <c r="D824" s="180"/>
      <c r="E824" s="180"/>
      <c r="F824" s="180"/>
      <c r="G824" s="180"/>
      <c r="H824" s="180"/>
      <c r="I824" s="92"/>
    </row>
    <row r="825" spans="1:9" x14ac:dyDescent="0.25">
      <c r="A825" s="180"/>
      <c r="B825" s="485"/>
      <c r="C825" s="485"/>
      <c r="D825" s="180"/>
      <c r="E825" s="180"/>
      <c r="F825" s="180"/>
      <c r="G825" s="180"/>
      <c r="H825" s="180"/>
      <c r="I825" s="92"/>
    </row>
    <row r="826" spans="1:9" x14ac:dyDescent="0.25">
      <c r="A826" s="180"/>
      <c r="B826" s="485"/>
      <c r="C826" s="485"/>
      <c r="D826" s="180"/>
      <c r="E826" s="180"/>
      <c r="F826" s="180"/>
      <c r="G826" s="180"/>
      <c r="H826" s="180"/>
      <c r="I826" s="92"/>
    </row>
    <row r="827" spans="1:9" x14ac:dyDescent="0.25">
      <c r="A827" s="180"/>
      <c r="B827" s="485"/>
      <c r="C827" s="485"/>
      <c r="D827" s="180"/>
      <c r="E827" s="180"/>
      <c r="F827" s="180"/>
      <c r="G827" s="180"/>
      <c r="H827" s="180"/>
      <c r="I827" s="92"/>
    </row>
    <row r="828" spans="1:9" x14ac:dyDescent="0.25">
      <c r="A828" s="180"/>
      <c r="B828" s="485"/>
      <c r="C828" s="485"/>
      <c r="D828" s="180"/>
      <c r="E828" s="180"/>
      <c r="F828" s="180"/>
      <c r="G828" s="180"/>
      <c r="H828" s="180"/>
      <c r="I828" s="92"/>
    </row>
    <row r="829" spans="1:9" x14ac:dyDescent="0.25">
      <c r="A829" s="180"/>
      <c r="B829" s="485"/>
      <c r="C829" s="485"/>
      <c r="D829" s="180"/>
      <c r="E829" s="180"/>
      <c r="F829" s="180"/>
      <c r="G829" s="180"/>
      <c r="H829" s="180"/>
      <c r="I829" s="92"/>
    </row>
    <row r="830" spans="1:9" x14ac:dyDescent="0.25">
      <c r="A830" s="180"/>
      <c r="B830" s="485"/>
      <c r="C830" s="485"/>
      <c r="D830" s="180"/>
      <c r="E830" s="180"/>
      <c r="F830" s="180"/>
      <c r="G830" s="180"/>
      <c r="H830" s="180"/>
      <c r="I830" s="92"/>
    </row>
    <row r="831" spans="1:9" x14ac:dyDescent="0.25">
      <c r="A831" s="180"/>
      <c r="B831" s="485"/>
      <c r="C831" s="485"/>
      <c r="D831" s="180"/>
      <c r="E831" s="180"/>
      <c r="F831" s="180"/>
      <c r="G831" s="180"/>
      <c r="H831" s="180"/>
      <c r="I831" s="92"/>
    </row>
    <row r="832" spans="1:9" x14ac:dyDescent="0.25">
      <c r="A832" s="180"/>
      <c r="B832" s="485"/>
      <c r="C832" s="485"/>
      <c r="D832" s="180"/>
      <c r="E832" s="180"/>
      <c r="F832" s="180"/>
      <c r="G832" s="180"/>
      <c r="H832" s="180"/>
      <c r="I832" s="92"/>
    </row>
    <row r="833" spans="1:9" x14ac:dyDescent="0.25">
      <c r="A833" s="180"/>
      <c r="B833" s="485"/>
      <c r="C833" s="485"/>
      <c r="D833" s="180"/>
      <c r="E833" s="180"/>
      <c r="F833" s="180"/>
      <c r="G833" s="180"/>
      <c r="H833" s="180"/>
      <c r="I833" s="92"/>
    </row>
    <row r="834" spans="1:9" x14ac:dyDescent="0.25">
      <c r="A834" s="180"/>
      <c r="B834" s="485"/>
      <c r="C834" s="485"/>
      <c r="D834" s="180"/>
      <c r="E834" s="180"/>
      <c r="F834" s="180"/>
      <c r="G834" s="180"/>
      <c r="H834" s="180"/>
      <c r="I834" s="92"/>
    </row>
    <row r="835" spans="1:9" x14ac:dyDescent="0.25">
      <c r="A835" s="180"/>
      <c r="B835" s="485"/>
      <c r="C835" s="485"/>
      <c r="D835" s="180"/>
      <c r="E835" s="180"/>
      <c r="F835" s="180"/>
      <c r="G835" s="180"/>
      <c r="H835" s="180"/>
      <c r="I835" s="92"/>
    </row>
    <row r="836" spans="1:9" x14ac:dyDescent="0.25">
      <c r="A836" s="180"/>
      <c r="B836" s="485"/>
      <c r="C836" s="485"/>
      <c r="D836" s="180"/>
      <c r="E836" s="180"/>
      <c r="F836" s="180"/>
      <c r="G836" s="180"/>
      <c r="H836" s="180"/>
      <c r="I836" s="92"/>
    </row>
    <row r="837" spans="1:9" x14ac:dyDescent="0.25">
      <c r="A837" s="180"/>
      <c r="B837" s="485"/>
      <c r="C837" s="485"/>
      <c r="D837" s="180"/>
      <c r="E837" s="180"/>
      <c r="F837" s="180"/>
      <c r="G837" s="180"/>
      <c r="H837" s="180"/>
      <c r="I837" s="92"/>
    </row>
    <row r="838" spans="1:9" x14ac:dyDescent="0.25">
      <c r="A838" s="180"/>
      <c r="B838" s="485"/>
      <c r="C838" s="485"/>
      <c r="D838" s="180"/>
      <c r="E838" s="180"/>
      <c r="F838" s="180"/>
      <c r="G838" s="180"/>
      <c r="H838" s="180"/>
      <c r="I838" s="92"/>
    </row>
    <row r="839" spans="1:9" x14ac:dyDescent="0.25">
      <c r="A839" s="180"/>
      <c r="B839" s="485"/>
      <c r="C839" s="485"/>
      <c r="D839" s="180"/>
      <c r="E839" s="180"/>
      <c r="F839" s="180"/>
      <c r="G839" s="180"/>
      <c r="H839" s="180"/>
      <c r="I839" s="92"/>
    </row>
    <row r="840" spans="1:9" x14ac:dyDescent="0.25">
      <c r="A840" s="180"/>
      <c r="B840" s="485"/>
      <c r="C840" s="485"/>
      <c r="D840" s="180"/>
      <c r="E840" s="180"/>
      <c r="F840" s="180"/>
      <c r="G840" s="180"/>
      <c r="H840" s="180"/>
      <c r="I840" s="92"/>
    </row>
    <row r="841" spans="1:9" x14ac:dyDescent="0.25">
      <c r="A841" s="180"/>
      <c r="B841" s="485"/>
      <c r="C841" s="485"/>
      <c r="D841" s="180"/>
      <c r="E841" s="180"/>
      <c r="F841" s="180"/>
      <c r="G841" s="180"/>
      <c r="H841" s="180"/>
      <c r="I841" s="92"/>
    </row>
    <row r="842" spans="1:9" x14ac:dyDescent="0.25">
      <c r="A842" s="180"/>
      <c r="B842" s="485"/>
      <c r="C842" s="485"/>
      <c r="D842" s="180"/>
      <c r="E842" s="180"/>
      <c r="F842" s="180"/>
      <c r="G842" s="180"/>
      <c r="H842" s="180"/>
      <c r="I842" s="92"/>
    </row>
    <row r="843" spans="1:9" x14ac:dyDescent="0.25">
      <c r="A843" s="180"/>
      <c r="B843" s="485"/>
      <c r="C843" s="485"/>
      <c r="D843" s="180"/>
      <c r="E843" s="180"/>
      <c r="F843" s="180"/>
      <c r="G843" s="180"/>
      <c r="H843" s="180"/>
      <c r="I843" s="92"/>
    </row>
    <row r="844" spans="1:9" x14ac:dyDescent="0.25">
      <c r="A844" s="180"/>
      <c r="B844" s="485"/>
      <c r="C844" s="485"/>
      <c r="D844" s="180"/>
      <c r="E844" s="180"/>
      <c r="F844" s="180"/>
      <c r="G844" s="180"/>
      <c r="H844" s="180"/>
      <c r="I844" s="92"/>
    </row>
    <row r="845" spans="1:9" x14ac:dyDescent="0.25">
      <c r="A845" s="180"/>
      <c r="B845" s="485"/>
      <c r="C845" s="485"/>
      <c r="D845" s="180"/>
      <c r="E845" s="180"/>
      <c r="F845" s="180"/>
      <c r="G845" s="180"/>
      <c r="H845" s="180"/>
      <c r="I845" s="92"/>
    </row>
    <row r="846" spans="1:9" x14ac:dyDescent="0.25">
      <c r="A846" s="180"/>
      <c r="B846" s="485"/>
      <c r="C846" s="485"/>
      <c r="D846" s="180"/>
      <c r="E846" s="180"/>
      <c r="F846" s="180"/>
      <c r="G846" s="180"/>
      <c r="H846" s="180"/>
      <c r="I846" s="92"/>
    </row>
    <row r="847" spans="1:9" x14ac:dyDescent="0.25">
      <c r="A847" s="180"/>
      <c r="B847" s="485"/>
      <c r="C847" s="485"/>
      <c r="D847" s="180"/>
      <c r="E847" s="180"/>
      <c r="F847" s="180"/>
      <c r="G847" s="180"/>
      <c r="H847" s="180"/>
      <c r="I847" s="92"/>
    </row>
    <row r="848" spans="1:9" x14ac:dyDescent="0.25">
      <c r="A848" s="180"/>
      <c r="B848" s="485"/>
      <c r="C848" s="485"/>
      <c r="D848" s="180"/>
      <c r="E848" s="180"/>
      <c r="F848" s="180"/>
      <c r="G848" s="180"/>
      <c r="H848" s="180"/>
      <c r="I848" s="92"/>
    </row>
    <row r="849" spans="1:9" x14ac:dyDescent="0.25">
      <c r="A849" s="180"/>
      <c r="B849" s="485"/>
      <c r="C849" s="485"/>
      <c r="D849" s="180"/>
      <c r="E849" s="180"/>
      <c r="F849" s="180"/>
      <c r="G849" s="180"/>
      <c r="H849" s="180"/>
      <c r="I849" s="92"/>
    </row>
    <row r="850" spans="1:9" x14ac:dyDescent="0.25">
      <c r="A850" s="180"/>
      <c r="B850" s="485"/>
      <c r="C850" s="485"/>
      <c r="D850" s="180"/>
      <c r="E850" s="180"/>
      <c r="F850" s="180"/>
      <c r="G850" s="180"/>
      <c r="H850" s="180"/>
      <c r="I850" s="92"/>
    </row>
    <row r="851" spans="1:9" x14ac:dyDescent="0.25">
      <c r="A851" s="180"/>
      <c r="B851" s="485"/>
      <c r="C851" s="485"/>
      <c r="D851" s="180"/>
      <c r="E851" s="180"/>
      <c r="F851" s="180"/>
      <c r="G851" s="180"/>
      <c r="H851" s="180"/>
      <c r="I851" s="92"/>
    </row>
    <row r="852" spans="1:9" x14ac:dyDescent="0.25">
      <c r="A852" s="180"/>
      <c r="B852" s="485"/>
      <c r="C852" s="485"/>
      <c r="D852" s="180"/>
      <c r="E852" s="180"/>
      <c r="F852" s="180"/>
      <c r="G852" s="180"/>
      <c r="H852" s="180"/>
      <c r="I852" s="92"/>
    </row>
    <row r="853" spans="1:9" x14ac:dyDescent="0.25">
      <c r="A853" s="180"/>
      <c r="B853" s="485"/>
      <c r="C853" s="485"/>
      <c r="D853" s="180"/>
      <c r="E853" s="180"/>
      <c r="F853" s="180"/>
      <c r="G853" s="180"/>
      <c r="H853" s="180"/>
      <c r="I853" s="92"/>
    </row>
    <row r="854" spans="1:9" x14ac:dyDescent="0.25">
      <c r="A854" s="180"/>
      <c r="B854" s="485"/>
      <c r="C854" s="485"/>
      <c r="D854" s="180"/>
      <c r="E854" s="180"/>
      <c r="F854" s="180"/>
      <c r="G854" s="180"/>
      <c r="H854" s="180"/>
      <c r="I854" s="92"/>
    </row>
    <row r="855" spans="1:9" x14ac:dyDescent="0.25">
      <c r="A855" s="180"/>
      <c r="B855" s="485"/>
      <c r="C855" s="485"/>
      <c r="D855" s="180"/>
      <c r="E855" s="180"/>
      <c r="F855" s="180"/>
      <c r="G855" s="180"/>
      <c r="H855" s="180"/>
      <c r="I855" s="92"/>
    </row>
    <row r="856" spans="1:9" x14ac:dyDescent="0.25">
      <c r="A856" s="180"/>
      <c r="B856" s="485"/>
      <c r="C856" s="485"/>
      <c r="D856" s="180"/>
      <c r="E856" s="180"/>
      <c r="F856" s="180"/>
      <c r="G856" s="180"/>
      <c r="H856" s="180"/>
      <c r="I856" s="92"/>
    </row>
    <row r="857" spans="1:9" x14ac:dyDescent="0.25">
      <c r="A857" s="180"/>
      <c r="B857" s="485"/>
      <c r="C857" s="485"/>
      <c r="D857" s="180"/>
      <c r="E857" s="180"/>
      <c r="F857" s="180"/>
      <c r="G857" s="180"/>
      <c r="H857" s="180"/>
      <c r="I857" s="92"/>
    </row>
    <row r="858" spans="1:9" x14ac:dyDescent="0.25">
      <c r="A858" s="180"/>
      <c r="B858" s="485"/>
      <c r="C858" s="485"/>
      <c r="D858" s="180"/>
      <c r="E858" s="180"/>
      <c r="F858" s="180"/>
      <c r="G858" s="180"/>
      <c r="H858" s="180"/>
      <c r="I858" s="92"/>
    </row>
    <row r="859" spans="1:9" x14ac:dyDescent="0.25">
      <c r="A859" s="180"/>
      <c r="B859" s="485"/>
      <c r="C859" s="485"/>
      <c r="D859" s="180"/>
      <c r="E859" s="180"/>
      <c r="F859" s="180"/>
      <c r="G859" s="180"/>
      <c r="H859" s="180"/>
      <c r="I859" s="92"/>
    </row>
    <row r="860" spans="1:9" x14ac:dyDescent="0.25">
      <c r="A860" s="180"/>
      <c r="B860" s="485"/>
      <c r="C860" s="485"/>
      <c r="D860" s="180"/>
      <c r="E860" s="180"/>
      <c r="F860" s="180"/>
      <c r="G860" s="180"/>
      <c r="H860" s="180"/>
      <c r="I860" s="92"/>
    </row>
    <row r="861" spans="1:9" x14ac:dyDescent="0.25">
      <c r="A861" s="180"/>
      <c r="B861" s="485"/>
      <c r="C861" s="485"/>
      <c r="D861" s="180"/>
      <c r="E861" s="180"/>
      <c r="F861" s="180"/>
      <c r="G861" s="180"/>
      <c r="H861" s="180"/>
      <c r="I861" s="92"/>
    </row>
    <row r="862" spans="1:9" x14ac:dyDescent="0.25">
      <c r="A862" s="180"/>
      <c r="B862" s="485"/>
      <c r="C862" s="485"/>
      <c r="D862" s="180"/>
      <c r="E862" s="180"/>
      <c r="F862" s="180"/>
      <c r="G862" s="180"/>
      <c r="H862" s="180"/>
      <c r="I862" s="92"/>
    </row>
    <row r="863" spans="1:9" x14ac:dyDescent="0.25">
      <c r="A863" s="180"/>
      <c r="B863" s="485"/>
      <c r="C863" s="485"/>
      <c r="D863" s="180"/>
      <c r="E863" s="180"/>
      <c r="F863" s="180"/>
      <c r="G863" s="180"/>
      <c r="H863" s="180"/>
      <c r="I863" s="92"/>
    </row>
    <row r="864" spans="1:9" x14ac:dyDescent="0.25">
      <c r="A864" s="180"/>
      <c r="B864" s="485"/>
      <c r="C864" s="485"/>
      <c r="D864" s="180"/>
      <c r="E864" s="180"/>
      <c r="F864" s="180"/>
      <c r="G864" s="180"/>
      <c r="H864" s="180"/>
      <c r="I864" s="92"/>
    </row>
    <row r="865" spans="1:9" x14ac:dyDescent="0.25">
      <c r="A865" s="180"/>
      <c r="B865" s="485"/>
      <c r="C865" s="485"/>
      <c r="D865" s="180"/>
      <c r="E865" s="180"/>
      <c r="F865" s="180"/>
      <c r="G865" s="180"/>
      <c r="H865" s="180"/>
      <c r="I865" s="92"/>
    </row>
    <row r="866" spans="1:9" x14ac:dyDescent="0.25">
      <c r="A866" s="180"/>
      <c r="B866" s="485"/>
      <c r="C866" s="485"/>
      <c r="D866" s="180"/>
      <c r="E866" s="180"/>
      <c r="F866" s="180"/>
      <c r="G866" s="180"/>
      <c r="H866" s="180"/>
      <c r="I866" s="92"/>
    </row>
    <row r="867" spans="1:9" x14ac:dyDescent="0.25">
      <c r="A867" s="180"/>
      <c r="B867" s="485"/>
      <c r="C867" s="485"/>
      <c r="D867" s="180"/>
      <c r="E867" s="180"/>
      <c r="F867" s="180"/>
      <c r="G867" s="180"/>
      <c r="H867" s="180"/>
      <c r="I867" s="92"/>
    </row>
    <row r="868" spans="1:9" x14ac:dyDescent="0.25">
      <c r="A868" s="180"/>
      <c r="B868" s="485"/>
      <c r="C868" s="485"/>
      <c r="D868" s="180"/>
      <c r="E868" s="180"/>
      <c r="F868" s="180"/>
      <c r="G868" s="180"/>
      <c r="H868" s="180"/>
      <c r="I868" s="92"/>
    </row>
    <row r="869" spans="1:9" x14ac:dyDescent="0.25">
      <c r="A869" s="180"/>
      <c r="B869" s="485"/>
      <c r="C869" s="485"/>
      <c r="D869" s="180"/>
      <c r="E869" s="180"/>
      <c r="F869" s="180"/>
      <c r="G869" s="180"/>
      <c r="H869" s="180"/>
      <c r="I869" s="92"/>
    </row>
    <row r="870" spans="1:9" x14ac:dyDescent="0.25">
      <c r="A870" s="180"/>
      <c r="B870" s="485"/>
      <c r="C870" s="485"/>
      <c r="D870" s="180"/>
      <c r="E870" s="180"/>
      <c r="F870" s="180"/>
      <c r="G870" s="180"/>
      <c r="H870" s="180"/>
      <c r="I870" s="92"/>
    </row>
    <row r="871" spans="1:9" x14ac:dyDescent="0.25">
      <c r="A871" s="180"/>
      <c r="B871" s="485"/>
      <c r="C871" s="485"/>
      <c r="D871" s="180"/>
      <c r="E871" s="180"/>
      <c r="F871" s="180"/>
      <c r="G871" s="180"/>
      <c r="H871" s="180"/>
      <c r="I871" s="92"/>
    </row>
    <row r="872" spans="1:9" x14ac:dyDescent="0.25">
      <c r="A872" s="180"/>
      <c r="B872" s="485"/>
      <c r="C872" s="485"/>
      <c r="D872" s="180"/>
      <c r="E872" s="180"/>
      <c r="F872" s="180"/>
      <c r="G872" s="180"/>
      <c r="H872" s="180"/>
      <c r="I872" s="92"/>
    </row>
    <row r="873" spans="1:9" x14ac:dyDescent="0.25">
      <c r="A873" s="180"/>
      <c r="B873" s="485"/>
      <c r="C873" s="485"/>
      <c r="D873" s="180"/>
      <c r="E873" s="180"/>
      <c r="F873" s="180"/>
      <c r="G873" s="180"/>
      <c r="H873" s="180"/>
      <c r="I873" s="92"/>
    </row>
    <row r="874" spans="1:9" x14ac:dyDescent="0.25">
      <c r="A874" s="180"/>
      <c r="B874" s="485"/>
      <c r="C874" s="485"/>
      <c r="D874" s="180"/>
      <c r="E874" s="180"/>
      <c r="F874" s="180"/>
      <c r="G874" s="180"/>
      <c r="H874" s="180"/>
      <c r="I874" s="92"/>
    </row>
    <row r="875" spans="1:9" x14ac:dyDescent="0.25">
      <c r="A875" s="180"/>
      <c r="B875" s="485"/>
      <c r="C875" s="485"/>
      <c r="D875" s="180"/>
      <c r="E875" s="180"/>
      <c r="F875" s="180"/>
      <c r="G875" s="180"/>
      <c r="H875" s="180"/>
      <c r="I875" s="92"/>
    </row>
    <row r="876" spans="1:9" x14ac:dyDescent="0.25">
      <c r="A876" s="180"/>
      <c r="B876" s="485"/>
      <c r="C876" s="485"/>
      <c r="D876" s="180"/>
      <c r="E876" s="180"/>
      <c r="F876" s="180"/>
      <c r="G876" s="180"/>
      <c r="H876" s="180"/>
      <c r="I876" s="92"/>
    </row>
    <row r="877" spans="1:9" x14ac:dyDescent="0.25">
      <c r="A877" s="180"/>
      <c r="B877" s="485"/>
      <c r="C877" s="485"/>
      <c r="D877" s="180"/>
      <c r="E877" s="180"/>
      <c r="F877" s="180"/>
      <c r="G877" s="180"/>
      <c r="H877" s="180"/>
      <c r="I877" s="92"/>
    </row>
    <row r="878" spans="1:9" x14ac:dyDescent="0.25">
      <c r="A878" s="180"/>
      <c r="B878" s="485"/>
      <c r="C878" s="485"/>
      <c r="D878" s="180"/>
      <c r="E878" s="180"/>
      <c r="F878" s="180"/>
      <c r="G878" s="180"/>
      <c r="H878" s="180"/>
      <c r="I878" s="92"/>
    </row>
    <row r="879" spans="1:9" x14ac:dyDescent="0.25">
      <c r="A879" s="180"/>
      <c r="B879" s="485"/>
      <c r="C879" s="485"/>
      <c r="D879" s="180"/>
      <c r="E879" s="180"/>
      <c r="F879" s="180"/>
      <c r="G879" s="180"/>
      <c r="H879" s="180"/>
      <c r="I879" s="92"/>
    </row>
    <row r="880" spans="1:9" x14ac:dyDescent="0.25">
      <c r="A880" s="180"/>
      <c r="B880" s="485"/>
      <c r="C880" s="485"/>
      <c r="D880" s="180"/>
      <c r="E880" s="180"/>
      <c r="F880" s="180"/>
      <c r="G880" s="180"/>
      <c r="H880" s="180"/>
      <c r="I880" s="92"/>
    </row>
    <row r="881" spans="1:9" x14ac:dyDescent="0.25">
      <c r="A881" s="180"/>
      <c r="B881" s="485"/>
      <c r="C881" s="485"/>
      <c r="D881" s="180"/>
      <c r="E881" s="180"/>
      <c r="F881" s="180"/>
      <c r="G881" s="180"/>
      <c r="H881" s="180"/>
      <c r="I881" s="92"/>
    </row>
    <row r="882" spans="1:9" x14ac:dyDescent="0.25">
      <c r="A882" s="180"/>
      <c r="B882" s="485"/>
      <c r="C882" s="485"/>
      <c r="D882" s="180"/>
      <c r="E882" s="180"/>
      <c r="F882" s="180"/>
      <c r="G882" s="180"/>
      <c r="H882" s="180"/>
      <c r="I882" s="92"/>
    </row>
    <row r="883" spans="1:9" x14ac:dyDescent="0.25">
      <c r="A883" s="180"/>
      <c r="B883" s="485"/>
      <c r="C883" s="485"/>
      <c r="D883" s="180"/>
      <c r="E883" s="180"/>
      <c r="F883" s="180"/>
      <c r="G883" s="180"/>
      <c r="H883" s="180"/>
      <c r="I883" s="92"/>
    </row>
    <row r="884" spans="1:9" x14ac:dyDescent="0.25">
      <c r="A884" s="180"/>
      <c r="B884" s="485"/>
      <c r="C884" s="485"/>
      <c r="D884" s="180"/>
      <c r="E884" s="180"/>
      <c r="F884" s="180"/>
      <c r="G884" s="180"/>
      <c r="H884" s="180"/>
      <c r="I884" s="92"/>
    </row>
    <row r="885" spans="1:9" x14ac:dyDescent="0.25">
      <c r="A885" s="180"/>
      <c r="B885" s="485"/>
      <c r="C885" s="485"/>
      <c r="D885" s="180"/>
      <c r="E885" s="180"/>
      <c r="F885" s="180"/>
      <c r="G885" s="180"/>
      <c r="H885" s="180"/>
      <c r="I885" s="92"/>
    </row>
    <row r="886" spans="1:9" x14ac:dyDescent="0.25">
      <c r="A886" s="180"/>
      <c r="B886" s="485"/>
      <c r="C886" s="485"/>
      <c r="D886" s="180"/>
      <c r="E886" s="180"/>
      <c r="F886" s="180"/>
      <c r="G886" s="180"/>
      <c r="H886" s="180"/>
      <c r="I886" s="92"/>
    </row>
    <row r="887" spans="1:9" x14ac:dyDescent="0.25">
      <c r="A887" s="180"/>
      <c r="B887" s="485"/>
      <c r="C887" s="485"/>
      <c r="D887" s="180"/>
      <c r="E887" s="180"/>
      <c r="F887" s="180"/>
      <c r="G887" s="180"/>
      <c r="H887" s="180"/>
      <c r="I887" s="92"/>
    </row>
    <row r="888" spans="1:9" x14ac:dyDescent="0.25">
      <c r="A888" s="180"/>
      <c r="B888" s="485"/>
      <c r="C888" s="485"/>
      <c r="D888" s="180"/>
      <c r="E888" s="180"/>
      <c r="F888" s="180"/>
      <c r="G888" s="180"/>
      <c r="H888" s="180"/>
      <c r="I888" s="92"/>
    </row>
    <row r="889" spans="1:9" x14ac:dyDescent="0.25">
      <c r="A889" s="180"/>
      <c r="B889" s="485"/>
      <c r="C889" s="485"/>
      <c r="D889" s="180"/>
      <c r="E889" s="180"/>
      <c r="F889" s="180"/>
      <c r="G889" s="180"/>
      <c r="H889" s="180"/>
      <c r="I889" s="92"/>
    </row>
    <row r="890" spans="1:9" x14ac:dyDescent="0.25">
      <c r="A890" s="180"/>
      <c r="B890" s="485"/>
      <c r="C890" s="485"/>
      <c r="D890" s="180"/>
      <c r="E890" s="180"/>
      <c r="F890" s="180"/>
      <c r="G890" s="180"/>
      <c r="H890" s="180"/>
      <c r="I890" s="92"/>
    </row>
    <row r="891" spans="1:9" x14ac:dyDescent="0.25">
      <c r="A891" s="180"/>
      <c r="B891" s="485"/>
      <c r="C891" s="485"/>
      <c r="D891" s="180"/>
      <c r="E891" s="180"/>
      <c r="F891" s="180"/>
      <c r="G891" s="180"/>
      <c r="H891" s="180"/>
      <c r="I891" s="92"/>
    </row>
    <row r="892" spans="1:9" x14ac:dyDescent="0.25">
      <c r="A892" s="180"/>
      <c r="B892" s="485"/>
      <c r="C892" s="485"/>
      <c r="D892" s="180"/>
      <c r="E892" s="180"/>
      <c r="F892" s="180"/>
      <c r="G892" s="180"/>
      <c r="H892" s="180"/>
      <c r="I892" s="92"/>
    </row>
    <row r="893" spans="1:9" x14ac:dyDescent="0.25">
      <c r="A893" s="180"/>
      <c r="B893" s="485"/>
      <c r="C893" s="485"/>
      <c r="D893" s="180"/>
      <c r="E893" s="180"/>
      <c r="F893" s="180"/>
      <c r="G893" s="180"/>
      <c r="H893" s="180"/>
      <c r="I893" s="92"/>
    </row>
    <row r="894" spans="1:9" x14ac:dyDescent="0.25">
      <c r="A894" s="180"/>
      <c r="B894" s="485"/>
      <c r="C894" s="485"/>
      <c r="D894" s="180"/>
      <c r="E894" s="180"/>
      <c r="F894" s="180"/>
      <c r="G894" s="180"/>
      <c r="H894" s="180"/>
      <c r="I894" s="92"/>
    </row>
    <row r="895" spans="1:9" x14ac:dyDescent="0.25">
      <c r="A895" s="180"/>
      <c r="B895" s="485"/>
      <c r="C895" s="485"/>
      <c r="D895" s="180"/>
      <c r="E895" s="180"/>
      <c r="F895" s="180"/>
      <c r="G895" s="180"/>
      <c r="H895" s="180"/>
      <c r="I895" s="92"/>
    </row>
    <row r="896" spans="1:9" x14ac:dyDescent="0.25">
      <c r="A896" s="180"/>
      <c r="B896" s="485"/>
      <c r="C896" s="485"/>
      <c r="D896" s="180"/>
      <c r="E896" s="180"/>
      <c r="F896" s="180"/>
      <c r="G896" s="180"/>
      <c r="H896" s="180"/>
      <c r="I896" s="92"/>
    </row>
    <row r="897" spans="1:9" x14ac:dyDescent="0.25">
      <c r="A897" s="180"/>
      <c r="B897" s="485"/>
      <c r="C897" s="485"/>
      <c r="D897" s="180"/>
      <c r="E897" s="180"/>
      <c r="F897" s="180"/>
      <c r="G897" s="180"/>
      <c r="H897" s="180"/>
      <c r="I897" s="92"/>
    </row>
    <row r="898" spans="1:9" x14ac:dyDescent="0.25">
      <c r="A898" s="180"/>
      <c r="B898" s="485"/>
      <c r="C898" s="485"/>
      <c r="D898" s="180"/>
      <c r="E898" s="180"/>
      <c r="F898" s="180"/>
      <c r="G898" s="180"/>
      <c r="H898" s="180"/>
      <c r="I898" s="92"/>
    </row>
    <row r="899" spans="1:9" x14ac:dyDescent="0.25">
      <c r="A899" s="180"/>
      <c r="B899" s="485"/>
      <c r="C899" s="485"/>
      <c r="D899" s="180"/>
      <c r="E899" s="180"/>
      <c r="F899" s="180"/>
      <c r="G899" s="180"/>
      <c r="H899" s="180"/>
      <c r="I899" s="92"/>
    </row>
    <row r="900" spans="1:9" x14ac:dyDescent="0.25">
      <c r="A900" s="180"/>
      <c r="B900" s="485"/>
      <c r="C900" s="485"/>
      <c r="D900" s="180"/>
      <c r="E900" s="180"/>
      <c r="F900" s="180"/>
      <c r="G900" s="180"/>
      <c r="H900" s="180"/>
      <c r="I900" s="92"/>
    </row>
    <row r="901" spans="1:9" x14ac:dyDescent="0.25">
      <c r="A901" s="180"/>
      <c r="B901" s="485"/>
      <c r="C901" s="485"/>
      <c r="D901" s="180"/>
      <c r="E901" s="180"/>
      <c r="F901" s="180"/>
      <c r="G901" s="180"/>
      <c r="H901" s="180"/>
      <c r="I901" s="92"/>
    </row>
    <row r="902" spans="1:9" x14ac:dyDescent="0.25">
      <c r="A902" s="180"/>
      <c r="B902" s="485"/>
      <c r="C902" s="485"/>
      <c r="D902" s="180"/>
      <c r="E902" s="180"/>
      <c r="F902" s="180"/>
      <c r="G902" s="180"/>
      <c r="H902" s="180"/>
      <c r="I902" s="92"/>
    </row>
    <row r="903" spans="1:9" x14ac:dyDescent="0.25">
      <c r="A903" s="180"/>
      <c r="B903" s="485"/>
      <c r="C903" s="485"/>
      <c r="D903" s="180"/>
      <c r="E903" s="180"/>
      <c r="F903" s="180"/>
      <c r="G903" s="180"/>
      <c r="H903" s="180"/>
      <c r="I903" s="92"/>
    </row>
    <row r="904" spans="1:9" x14ac:dyDescent="0.25">
      <c r="A904" s="180"/>
      <c r="B904" s="485"/>
      <c r="C904" s="485"/>
      <c r="D904" s="180"/>
      <c r="E904" s="180"/>
      <c r="F904" s="180"/>
      <c r="G904" s="180"/>
      <c r="H904" s="180"/>
      <c r="I904" s="92"/>
    </row>
    <row r="905" spans="1:9" x14ac:dyDescent="0.25">
      <c r="A905" s="180"/>
      <c r="B905" s="485"/>
      <c r="C905" s="485"/>
      <c r="D905" s="180"/>
      <c r="E905" s="180"/>
      <c r="F905" s="180"/>
      <c r="G905" s="180"/>
      <c r="H905" s="180"/>
      <c r="I905" s="92"/>
    </row>
    <row r="906" spans="1:9" x14ac:dyDescent="0.25">
      <c r="A906" s="180"/>
      <c r="B906" s="485"/>
      <c r="C906" s="485"/>
      <c r="D906" s="180"/>
      <c r="E906" s="180"/>
      <c r="F906" s="180"/>
      <c r="G906" s="180"/>
      <c r="H906" s="180"/>
      <c r="I906" s="92"/>
    </row>
    <row r="907" spans="1:9" x14ac:dyDescent="0.25">
      <c r="A907" s="180"/>
      <c r="B907" s="485"/>
      <c r="C907" s="485"/>
      <c r="D907" s="180"/>
      <c r="E907" s="180"/>
      <c r="F907" s="180"/>
      <c r="G907" s="180"/>
      <c r="H907" s="180"/>
      <c r="I907" s="92"/>
    </row>
    <row r="908" spans="1:9" x14ac:dyDescent="0.25">
      <c r="A908" s="180"/>
      <c r="B908" s="485"/>
      <c r="C908" s="485"/>
      <c r="D908" s="180"/>
      <c r="E908" s="180"/>
      <c r="F908" s="180"/>
      <c r="G908" s="180"/>
      <c r="H908" s="180"/>
      <c r="I908" s="92"/>
    </row>
    <row r="909" spans="1:9" x14ac:dyDescent="0.25">
      <c r="A909" s="180"/>
      <c r="B909" s="485"/>
      <c r="C909" s="485"/>
      <c r="D909" s="180"/>
      <c r="E909" s="180"/>
      <c r="F909" s="180"/>
      <c r="G909" s="180"/>
      <c r="H909" s="180"/>
      <c r="I909" s="92"/>
    </row>
    <row r="910" spans="1:9" x14ac:dyDescent="0.25">
      <c r="A910" s="180"/>
      <c r="B910" s="485"/>
      <c r="C910" s="485"/>
      <c r="D910" s="180"/>
      <c r="E910" s="180"/>
      <c r="F910" s="180"/>
      <c r="G910" s="180"/>
      <c r="H910" s="180"/>
      <c r="I910" s="92"/>
    </row>
    <row r="911" spans="1:9" x14ac:dyDescent="0.25">
      <c r="A911" s="180"/>
      <c r="B911" s="485"/>
      <c r="C911" s="485"/>
      <c r="D911" s="180"/>
      <c r="E911" s="180"/>
      <c r="F911" s="180"/>
      <c r="G911" s="180"/>
      <c r="H911" s="180"/>
      <c r="I911" s="92"/>
    </row>
    <row r="912" spans="1:9" x14ac:dyDescent="0.25">
      <c r="A912" s="180"/>
      <c r="B912" s="485"/>
      <c r="C912" s="485"/>
      <c r="D912" s="180"/>
      <c r="E912" s="180"/>
      <c r="F912" s="180"/>
      <c r="G912" s="180"/>
      <c r="H912" s="180"/>
      <c r="I912" s="92"/>
    </row>
    <row r="913" spans="1:9" x14ac:dyDescent="0.25">
      <c r="A913" s="180"/>
      <c r="B913" s="485"/>
      <c r="C913" s="485"/>
      <c r="D913" s="180"/>
      <c r="E913" s="180"/>
      <c r="F913" s="180"/>
      <c r="G913" s="180"/>
      <c r="H913" s="180"/>
      <c r="I913" s="92"/>
    </row>
    <row r="914" spans="1:9" x14ac:dyDescent="0.25">
      <c r="A914" s="180"/>
      <c r="B914" s="485"/>
      <c r="C914" s="485"/>
      <c r="D914" s="180"/>
      <c r="E914" s="180"/>
      <c r="F914" s="180"/>
      <c r="G914" s="180"/>
      <c r="H914" s="180"/>
      <c r="I914" s="92"/>
    </row>
    <row r="915" spans="1:9" x14ac:dyDescent="0.25">
      <c r="A915" s="180"/>
      <c r="B915" s="485"/>
      <c r="C915" s="485"/>
      <c r="D915" s="180"/>
      <c r="E915" s="180"/>
      <c r="F915" s="180"/>
      <c r="G915" s="180"/>
      <c r="H915" s="180"/>
      <c r="I915" s="92"/>
    </row>
    <row r="916" spans="1:9" x14ac:dyDescent="0.25">
      <c r="A916" s="180"/>
      <c r="B916" s="485"/>
      <c r="C916" s="485"/>
      <c r="D916" s="180"/>
      <c r="E916" s="180"/>
      <c r="F916" s="180"/>
      <c r="G916" s="180"/>
      <c r="H916" s="180"/>
      <c r="I916" s="92"/>
    </row>
    <row r="917" spans="1:9" x14ac:dyDescent="0.25">
      <c r="A917" s="180"/>
      <c r="B917" s="485"/>
      <c r="C917" s="485"/>
      <c r="D917" s="180"/>
      <c r="E917" s="180"/>
      <c r="F917" s="180"/>
      <c r="G917" s="180"/>
      <c r="H917" s="180"/>
      <c r="I917" s="92"/>
    </row>
    <row r="918" spans="1:9" x14ac:dyDescent="0.25">
      <c r="A918" s="180"/>
      <c r="B918" s="485"/>
      <c r="C918" s="485"/>
      <c r="D918" s="180"/>
      <c r="E918" s="180"/>
      <c r="F918" s="180"/>
      <c r="G918" s="180"/>
      <c r="H918" s="180"/>
      <c r="I918" s="92"/>
    </row>
    <row r="919" spans="1:9" x14ac:dyDescent="0.25">
      <c r="A919" s="180"/>
      <c r="B919" s="485"/>
      <c r="C919" s="485"/>
      <c r="D919" s="180"/>
      <c r="E919" s="180"/>
      <c r="F919" s="180"/>
      <c r="G919" s="180"/>
      <c r="H919" s="180"/>
      <c r="I919" s="92"/>
    </row>
    <row r="920" spans="1:9" x14ac:dyDescent="0.25">
      <c r="A920" s="180"/>
      <c r="B920" s="485"/>
      <c r="C920" s="485"/>
      <c r="D920" s="180"/>
      <c r="E920" s="180"/>
      <c r="F920" s="180"/>
      <c r="G920" s="180"/>
      <c r="H920" s="180"/>
      <c r="I920" s="92"/>
    </row>
    <row r="921" spans="1:9" x14ac:dyDescent="0.25">
      <c r="A921" s="180"/>
      <c r="B921" s="485"/>
      <c r="C921" s="485"/>
      <c r="D921" s="180"/>
      <c r="E921" s="180"/>
      <c r="F921" s="180"/>
      <c r="G921" s="180"/>
      <c r="H921" s="180"/>
      <c r="I921" s="92"/>
    </row>
    <row r="922" spans="1:9" x14ac:dyDescent="0.25">
      <c r="A922" s="180"/>
      <c r="B922" s="485"/>
      <c r="C922" s="485"/>
      <c r="D922" s="180"/>
      <c r="E922" s="180"/>
      <c r="F922" s="180"/>
      <c r="G922" s="180"/>
      <c r="H922" s="180"/>
      <c r="I922" s="92"/>
    </row>
    <row r="923" spans="1:9" x14ac:dyDescent="0.25">
      <c r="A923" s="180"/>
      <c r="B923" s="485"/>
      <c r="C923" s="485"/>
      <c r="D923" s="180"/>
      <c r="E923" s="180"/>
      <c r="F923" s="180"/>
      <c r="G923" s="180"/>
      <c r="H923" s="180"/>
      <c r="I923" s="92"/>
    </row>
    <row r="924" spans="1:9" x14ac:dyDescent="0.25">
      <c r="A924" s="180"/>
      <c r="B924" s="485"/>
      <c r="C924" s="485"/>
      <c r="D924" s="180"/>
      <c r="E924" s="180"/>
      <c r="F924" s="180"/>
      <c r="G924" s="180"/>
      <c r="H924" s="180"/>
      <c r="I924" s="92"/>
    </row>
    <row r="925" spans="1:9" x14ac:dyDescent="0.25">
      <c r="A925" s="180"/>
      <c r="B925" s="485"/>
      <c r="C925" s="485"/>
      <c r="D925" s="180"/>
      <c r="E925" s="180"/>
      <c r="F925" s="180"/>
      <c r="G925" s="180"/>
      <c r="H925" s="180"/>
      <c r="I925" s="92"/>
    </row>
    <row r="926" spans="1:9" x14ac:dyDescent="0.25">
      <c r="A926" s="180"/>
      <c r="B926" s="485"/>
      <c r="C926" s="485"/>
      <c r="D926" s="180"/>
      <c r="E926" s="180"/>
      <c r="F926" s="180"/>
      <c r="G926" s="180"/>
      <c r="H926" s="180"/>
      <c r="I926" s="92"/>
    </row>
    <row r="927" spans="1:9" x14ac:dyDescent="0.25">
      <c r="A927" s="180"/>
      <c r="B927" s="485"/>
      <c r="C927" s="485"/>
      <c r="D927" s="180"/>
      <c r="E927" s="180"/>
      <c r="F927" s="180"/>
      <c r="G927" s="180"/>
      <c r="H927" s="180"/>
      <c r="I927" s="92"/>
    </row>
    <row r="928" spans="1:9" x14ac:dyDescent="0.25">
      <c r="A928" s="180"/>
      <c r="B928" s="485"/>
      <c r="C928" s="485"/>
      <c r="D928" s="180"/>
      <c r="E928" s="180"/>
      <c r="F928" s="180"/>
      <c r="G928" s="180"/>
      <c r="H928" s="180"/>
      <c r="I928" s="92"/>
    </row>
    <row r="929" spans="1:9" x14ac:dyDescent="0.25">
      <c r="A929" s="180"/>
      <c r="B929" s="485"/>
      <c r="C929" s="485"/>
      <c r="D929" s="180"/>
      <c r="E929" s="180"/>
      <c r="F929" s="180"/>
      <c r="G929" s="180"/>
      <c r="H929" s="180"/>
      <c r="I929" s="92"/>
    </row>
    <row r="930" spans="1:9" x14ac:dyDescent="0.25">
      <c r="A930" s="180"/>
      <c r="B930" s="485"/>
      <c r="C930" s="485"/>
      <c r="D930" s="180"/>
      <c r="E930" s="180"/>
      <c r="F930" s="180"/>
      <c r="G930" s="180"/>
      <c r="H930" s="180"/>
      <c r="I930" s="92"/>
    </row>
    <row r="931" spans="1:9" x14ac:dyDescent="0.25">
      <c r="A931" s="180"/>
      <c r="B931" s="485"/>
      <c r="C931" s="485"/>
      <c r="D931" s="180"/>
      <c r="E931" s="180"/>
      <c r="F931" s="180"/>
      <c r="G931" s="180"/>
      <c r="H931" s="180"/>
      <c r="I931" s="92"/>
    </row>
    <row r="932" spans="1:9" x14ac:dyDescent="0.25">
      <c r="A932" s="180"/>
      <c r="B932" s="485"/>
      <c r="C932" s="485"/>
      <c r="D932" s="180"/>
      <c r="E932" s="180"/>
      <c r="F932" s="180"/>
      <c r="G932" s="180"/>
      <c r="H932" s="180"/>
      <c r="I932" s="92"/>
    </row>
    <row r="933" spans="1:9" x14ac:dyDescent="0.25">
      <c r="A933" s="180"/>
      <c r="B933" s="485"/>
      <c r="C933" s="485"/>
      <c r="D933" s="180"/>
      <c r="E933" s="180"/>
      <c r="F933" s="180"/>
      <c r="G933" s="180"/>
      <c r="H933" s="180"/>
      <c r="I933" s="92"/>
    </row>
    <row r="934" spans="1:9" x14ac:dyDescent="0.25">
      <c r="A934" s="180"/>
      <c r="B934" s="485"/>
      <c r="C934" s="485"/>
      <c r="D934" s="180"/>
      <c r="E934" s="180"/>
      <c r="F934" s="180"/>
      <c r="G934" s="180"/>
      <c r="H934" s="180"/>
      <c r="I934" s="92"/>
    </row>
    <row r="935" spans="1:9" x14ac:dyDescent="0.25">
      <c r="A935" s="180"/>
      <c r="B935" s="485"/>
      <c r="C935" s="485"/>
      <c r="D935" s="180"/>
      <c r="E935" s="180"/>
      <c r="F935" s="180"/>
      <c r="G935" s="180"/>
      <c r="H935" s="180"/>
      <c r="I935" s="92"/>
    </row>
    <row r="936" spans="1:9" x14ac:dyDescent="0.25">
      <c r="A936" s="180"/>
      <c r="B936" s="485"/>
      <c r="C936" s="485"/>
      <c r="D936" s="180"/>
      <c r="E936" s="180"/>
      <c r="F936" s="180"/>
      <c r="G936" s="180"/>
      <c r="H936" s="180"/>
      <c r="I936" s="92"/>
    </row>
    <row r="937" spans="1:9" x14ac:dyDescent="0.25">
      <c r="A937" s="180"/>
      <c r="B937" s="485"/>
      <c r="C937" s="485"/>
      <c r="D937" s="180"/>
      <c r="E937" s="180"/>
      <c r="F937" s="180"/>
      <c r="G937" s="180"/>
      <c r="H937" s="180"/>
      <c r="I937" s="92"/>
    </row>
    <row r="938" spans="1:9" x14ac:dyDescent="0.25">
      <c r="A938" s="180"/>
      <c r="B938" s="485"/>
      <c r="C938" s="485"/>
      <c r="D938" s="180"/>
      <c r="E938" s="180"/>
      <c r="F938" s="180"/>
      <c r="G938" s="180"/>
      <c r="H938" s="180"/>
      <c r="I938" s="92"/>
    </row>
    <row r="939" spans="1:9" x14ac:dyDescent="0.25">
      <c r="A939" s="180"/>
      <c r="B939" s="485"/>
      <c r="C939" s="485"/>
      <c r="D939" s="180"/>
      <c r="E939" s="180"/>
      <c r="F939" s="180"/>
      <c r="G939" s="180"/>
      <c r="H939" s="180"/>
      <c r="I939" s="92"/>
    </row>
    <row r="940" spans="1:9" x14ac:dyDescent="0.25">
      <c r="A940" s="180"/>
      <c r="B940" s="485"/>
      <c r="C940" s="485"/>
      <c r="D940" s="180"/>
      <c r="E940" s="180"/>
      <c r="F940" s="180"/>
      <c r="G940" s="180"/>
      <c r="H940" s="180"/>
      <c r="I940" s="92"/>
    </row>
    <row r="941" spans="1:9" x14ac:dyDescent="0.25">
      <c r="A941" s="180"/>
      <c r="B941" s="485"/>
      <c r="C941" s="485"/>
      <c r="D941" s="180"/>
      <c r="E941" s="180"/>
      <c r="F941" s="180"/>
      <c r="G941" s="180"/>
      <c r="H941" s="180"/>
      <c r="I941" s="92"/>
    </row>
    <row r="942" spans="1:9" x14ac:dyDescent="0.25">
      <c r="A942" s="180"/>
      <c r="B942" s="485"/>
      <c r="C942" s="485"/>
      <c r="D942" s="180"/>
      <c r="E942" s="180"/>
      <c r="F942" s="180"/>
      <c r="G942" s="180"/>
      <c r="H942" s="180"/>
      <c r="I942" s="92"/>
    </row>
    <row r="943" spans="1:9" x14ac:dyDescent="0.25">
      <c r="A943" s="180"/>
      <c r="B943" s="485"/>
      <c r="C943" s="485"/>
      <c r="D943" s="180"/>
      <c r="E943" s="180"/>
      <c r="F943" s="180"/>
      <c r="G943" s="180"/>
      <c r="H943" s="180"/>
      <c r="I943" s="92"/>
    </row>
    <row r="944" spans="1:9" x14ac:dyDescent="0.25">
      <c r="A944" s="180"/>
      <c r="B944" s="485"/>
      <c r="C944" s="485"/>
      <c r="D944" s="180"/>
      <c r="E944" s="180"/>
      <c r="F944" s="180"/>
      <c r="G944" s="180"/>
      <c r="H944" s="180"/>
      <c r="I944" s="92"/>
    </row>
    <row r="945" spans="1:9" x14ac:dyDescent="0.25">
      <c r="A945" s="180"/>
      <c r="B945" s="485"/>
      <c r="C945" s="485"/>
      <c r="D945" s="180"/>
      <c r="E945" s="180"/>
      <c r="F945" s="180"/>
      <c r="G945" s="180"/>
      <c r="H945" s="180"/>
      <c r="I945" s="92"/>
    </row>
    <row r="946" spans="1:9" x14ac:dyDescent="0.25">
      <c r="A946" s="180"/>
      <c r="B946" s="485"/>
      <c r="C946" s="485"/>
      <c r="D946" s="180"/>
      <c r="E946" s="180"/>
      <c r="F946" s="180"/>
      <c r="G946" s="180"/>
      <c r="H946" s="180"/>
      <c r="I946" s="92"/>
    </row>
    <row r="947" spans="1:9" x14ac:dyDescent="0.25">
      <c r="A947" s="180"/>
      <c r="B947" s="485"/>
      <c r="C947" s="485"/>
      <c r="D947" s="180"/>
      <c r="E947" s="180"/>
      <c r="F947" s="180"/>
      <c r="G947" s="180"/>
      <c r="H947" s="180"/>
      <c r="I947" s="92"/>
    </row>
    <row r="948" spans="1:9" x14ac:dyDescent="0.25">
      <c r="A948" s="180"/>
      <c r="B948" s="485"/>
      <c r="C948" s="485"/>
      <c r="D948" s="180"/>
      <c r="E948" s="180"/>
      <c r="F948" s="180"/>
      <c r="G948" s="180"/>
      <c r="H948" s="180"/>
      <c r="I948" s="92"/>
    </row>
    <row r="949" spans="1:9" x14ac:dyDescent="0.25">
      <c r="A949" s="180"/>
      <c r="B949" s="485"/>
      <c r="C949" s="485"/>
      <c r="D949" s="180"/>
      <c r="E949" s="180"/>
      <c r="F949" s="180"/>
      <c r="G949" s="180"/>
      <c r="H949" s="180"/>
      <c r="I949" s="92"/>
    </row>
    <row r="950" spans="1:9" x14ac:dyDescent="0.25">
      <c r="A950" s="180"/>
      <c r="B950" s="485"/>
      <c r="C950" s="485"/>
      <c r="D950" s="180"/>
      <c r="E950" s="180"/>
      <c r="F950" s="180"/>
      <c r="G950" s="180"/>
      <c r="H950" s="180"/>
      <c r="I950" s="92"/>
    </row>
    <row r="951" spans="1:9" x14ac:dyDescent="0.25">
      <c r="A951" s="180"/>
      <c r="B951" s="485"/>
      <c r="C951" s="485"/>
      <c r="D951" s="180"/>
      <c r="E951" s="180"/>
      <c r="F951" s="180"/>
      <c r="G951" s="180"/>
      <c r="H951" s="180"/>
      <c r="I951" s="92"/>
    </row>
    <row r="952" spans="1:9" x14ac:dyDescent="0.25">
      <c r="A952" s="180"/>
      <c r="B952" s="485"/>
      <c r="C952" s="485"/>
      <c r="D952" s="180"/>
      <c r="E952" s="180"/>
      <c r="F952" s="180"/>
      <c r="G952" s="180"/>
      <c r="H952" s="180"/>
      <c r="I952" s="92"/>
    </row>
    <row r="953" spans="1:9" x14ac:dyDescent="0.25">
      <c r="A953" s="180"/>
      <c r="B953" s="485"/>
      <c r="C953" s="485"/>
      <c r="D953" s="180"/>
      <c r="E953" s="180"/>
      <c r="F953" s="180"/>
      <c r="G953" s="180"/>
      <c r="H953" s="180"/>
      <c r="I953" s="92"/>
    </row>
    <row r="954" spans="1:9" x14ac:dyDescent="0.25">
      <c r="A954" s="180"/>
      <c r="B954" s="485"/>
      <c r="C954" s="485"/>
      <c r="D954" s="180"/>
      <c r="E954" s="180"/>
      <c r="F954" s="180"/>
      <c r="G954" s="180"/>
      <c r="H954" s="180"/>
      <c r="I954" s="92"/>
    </row>
    <row r="955" spans="1:9" x14ac:dyDescent="0.25">
      <c r="A955" s="180"/>
      <c r="B955" s="485"/>
      <c r="C955" s="485"/>
      <c r="D955" s="180"/>
      <c r="E955" s="180"/>
      <c r="F955" s="180"/>
      <c r="G955" s="180"/>
      <c r="H955" s="180"/>
      <c r="I955" s="92"/>
    </row>
    <row r="956" spans="1:9" x14ac:dyDescent="0.25">
      <c r="A956" s="180"/>
      <c r="B956" s="485"/>
      <c r="C956" s="485"/>
      <c r="D956" s="180"/>
      <c r="E956" s="180"/>
      <c r="F956" s="180"/>
      <c r="G956" s="180"/>
      <c r="H956" s="180"/>
      <c r="I956" s="92"/>
    </row>
    <row r="957" spans="1:9" x14ac:dyDescent="0.25">
      <c r="A957" s="180"/>
      <c r="B957" s="485"/>
      <c r="C957" s="485"/>
      <c r="D957" s="180"/>
      <c r="E957" s="180"/>
      <c r="F957" s="180"/>
      <c r="G957" s="180"/>
      <c r="H957" s="180"/>
      <c r="I957" s="92"/>
    </row>
    <row r="958" spans="1:9" x14ac:dyDescent="0.25">
      <c r="A958" s="180"/>
      <c r="B958" s="485"/>
      <c r="C958" s="485"/>
      <c r="D958" s="180"/>
      <c r="E958" s="180"/>
      <c r="F958" s="180"/>
      <c r="G958" s="180"/>
      <c r="H958" s="180"/>
      <c r="I958" s="92"/>
    </row>
    <row r="959" spans="1:9" x14ac:dyDescent="0.25">
      <c r="A959" s="180"/>
      <c r="B959" s="485"/>
      <c r="C959" s="485"/>
      <c r="D959" s="180"/>
      <c r="E959" s="180"/>
      <c r="F959" s="180"/>
      <c r="G959" s="180"/>
      <c r="H959" s="180"/>
      <c r="I959" s="92"/>
    </row>
    <row r="960" spans="1:9" x14ac:dyDescent="0.25">
      <c r="A960" s="180"/>
      <c r="B960" s="485"/>
      <c r="C960" s="485"/>
      <c r="D960" s="180"/>
      <c r="E960" s="180"/>
      <c r="F960" s="180"/>
      <c r="G960" s="180"/>
      <c r="H960" s="180"/>
      <c r="I960" s="92"/>
    </row>
    <row r="961" spans="1:9" x14ac:dyDescent="0.25">
      <c r="A961" s="180"/>
      <c r="B961" s="485"/>
      <c r="C961" s="485"/>
      <c r="D961" s="180"/>
      <c r="E961" s="180"/>
      <c r="F961" s="180"/>
      <c r="G961" s="180"/>
      <c r="H961" s="180"/>
      <c r="I961" s="92"/>
    </row>
    <row r="962" spans="1:9" x14ac:dyDescent="0.25">
      <c r="A962" s="180"/>
      <c r="B962" s="485"/>
      <c r="C962" s="485"/>
      <c r="D962" s="180"/>
      <c r="E962" s="180"/>
      <c r="F962" s="180"/>
      <c r="G962" s="180"/>
      <c r="H962" s="180"/>
      <c r="I962" s="92"/>
    </row>
    <row r="963" spans="1:9" x14ac:dyDescent="0.25">
      <c r="A963" s="180"/>
      <c r="B963" s="485"/>
      <c r="C963" s="485"/>
      <c r="D963" s="180"/>
      <c r="E963" s="180"/>
      <c r="F963" s="180"/>
      <c r="G963" s="180"/>
      <c r="H963" s="180"/>
      <c r="I963" s="92"/>
    </row>
    <row r="964" spans="1:9" x14ac:dyDescent="0.25">
      <c r="A964" s="180"/>
      <c r="B964" s="485"/>
      <c r="C964" s="485"/>
      <c r="D964" s="180"/>
      <c r="E964" s="180"/>
      <c r="F964" s="180"/>
      <c r="G964" s="180"/>
      <c r="H964" s="180"/>
      <c r="I964" s="92"/>
    </row>
    <row r="965" spans="1:9" x14ac:dyDescent="0.25">
      <c r="A965" s="180"/>
      <c r="B965" s="485"/>
      <c r="C965" s="485"/>
      <c r="D965" s="180"/>
      <c r="E965" s="180"/>
      <c r="F965" s="180"/>
      <c r="G965" s="180"/>
      <c r="H965" s="180"/>
      <c r="I965" s="92"/>
    </row>
    <row r="966" spans="1:9" x14ac:dyDescent="0.25">
      <c r="A966" s="180"/>
      <c r="B966" s="485"/>
      <c r="C966" s="485"/>
      <c r="D966" s="180"/>
      <c r="E966" s="180"/>
      <c r="F966" s="180"/>
      <c r="G966" s="180"/>
      <c r="H966" s="180"/>
      <c r="I966" s="92"/>
    </row>
    <row r="967" spans="1:9" x14ac:dyDescent="0.25">
      <c r="A967" s="180"/>
      <c r="B967" s="485"/>
      <c r="C967" s="485"/>
      <c r="D967" s="180"/>
      <c r="E967" s="180"/>
      <c r="F967" s="180"/>
      <c r="G967" s="180"/>
      <c r="H967" s="180"/>
      <c r="I967" s="92"/>
    </row>
    <row r="968" spans="1:9" x14ac:dyDescent="0.25">
      <c r="A968" s="180"/>
      <c r="B968" s="485"/>
      <c r="C968" s="485"/>
      <c r="D968" s="180"/>
      <c r="E968" s="180"/>
      <c r="F968" s="180"/>
      <c r="G968" s="180"/>
      <c r="H968" s="180"/>
      <c r="I968" s="92"/>
    </row>
    <row r="969" spans="1:9" x14ac:dyDescent="0.25">
      <c r="A969" s="180"/>
      <c r="B969" s="485"/>
      <c r="C969" s="485"/>
      <c r="D969" s="180"/>
      <c r="E969" s="180"/>
      <c r="F969" s="180"/>
      <c r="G969" s="180"/>
      <c r="H969" s="180"/>
      <c r="I969" s="92"/>
    </row>
    <row r="970" spans="1:9" x14ac:dyDescent="0.25">
      <c r="A970" s="180"/>
      <c r="B970" s="485"/>
      <c r="C970" s="485"/>
      <c r="D970" s="180"/>
      <c r="E970" s="180"/>
      <c r="F970" s="180"/>
      <c r="G970" s="180"/>
      <c r="H970" s="180"/>
      <c r="I970" s="92"/>
    </row>
    <row r="971" spans="1:9" x14ac:dyDescent="0.25">
      <c r="A971" s="180"/>
      <c r="B971" s="485"/>
      <c r="C971" s="485"/>
      <c r="D971" s="180"/>
      <c r="E971" s="180"/>
      <c r="F971" s="180"/>
      <c r="G971" s="180"/>
      <c r="H971" s="180"/>
      <c r="I971" s="92"/>
    </row>
    <row r="972" spans="1:9" x14ac:dyDescent="0.25">
      <c r="A972" s="180"/>
      <c r="B972" s="485"/>
      <c r="C972" s="485"/>
      <c r="D972" s="180"/>
      <c r="E972" s="180"/>
      <c r="F972" s="180"/>
      <c r="G972" s="180"/>
      <c r="H972" s="180"/>
      <c r="I972" s="92"/>
    </row>
    <row r="973" spans="1:9" x14ac:dyDescent="0.25">
      <c r="A973" s="180"/>
      <c r="B973" s="485"/>
      <c r="C973" s="485"/>
      <c r="D973" s="180"/>
      <c r="E973" s="180"/>
      <c r="F973" s="180"/>
      <c r="G973" s="180"/>
      <c r="H973" s="180"/>
      <c r="I973" s="92"/>
    </row>
    <row r="974" spans="1:9" x14ac:dyDescent="0.25">
      <c r="A974" s="180"/>
      <c r="B974" s="485"/>
      <c r="C974" s="485"/>
      <c r="D974" s="180"/>
      <c r="E974" s="180"/>
      <c r="F974" s="180"/>
      <c r="G974" s="180"/>
      <c r="H974" s="180"/>
      <c r="I974" s="92"/>
    </row>
    <row r="975" spans="1:9" x14ac:dyDescent="0.25">
      <c r="A975" s="180"/>
      <c r="B975" s="485"/>
      <c r="C975" s="485"/>
      <c r="D975" s="180"/>
      <c r="E975" s="180"/>
      <c r="F975" s="180"/>
      <c r="G975" s="180"/>
      <c r="H975" s="180"/>
      <c r="I975" s="92"/>
    </row>
    <row r="976" spans="1:9" x14ac:dyDescent="0.25">
      <c r="A976" s="180"/>
      <c r="B976" s="485"/>
      <c r="C976" s="485"/>
      <c r="D976" s="180"/>
      <c r="E976" s="180"/>
      <c r="F976" s="180"/>
      <c r="G976" s="180"/>
      <c r="H976" s="180"/>
      <c r="I976" s="92"/>
    </row>
    <row r="977" spans="1:9" x14ac:dyDescent="0.25">
      <c r="A977" s="180"/>
      <c r="B977" s="485"/>
      <c r="C977" s="485"/>
      <c r="D977" s="180"/>
      <c r="E977" s="180"/>
      <c r="F977" s="180"/>
      <c r="G977" s="180"/>
      <c r="H977" s="180"/>
      <c r="I977" s="92"/>
    </row>
    <row r="978" spans="1:9" x14ac:dyDescent="0.25">
      <c r="A978" s="180"/>
      <c r="B978" s="485"/>
      <c r="C978" s="485"/>
      <c r="D978" s="180"/>
      <c r="E978" s="180"/>
      <c r="F978" s="180"/>
      <c r="G978" s="180"/>
      <c r="H978" s="180"/>
      <c r="I978" s="92"/>
    </row>
    <row r="979" spans="1:9" x14ac:dyDescent="0.25">
      <c r="A979" s="180"/>
      <c r="B979" s="485"/>
      <c r="C979" s="485"/>
      <c r="D979" s="180"/>
      <c r="E979" s="180"/>
      <c r="F979" s="180"/>
      <c r="G979" s="180"/>
      <c r="H979" s="180"/>
      <c r="I979" s="92"/>
    </row>
    <row r="980" spans="1:9" x14ac:dyDescent="0.25">
      <c r="A980" s="180"/>
      <c r="B980" s="485"/>
      <c r="C980" s="485"/>
      <c r="D980" s="180"/>
      <c r="E980" s="180"/>
      <c r="F980" s="180"/>
      <c r="G980" s="180"/>
      <c r="H980" s="180"/>
      <c r="I980" s="92"/>
    </row>
    <row r="981" spans="1:9" x14ac:dyDescent="0.25">
      <c r="A981" s="180"/>
      <c r="B981" s="485"/>
      <c r="C981" s="485"/>
      <c r="D981" s="180"/>
      <c r="E981" s="180"/>
      <c r="F981" s="180"/>
      <c r="G981" s="180"/>
      <c r="H981" s="180"/>
      <c r="I981" s="92"/>
    </row>
    <row r="982" spans="1:9" x14ac:dyDescent="0.25">
      <c r="A982" s="180"/>
      <c r="B982" s="485"/>
      <c r="C982" s="485"/>
      <c r="D982" s="180"/>
      <c r="E982" s="180"/>
      <c r="F982" s="180"/>
      <c r="G982" s="180"/>
      <c r="H982" s="180"/>
      <c r="I982" s="92"/>
    </row>
    <row r="983" spans="1:9" x14ac:dyDescent="0.25">
      <c r="A983" s="180"/>
      <c r="B983" s="485"/>
      <c r="C983" s="485"/>
      <c r="D983" s="180"/>
      <c r="E983" s="180"/>
      <c r="F983" s="180"/>
      <c r="G983" s="180"/>
      <c r="H983" s="180"/>
      <c r="I983" s="92"/>
    </row>
    <row r="984" spans="1:9" x14ac:dyDescent="0.25">
      <c r="A984" s="180"/>
      <c r="B984" s="485"/>
      <c r="C984" s="485"/>
      <c r="D984" s="180"/>
      <c r="E984" s="180"/>
      <c r="F984" s="180"/>
      <c r="G984" s="180"/>
      <c r="H984" s="180"/>
      <c r="I984" s="92"/>
    </row>
    <row r="985" spans="1:9" x14ac:dyDescent="0.25">
      <c r="A985" s="180"/>
      <c r="B985" s="485"/>
      <c r="C985" s="485"/>
      <c r="D985" s="180"/>
      <c r="E985" s="180"/>
      <c r="F985" s="180"/>
      <c r="G985" s="180"/>
      <c r="H985" s="180"/>
      <c r="I985" s="92"/>
    </row>
    <row r="986" spans="1:9" x14ac:dyDescent="0.25">
      <c r="A986" s="180"/>
      <c r="B986" s="485"/>
      <c r="C986" s="485"/>
      <c r="D986" s="180"/>
      <c r="E986" s="180"/>
      <c r="F986" s="180"/>
      <c r="G986" s="180"/>
      <c r="H986" s="180"/>
      <c r="I986" s="92"/>
    </row>
    <row r="987" spans="1:9" x14ac:dyDescent="0.25">
      <c r="A987" s="180"/>
      <c r="B987" s="485"/>
      <c r="C987" s="485"/>
      <c r="D987" s="180"/>
      <c r="E987" s="180"/>
      <c r="F987" s="180"/>
      <c r="G987" s="180"/>
      <c r="H987" s="180"/>
      <c r="I987" s="92"/>
    </row>
    <row r="988" spans="1:9" x14ac:dyDescent="0.25">
      <c r="A988" s="180"/>
      <c r="B988" s="485"/>
      <c r="C988" s="485"/>
      <c r="D988" s="180"/>
      <c r="E988" s="180"/>
      <c r="F988" s="180"/>
      <c r="G988" s="180"/>
      <c r="H988" s="180"/>
      <c r="I988" s="92"/>
    </row>
    <row r="989" spans="1:9" x14ac:dyDescent="0.25">
      <c r="A989" s="180"/>
      <c r="B989" s="485"/>
      <c r="C989" s="485"/>
      <c r="D989" s="180"/>
      <c r="E989" s="180"/>
      <c r="F989" s="180"/>
      <c r="G989" s="180"/>
      <c r="H989" s="180"/>
      <c r="I989" s="92"/>
    </row>
    <row r="990" spans="1:9" x14ac:dyDescent="0.25">
      <c r="A990" s="180"/>
      <c r="B990" s="485"/>
      <c r="C990" s="485"/>
      <c r="D990" s="180"/>
      <c r="E990" s="180"/>
      <c r="F990" s="180"/>
      <c r="G990" s="180"/>
      <c r="H990" s="180"/>
      <c r="I990" s="92"/>
    </row>
    <row r="991" spans="1:9" x14ac:dyDescent="0.25">
      <c r="A991" s="180"/>
      <c r="B991" s="485"/>
      <c r="C991" s="485"/>
      <c r="D991" s="180"/>
      <c r="E991" s="180"/>
      <c r="F991" s="180"/>
      <c r="G991" s="180"/>
      <c r="H991" s="180"/>
      <c r="I991" s="92"/>
    </row>
    <row r="992" spans="1:9" x14ac:dyDescent="0.25">
      <c r="A992" s="180"/>
      <c r="B992" s="485"/>
      <c r="C992" s="485"/>
      <c r="D992" s="180"/>
      <c r="E992" s="180"/>
      <c r="F992" s="180"/>
      <c r="G992" s="180"/>
      <c r="H992" s="180"/>
      <c r="I992" s="92"/>
    </row>
    <row r="993" spans="1:9" x14ac:dyDescent="0.25">
      <c r="A993" s="180"/>
      <c r="B993" s="485"/>
      <c r="C993" s="485"/>
      <c r="D993" s="180"/>
      <c r="E993" s="180"/>
      <c r="F993" s="180"/>
      <c r="G993" s="180"/>
      <c r="H993" s="180"/>
      <c r="I993" s="92"/>
    </row>
    <row r="994" spans="1:9" x14ac:dyDescent="0.25">
      <c r="A994" s="180"/>
      <c r="B994" s="485"/>
      <c r="C994" s="485"/>
      <c r="D994" s="180"/>
      <c r="E994" s="180"/>
      <c r="F994" s="180"/>
      <c r="G994" s="180"/>
      <c r="H994" s="180"/>
      <c r="I994" s="92"/>
    </row>
    <row r="995" spans="1:9" x14ac:dyDescent="0.25">
      <c r="A995" s="180"/>
      <c r="B995" s="485"/>
      <c r="C995" s="485"/>
      <c r="D995" s="180"/>
      <c r="E995" s="180"/>
      <c r="F995" s="180"/>
      <c r="G995" s="180"/>
      <c r="H995" s="180"/>
      <c r="I995" s="92"/>
    </row>
    <row r="996" spans="1:9" x14ac:dyDescent="0.25">
      <c r="A996" s="180"/>
      <c r="B996" s="485"/>
      <c r="C996" s="485"/>
      <c r="D996" s="180"/>
      <c r="E996" s="180"/>
      <c r="F996" s="180"/>
      <c r="G996" s="180"/>
      <c r="H996" s="180"/>
      <c r="I996" s="92"/>
    </row>
    <row r="997" spans="1:9" x14ac:dyDescent="0.25">
      <c r="A997" s="180"/>
      <c r="B997" s="485"/>
      <c r="C997" s="485"/>
      <c r="D997" s="180"/>
      <c r="E997" s="180"/>
      <c r="F997" s="180"/>
      <c r="G997" s="180"/>
      <c r="H997" s="180"/>
      <c r="I997" s="92"/>
    </row>
    <row r="998" spans="1:9" x14ac:dyDescent="0.25">
      <c r="A998" s="180"/>
      <c r="B998" s="485"/>
      <c r="C998" s="485"/>
      <c r="D998" s="180"/>
      <c r="E998" s="180"/>
      <c r="F998" s="180"/>
      <c r="G998" s="180"/>
      <c r="H998" s="180"/>
      <c r="I998" s="92"/>
    </row>
    <row r="999" spans="1:9" x14ac:dyDescent="0.25">
      <c r="A999" s="180"/>
      <c r="B999" s="485"/>
      <c r="C999" s="485"/>
      <c r="D999" s="180"/>
      <c r="E999" s="180"/>
      <c r="F999" s="180"/>
      <c r="G999" s="180"/>
      <c r="H999" s="180"/>
      <c r="I999" s="92"/>
    </row>
    <row r="1000" spans="1:9" x14ac:dyDescent="0.25">
      <c r="A1000" s="180"/>
      <c r="B1000" s="485"/>
      <c r="C1000" s="485"/>
      <c r="D1000" s="180"/>
      <c r="E1000" s="180"/>
      <c r="F1000" s="180"/>
      <c r="G1000" s="180"/>
      <c r="H1000" s="180"/>
      <c r="I1000" s="92"/>
    </row>
  </sheetData>
  <dataConsolidate/>
  <mergeCells count="151">
    <mergeCell ref="B119:B121"/>
    <mergeCell ref="A22:A24"/>
    <mergeCell ref="B55:B56"/>
    <mergeCell ref="B59:B61"/>
    <mergeCell ref="A58:A65"/>
    <mergeCell ref="C57:I57"/>
    <mergeCell ref="B117:B118"/>
    <mergeCell ref="F117:F118"/>
    <mergeCell ref="C110:I110"/>
    <mergeCell ref="C59:C61"/>
    <mergeCell ref="I59:I61"/>
    <mergeCell ref="C58:I58"/>
    <mergeCell ref="C63:I63"/>
    <mergeCell ref="C77:I77"/>
    <mergeCell ref="A67:A77"/>
    <mergeCell ref="B43:B44"/>
    <mergeCell ref="B40:B41"/>
    <mergeCell ref="C64:I64"/>
    <mergeCell ref="A51:A54"/>
    <mergeCell ref="E59:E61"/>
    <mergeCell ref="A55:A57"/>
    <mergeCell ref="C114:C116"/>
    <mergeCell ref="A80:A93"/>
    <mergeCell ref="A114:A139"/>
    <mergeCell ref="B114:B116"/>
    <mergeCell ref="B1:B2"/>
    <mergeCell ref="A1:A2"/>
    <mergeCell ref="A4:A7"/>
    <mergeCell ref="C1:C2"/>
    <mergeCell ref="A12:A18"/>
    <mergeCell ref="A19:A21"/>
    <mergeCell ref="A8:A10"/>
    <mergeCell ref="C5:I5"/>
    <mergeCell ref="H2:H3"/>
    <mergeCell ref="I1:I3"/>
    <mergeCell ref="C111:I111"/>
    <mergeCell ref="H59:H61"/>
    <mergeCell ref="G59:G61"/>
    <mergeCell ref="F55:F56"/>
    <mergeCell ref="G114:G116"/>
    <mergeCell ref="C36:I36"/>
    <mergeCell ref="C38:I38"/>
    <mergeCell ref="C40:I41"/>
    <mergeCell ref="C42:I42"/>
    <mergeCell ref="F114:F116"/>
    <mergeCell ref="C122:C124"/>
    <mergeCell ref="D114:D116"/>
    <mergeCell ref="D137:D139"/>
    <mergeCell ref="C134:C136"/>
    <mergeCell ref="A25:A43"/>
    <mergeCell ref="A45:A50"/>
    <mergeCell ref="C55:C56"/>
    <mergeCell ref="D59:D61"/>
    <mergeCell ref="A96:A111"/>
    <mergeCell ref="C28:I28"/>
    <mergeCell ref="C29:I29"/>
    <mergeCell ref="C30:I30"/>
    <mergeCell ref="G117:G118"/>
    <mergeCell ref="H114:H116"/>
    <mergeCell ref="H125:H127"/>
    <mergeCell ref="H119:H121"/>
    <mergeCell ref="I114:I116"/>
    <mergeCell ref="I119:I121"/>
    <mergeCell ref="I117:I118"/>
    <mergeCell ref="E114:E116"/>
    <mergeCell ref="E117:E118"/>
    <mergeCell ref="C117:C118"/>
    <mergeCell ref="C119:C121"/>
    <mergeCell ref="F122:F124"/>
    <mergeCell ref="F128:F130"/>
    <mergeCell ref="D122:D124"/>
    <mergeCell ref="H134:H136"/>
    <mergeCell ref="H153:H154"/>
    <mergeCell ref="E137:E139"/>
    <mergeCell ref="D134:D136"/>
    <mergeCell ref="C140:I140"/>
    <mergeCell ref="E134:E136"/>
    <mergeCell ref="I153:I154"/>
    <mergeCell ref="F125:F127"/>
    <mergeCell ref="E153:E154"/>
    <mergeCell ref="F153:F154"/>
    <mergeCell ref="C137:C139"/>
    <mergeCell ref="E128:E130"/>
    <mergeCell ref="E125:E127"/>
    <mergeCell ref="C128:C130"/>
    <mergeCell ref="G153:G154"/>
    <mergeCell ref="D128:D130"/>
    <mergeCell ref="C153:C154"/>
    <mergeCell ref="E122:E124"/>
    <mergeCell ref="D153:D154"/>
    <mergeCell ref="D125:D127"/>
    <mergeCell ref="C125:C127"/>
    <mergeCell ref="I125:I127"/>
    <mergeCell ref="A168:A172"/>
    <mergeCell ref="B137:B139"/>
    <mergeCell ref="B131:B133"/>
    <mergeCell ref="B134:B136"/>
    <mergeCell ref="B122:B124"/>
    <mergeCell ref="B128:B130"/>
    <mergeCell ref="B125:B127"/>
    <mergeCell ref="A143:A149"/>
    <mergeCell ref="A152:A165"/>
    <mergeCell ref="B153:B154"/>
    <mergeCell ref="I128:I130"/>
    <mergeCell ref="D119:D121"/>
    <mergeCell ref="G128:G130"/>
    <mergeCell ref="H122:H124"/>
    <mergeCell ref="I122:I124"/>
    <mergeCell ref="G2:G3"/>
    <mergeCell ref="E1:H1"/>
    <mergeCell ref="C53:I53"/>
    <mergeCell ref="C54:I54"/>
    <mergeCell ref="D55:D56"/>
    <mergeCell ref="F2:F3"/>
    <mergeCell ref="E2:E3"/>
    <mergeCell ref="H55:H56"/>
    <mergeCell ref="C32:I32"/>
    <mergeCell ref="D1:D2"/>
    <mergeCell ref="H117:H118"/>
    <mergeCell ref="C20:I20"/>
    <mergeCell ref="E55:E56"/>
    <mergeCell ref="I55:I56"/>
    <mergeCell ref="C24:I24"/>
    <mergeCell ref="C25:I25"/>
    <mergeCell ref="C27:I27"/>
    <mergeCell ref="C31:I31"/>
    <mergeCell ref="D117:D118"/>
    <mergeCell ref="E119:E121"/>
    <mergeCell ref="G125:G127"/>
    <mergeCell ref="G122:G124"/>
    <mergeCell ref="G119:G121"/>
    <mergeCell ref="C39:I39"/>
    <mergeCell ref="C149:I149"/>
    <mergeCell ref="C43:I44"/>
    <mergeCell ref="C45:I45"/>
    <mergeCell ref="C46:I46"/>
    <mergeCell ref="C93:I93"/>
    <mergeCell ref="C105:I105"/>
    <mergeCell ref="C109:I109"/>
    <mergeCell ref="G55:G56"/>
    <mergeCell ref="F59:F61"/>
    <mergeCell ref="I137:I139"/>
    <mergeCell ref="H128:H130"/>
    <mergeCell ref="I134:I136"/>
    <mergeCell ref="G137:G139"/>
    <mergeCell ref="F137:F139"/>
    <mergeCell ref="G134:G136"/>
    <mergeCell ref="H137:H139"/>
    <mergeCell ref="C131:I133"/>
    <mergeCell ref="F119:F121"/>
    <mergeCell ref="F134:F136"/>
  </mergeCells>
  <conditionalFormatting sqref="H142 H151:H152 I168:I172 I47:I52 I59 I62 H76 I4 I67:I76 I128:I130 H155:I166 I21:I22 I26 I34:I35 I37 I55 I65 H78:I83 H85:I92 H94:I104 H106:I108 I112:I124 H112:H113 I134:I139 I141:I148 I150:I153 I6:I19">
    <cfRule type="cellIs" dxfId="11" priority="19" stopIfTrue="1" operator="equal">
      <formula>$I$177</formula>
    </cfRule>
  </conditionalFormatting>
  <conditionalFormatting sqref="H142 H151:H152 I168:I172 I47:I52 I59 I62 H76 I4 I67:I76 I128:I130 H155:I166 I21:I22 I26 I34:I35 I37 I55 I65 H78:I83 H85:I92 H94:I104 H106:I108 I112:I124 H112:H113 I134:I139 I141:I148 I150:I153 I6:I19">
    <cfRule type="cellIs" dxfId="10" priority="20" stopIfTrue="1" operator="equal">
      <formula>$I$178</formula>
    </cfRule>
  </conditionalFormatting>
  <conditionalFormatting sqref="H142 H151:H152 I168:I172 I47:I52 I59 I62 H76 I4 I67:I76 I128:I130 H155:I166 I21:I22 I26 I34:I35 I37 I55 I65 H78:I83 H85:I92 H94:I104 H106:I108 I112:I124 H112:H113 I134:I139 I141:I148 I150:I153 I6:I19">
    <cfRule type="cellIs" dxfId="9" priority="21" stopIfTrue="1" operator="equal">
      <formula>$I$179</formula>
    </cfRule>
  </conditionalFormatting>
  <conditionalFormatting sqref="H142:I142 H151:I151 I47:I52 I59 I62 H76 I4 I67:I76 I21:I22 I26 I34:I35 I37 I55 I65 H78:I83 H85:I92 H94:I104 H106:I108 H112:I113 I6:I19">
    <cfRule type="colorScale" priority="22">
      <colorScale>
        <cfvo type="formula" val="$I$177"/>
        <cfvo type="formula" val="$I$178"/>
        <cfvo type="formula" val="$I$179"/>
        <color rgb="FFFF0000"/>
        <color rgb="FFFFC000"/>
        <color rgb="FF009900"/>
      </colorScale>
    </cfRule>
  </conditionalFormatting>
  <conditionalFormatting sqref="I141">
    <cfRule type="colorScale" priority="13">
      <colorScale>
        <cfvo type="formula" val="$I$177"/>
        <cfvo type="formula" val="$I$178"/>
        <cfvo type="formula" val="$I$179"/>
        <color rgb="FFFF0000"/>
        <color rgb="FFFFC000"/>
        <color rgb="FF009900"/>
      </colorScale>
    </cfRule>
  </conditionalFormatting>
  <conditionalFormatting sqref="I23">
    <cfRule type="cellIs" dxfId="8" priority="9" stopIfTrue="1" operator="equal">
      <formula>$I$177</formula>
    </cfRule>
  </conditionalFormatting>
  <conditionalFormatting sqref="I23">
    <cfRule type="cellIs" dxfId="7" priority="10" stopIfTrue="1" operator="equal">
      <formula>$I$178</formula>
    </cfRule>
  </conditionalFormatting>
  <conditionalFormatting sqref="I23">
    <cfRule type="cellIs" dxfId="6" priority="11" stopIfTrue="1" operator="equal">
      <formula>$I$179</formula>
    </cfRule>
  </conditionalFormatting>
  <conditionalFormatting sqref="I23">
    <cfRule type="colorScale" priority="12">
      <colorScale>
        <cfvo type="formula" val="$I$177"/>
        <cfvo type="formula" val="$I$178"/>
        <cfvo type="formula" val="$I$179"/>
        <color rgb="FFFF0000"/>
        <color rgb="FFFFC000"/>
        <color rgb="FF009900"/>
      </colorScale>
    </cfRule>
  </conditionalFormatting>
  <conditionalFormatting sqref="I33">
    <cfRule type="cellIs" dxfId="5" priority="5" stopIfTrue="1" operator="equal">
      <formula>$I$177</formula>
    </cfRule>
  </conditionalFormatting>
  <conditionalFormatting sqref="I33">
    <cfRule type="cellIs" dxfId="4" priority="6" stopIfTrue="1" operator="equal">
      <formula>$I$178</formula>
    </cfRule>
  </conditionalFormatting>
  <conditionalFormatting sqref="I33">
    <cfRule type="cellIs" dxfId="3" priority="7" stopIfTrue="1" operator="equal">
      <formula>$I$179</formula>
    </cfRule>
  </conditionalFormatting>
  <conditionalFormatting sqref="I33">
    <cfRule type="colorScale" priority="8">
      <colorScale>
        <cfvo type="formula" val="$I$177"/>
        <cfvo type="formula" val="$I$178"/>
        <cfvo type="formula" val="$I$179"/>
        <color rgb="FFFF0000"/>
        <color rgb="FFFFC000"/>
        <color rgb="FF009900"/>
      </colorScale>
    </cfRule>
  </conditionalFormatting>
  <conditionalFormatting sqref="H84:I84">
    <cfRule type="cellIs" dxfId="2" priority="1" stopIfTrue="1" operator="equal">
      <formula>$I$177</formula>
    </cfRule>
  </conditionalFormatting>
  <conditionalFormatting sqref="H84:I84">
    <cfRule type="cellIs" dxfId="1" priority="2" stopIfTrue="1" operator="equal">
      <formula>$I$178</formula>
    </cfRule>
  </conditionalFormatting>
  <conditionalFormatting sqref="H84:I84">
    <cfRule type="cellIs" dxfId="0" priority="3" stopIfTrue="1" operator="equal">
      <formula>$I$179</formula>
    </cfRule>
  </conditionalFormatting>
  <conditionalFormatting sqref="H84:I84">
    <cfRule type="colorScale" priority="4">
      <colorScale>
        <cfvo type="formula" val="$I$177"/>
        <cfvo type="formula" val="$I$178"/>
        <cfvo type="formula" val="$I$179"/>
        <color rgb="FFFF0000"/>
        <color rgb="FFFFC000"/>
        <color rgb="FF009900"/>
      </colorScale>
    </cfRule>
  </conditionalFormatting>
  <dataValidations count="1">
    <dataValidation type="list" allowBlank="1" showErrorMessage="1" sqref="I1 I59 I106:I108 I33:I35 I117 I119 I122 I112:I114 I128 I155:I180 I134 I137 I37 I55 I4 I6:I19 I21:I23 I26 I47:I52 I62 I65:I76 I78:I92 I94:I104 I141:I148 I150:I153" xr:uid="{00000000-0002-0000-0500-000000000000}">
      <formula1>$I$177:$I$179</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997"/>
  <sheetViews>
    <sheetView zoomScale="60" zoomScaleNormal="60" workbookViewId="0">
      <pane ySplit="4" topLeftCell="A159" activePane="bottomLeft" state="frozen"/>
      <selection pane="bottomLeft" sqref="A1:A1048576"/>
    </sheetView>
  </sheetViews>
  <sheetFormatPr baseColWidth="10" defaultColWidth="15.140625" defaultRowHeight="15" customHeight="1" x14ac:dyDescent="0.25"/>
  <cols>
    <col min="1" max="1" width="71.28515625" bestFit="1" customWidth="1"/>
    <col min="2" max="2" width="41.7109375" style="486" customWidth="1"/>
    <col min="3" max="3" width="12.140625" customWidth="1"/>
    <col min="4" max="4" width="12.5703125" customWidth="1"/>
    <col min="5" max="13" width="15.42578125" customWidth="1"/>
    <col min="14" max="14" width="11.42578125" customWidth="1"/>
    <col min="15" max="15" width="15.42578125" customWidth="1"/>
    <col min="16" max="16" width="15.140625" customWidth="1"/>
    <col min="17" max="26" width="9.42578125" style="227" customWidth="1"/>
    <col min="27" max="36" width="15.140625" style="227"/>
  </cols>
  <sheetData>
    <row r="1" spans="1:36" s="359" customFormat="1" ht="15.75" customHeight="1" x14ac:dyDescent="0.2">
      <c r="A1" s="651" t="s">
        <v>56</v>
      </c>
      <c r="B1" s="655" t="s">
        <v>57</v>
      </c>
      <c r="C1" s="658" t="s">
        <v>100</v>
      </c>
      <c r="D1" s="659"/>
      <c r="E1" s="659"/>
      <c r="F1" s="659"/>
      <c r="G1" s="659"/>
      <c r="H1" s="659"/>
      <c r="I1" s="659"/>
      <c r="J1" s="659"/>
      <c r="K1" s="659"/>
      <c r="L1" s="659"/>
      <c r="M1" s="659"/>
      <c r="N1" s="659"/>
      <c r="O1" s="659"/>
      <c r="P1" s="660"/>
      <c r="Q1" s="358"/>
      <c r="R1" s="358"/>
      <c r="S1" s="358"/>
      <c r="T1" s="358"/>
      <c r="U1" s="358"/>
      <c r="V1" s="358"/>
      <c r="W1" s="358"/>
      <c r="X1" s="358"/>
      <c r="Y1" s="358"/>
      <c r="Z1" s="358"/>
      <c r="AA1" s="358"/>
      <c r="AB1" s="358"/>
      <c r="AC1" s="358"/>
      <c r="AD1" s="358"/>
      <c r="AE1" s="358"/>
      <c r="AF1" s="358"/>
      <c r="AG1" s="358"/>
      <c r="AH1" s="358"/>
      <c r="AI1" s="358"/>
      <c r="AJ1" s="358"/>
    </row>
    <row r="2" spans="1:36" s="359" customFormat="1" ht="11.25" x14ac:dyDescent="0.2">
      <c r="A2" s="652"/>
      <c r="B2" s="656"/>
      <c r="C2" s="661" t="s">
        <v>101</v>
      </c>
      <c r="D2" s="662"/>
      <c r="E2" s="662"/>
      <c r="F2" s="663"/>
      <c r="G2" s="667" t="s">
        <v>102</v>
      </c>
      <c r="H2" s="668"/>
      <c r="I2" s="669"/>
      <c r="J2" s="664" t="s">
        <v>103</v>
      </c>
      <c r="K2" s="665"/>
      <c r="L2" s="665"/>
      <c r="M2" s="665"/>
      <c r="N2" s="665"/>
      <c r="O2" s="666"/>
      <c r="P2" s="360"/>
      <c r="Q2" s="358"/>
      <c r="R2" s="358"/>
      <c r="S2" s="358"/>
      <c r="T2" s="358"/>
      <c r="U2" s="358"/>
      <c r="V2" s="358"/>
      <c r="W2" s="358"/>
      <c r="X2" s="358"/>
      <c r="Y2" s="358"/>
      <c r="Z2" s="358"/>
      <c r="AA2" s="358"/>
      <c r="AB2" s="358"/>
      <c r="AC2" s="358"/>
      <c r="AD2" s="358"/>
      <c r="AE2" s="358"/>
      <c r="AF2" s="358"/>
      <c r="AG2" s="358"/>
      <c r="AH2" s="358"/>
      <c r="AI2" s="358"/>
      <c r="AJ2" s="358"/>
    </row>
    <row r="3" spans="1:36" s="359" customFormat="1" ht="67.5" customHeight="1" x14ac:dyDescent="0.2">
      <c r="A3" s="653"/>
      <c r="B3" s="657"/>
      <c r="C3" s="361" t="s">
        <v>104</v>
      </c>
      <c r="D3" s="362" t="s">
        <v>105</v>
      </c>
      <c r="E3" s="362" t="s">
        <v>106</v>
      </c>
      <c r="F3" s="362" t="s">
        <v>107</v>
      </c>
      <c r="G3" s="362" t="s">
        <v>108</v>
      </c>
      <c r="H3" s="362" t="s">
        <v>109</v>
      </c>
      <c r="I3" s="362" t="s">
        <v>110</v>
      </c>
      <c r="J3" s="362" t="s">
        <v>111</v>
      </c>
      <c r="K3" s="362" t="s">
        <v>112</v>
      </c>
      <c r="L3" s="362" t="s">
        <v>113</v>
      </c>
      <c r="M3" s="362" t="s">
        <v>114</v>
      </c>
      <c r="N3" s="362" t="s">
        <v>115</v>
      </c>
      <c r="O3" s="362" t="s">
        <v>116</v>
      </c>
      <c r="P3" s="363" t="s">
        <v>117</v>
      </c>
      <c r="Q3" s="403">
        <f>(P165)</f>
        <v>2.2770985856463799</v>
      </c>
      <c r="R3" s="358"/>
      <c r="S3" s="358"/>
      <c r="T3" s="358"/>
      <c r="U3" s="358"/>
      <c r="V3" s="358"/>
      <c r="W3" s="358"/>
      <c r="X3" s="358"/>
      <c r="Y3" s="358"/>
      <c r="Z3" s="358"/>
      <c r="AA3" s="358"/>
      <c r="AB3" s="358"/>
      <c r="AC3" s="358"/>
      <c r="AD3" s="358"/>
      <c r="AE3" s="358"/>
      <c r="AF3" s="358"/>
      <c r="AG3" s="358"/>
      <c r="AH3" s="358"/>
      <c r="AI3" s="358"/>
      <c r="AJ3" s="358"/>
    </row>
    <row r="4" spans="1:36" ht="15.75" customHeight="1" x14ac:dyDescent="0.25">
      <c r="A4" s="50"/>
      <c r="B4" s="50" t="s">
        <v>65</v>
      </c>
      <c r="C4" s="50"/>
      <c r="D4" s="50"/>
      <c r="E4" s="50"/>
      <c r="F4" s="50"/>
      <c r="G4" s="50"/>
      <c r="H4" s="50"/>
      <c r="I4" s="50"/>
      <c r="J4" s="50"/>
      <c r="K4" s="50"/>
      <c r="L4" s="50"/>
      <c r="M4" s="50"/>
      <c r="N4" s="50"/>
      <c r="O4" s="50"/>
      <c r="P4" s="50"/>
    </row>
    <row r="5" spans="1:36" ht="409.5" x14ac:dyDescent="0.25">
      <c r="A5" s="654" t="s">
        <v>66</v>
      </c>
      <c r="B5" s="228" t="s">
        <v>118</v>
      </c>
      <c r="C5" s="188">
        <v>3</v>
      </c>
      <c r="D5" s="188">
        <v>3</v>
      </c>
      <c r="E5" s="188">
        <v>3</v>
      </c>
      <c r="F5" s="491">
        <f t="shared" ref="F5:F20" si="0">(C5+D5+E5) / 15 *5</f>
        <v>3</v>
      </c>
      <c r="G5" s="492">
        <v>2</v>
      </c>
      <c r="H5" s="492">
        <v>3</v>
      </c>
      <c r="I5" s="491">
        <f t="shared" ref="I5:I20" si="1">(G5+H5)/10*5</f>
        <v>2.5</v>
      </c>
      <c r="J5" s="188">
        <v>3</v>
      </c>
      <c r="K5" s="188">
        <v>3</v>
      </c>
      <c r="L5" s="188">
        <v>2</v>
      </c>
      <c r="M5" s="188">
        <v>3</v>
      </c>
      <c r="N5" s="188">
        <v>1</v>
      </c>
      <c r="O5" s="189">
        <f t="shared" ref="O5:O20" si="2">(J5+K5+L5+M5+N5)/25*5</f>
        <v>2.4</v>
      </c>
      <c r="P5" s="190">
        <f t="shared" ref="P5:P20" si="3">AVERAGE(F5,I5,O5)</f>
        <v>2.6333333333333333</v>
      </c>
    </row>
    <row r="6" spans="1:36" ht="213" customHeight="1" x14ac:dyDescent="0.25">
      <c r="A6" s="627"/>
      <c r="B6" s="234" t="s">
        <v>68</v>
      </c>
      <c r="C6" s="191">
        <v>0</v>
      </c>
      <c r="D6" s="191">
        <v>0</v>
      </c>
      <c r="E6" s="191">
        <v>0</v>
      </c>
      <c r="F6" s="192">
        <f t="shared" si="0"/>
        <v>0</v>
      </c>
      <c r="G6" s="191">
        <v>0</v>
      </c>
      <c r="H6" s="191">
        <v>0</v>
      </c>
      <c r="I6" s="192">
        <v>0</v>
      </c>
      <c r="J6" s="191">
        <v>0</v>
      </c>
      <c r="K6" s="191">
        <v>0</v>
      </c>
      <c r="L6" s="191">
        <v>0</v>
      </c>
      <c r="M6" s="191">
        <v>0</v>
      </c>
      <c r="N6" s="191">
        <v>0</v>
      </c>
      <c r="O6" s="192">
        <f t="shared" si="2"/>
        <v>0</v>
      </c>
      <c r="P6" s="193">
        <f t="shared" si="3"/>
        <v>0</v>
      </c>
    </row>
    <row r="7" spans="1:36" ht="127.5" customHeight="1" x14ac:dyDescent="0.25">
      <c r="A7" s="627"/>
      <c r="B7" s="234" t="s">
        <v>69</v>
      </c>
      <c r="C7" s="191">
        <v>1</v>
      </c>
      <c r="D7" s="191">
        <v>1</v>
      </c>
      <c r="E7" s="191">
        <v>1</v>
      </c>
      <c r="F7" s="192">
        <f t="shared" si="0"/>
        <v>1</v>
      </c>
      <c r="G7" s="191">
        <v>1</v>
      </c>
      <c r="H7" s="191">
        <v>1</v>
      </c>
      <c r="I7" s="192">
        <v>1</v>
      </c>
      <c r="J7" s="191">
        <v>1</v>
      </c>
      <c r="K7" s="191">
        <v>1</v>
      </c>
      <c r="L7" s="191">
        <v>1</v>
      </c>
      <c r="M7" s="191">
        <v>1</v>
      </c>
      <c r="N7" s="191">
        <v>1</v>
      </c>
      <c r="O7" s="192">
        <f t="shared" si="2"/>
        <v>1</v>
      </c>
      <c r="P7" s="193">
        <f t="shared" si="3"/>
        <v>1</v>
      </c>
    </row>
    <row r="8" spans="1:36" ht="153" customHeight="1" x14ac:dyDescent="0.25">
      <c r="A8" s="628"/>
      <c r="B8" s="234" t="s">
        <v>119</v>
      </c>
      <c r="C8" s="191">
        <v>1</v>
      </c>
      <c r="D8" s="191">
        <v>2</v>
      </c>
      <c r="E8" s="191">
        <v>1</v>
      </c>
      <c r="F8" s="192">
        <f t="shared" si="0"/>
        <v>1.3333333333333333</v>
      </c>
      <c r="G8" s="191">
        <v>1</v>
      </c>
      <c r="H8" s="191">
        <v>2</v>
      </c>
      <c r="I8" s="192">
        <f t="shared" si="1"/>
        <v>1.5</v>
      </c>
      <c r="J8" s="191">
        <v>2</v>
      </c>
      <c r="K8" s="191">
        <v>2</v>
      </c>
      <c r="L8" s="191">
        <v>1</v>
      </c>
      <c r="M8" s="191">
        <v>1</v>
      </c>
      <c r="N8" s="191">
        <v>1</v>
      </c>
      <c r="O8" s="192">
        <f t="shared" si="2"/>
        <v>1.4000000000000001</v>
      </c>
      <c r="P8" s="193">
        <f t="shared" si="3"/>
        <v>1.4111111111111112</v>
      </c>
    </row>
    <row r="9" spans="1:36" ht="127.5" customHeight="1" x14ac:dyDescent="0.25">
      <c r="A9" s="633" t="s">
        <v>70</v>
      </c>
      <c r="B9" s="234" t="s">
        <v>120</v>
      </c>
      <c r="C9" s="194">
        <v>4</v>
      </c>
      <c r="D9" s="194">
        <v>4</v>
      </c>
      <c r="E9" s="194">
        <v>4</v>
      </c>
      <c r="F9" s="192">
        <f t="shared" si="0"/>
        <v>4</v>
      </c>
      <c r="G9" s="194">
        <v>4</v>
      </c>
      <c r="H9" s="194">
        <v>3</v>
      </c>
      <c r="I9" s="192">
        <f t="shared" si="1"/>
        <v>3.5</v>
      </c>
      <c r="J9" s="194">
        <v>4</v>
      </c>
      <c r="K9" s="194">
        <v>4</v>
      </c>
      <c r="L9" s="194">
        <v>3</v>
      </c>
      <c r="M9" s="194">
        <v>3</v>
      </c>
      <c r="N9" s="194">
        <v>2</v>
      </c>
      <c r="O9" s="192">
        <f t="shared" si="2"/>
        <v>3.2</v>
      </c>
      <c r="P9" s="193">
        <f t="shared" si="3"/>
        <v>3.5666666666666664</v>
      </c>
    </row>
    <row r="10" spans="1:36" ht="140.25" customHeight="1" x14ac:dyDescent="0.25">
      <c r="A10" s="627"/>
      <c r="B10" s="234" t="s">
        <v>71</v>
      </c>
      <c r="C10" s="194">
        <v>4</v>
      </c>
      <c r="D10" s="194">
        <v>4</v>
      </c>
      <c r="E10" s="194">
        <v>4</v>
      </c>
      <c r="F10" s="192">
        <f t="shared" si="0"/>
        <v>4</v>
      </c>
      <c r="G10" s="194">
        <v>3</v>
      </c>
      <c r="H10" s="194">
        <v>3</v>
      </c>
      <c r="I10" s="192">
        <f t="shared" si="1"/>
        <v>3</v>
      </c>
      <c r="J10" s="194">
        <v>4</v>
      </c>
      <c r="K10" s="194">
        <v>3</v>
      </c>
      <c r="L10" s="194">
        <v>3</v>
      </c>
      <c r="M10" s="194">
        <v>3</v>
      </c>
      <c r="N10" s="194">
        <v>1</v>
      </c>
      <c r="O10" s="192">
        <f t="shared" si="2"/>
        <v>2.8000000000000003</v>
      </c>
      <c r="P10" s="193">
        <f t="shared" si="3"/>
        <v>3.2666666666666671</v>
      </c>
    </row>
    <row r="11" spans="1:36" ht="63.75" customHeight="1" x14ac:dyDescent="0.25">
      <c r="A11" s="628"/>
      <c r="B11" s="234" t="s">
        <v>121</v>
      </c>
      <c r="C11" s="194">
        <v>3</v>
      </c>
      <c r="D11" s="194">
        <v>4</v>
      </c>
      <c r="E11" s="194">
        <v>3</v>
      </c>
      <c r="F11" s="192">
        <f t="shared" si="0"/>
        <v>3.333333333333333</v>
      </c>
      <c r="G11" s="194">
        <v>3</v>
      </c>
      <c r="H11" s="194">
        <v>3</v>
      </c>
      <c r="I11" s="192">
        <f t="shared" si="1"/>
        <v>3</v>
      </c>
      <c r="J11" s="194">
        <v>4</v>
      </c>
      <c r="K11" s="194">
        <v>4</v>
      </c>
      <c r="L11" s="194">
        <v>3</v>
      </c>
      <c r="M11" s="194">
        <v>3</v>
      </c>
      <c r="N11" s="194">
        <v>2</v>
      </c>
      <c r="O11" s="192">
        <f t="shared" si="2"/>
        <v>3.2</v>
      </c>
      <c r="P11" s="193">
        <f t="shared" si="3"/>
        <v>3.1777777777777776</v>
      </c>
    </row>
    <row r="12" spans="1:36" s="386" customFormat="1" ht="63.75" customHeight="1" x14ac:dyDescent="0.25">
      <c r="A12" s="391"/>
      <c r="B12" s="234" t="s">
        <v>400</v>
      </c>
      <c r="C12" s="194">
        <v>3</v>
      </c>
      <c r="D12" s="194">
        <v>4</v>
      </c>
      <c r="E12" s="194">
        <v>3</v>
      </c>
      <c r="F12" s="192">
        <f t="shared" si="0"/>
        <v>3.333333333333333</v>
      </c>
      <c r="G12" s="194">
        <v>3</v>
      </c>
      <c r="H12" s="194">
        <v>3</v>
      </c>
      <c r="I12" s="192">
        <f t="shared" si="1"/>
        <v>3</v>
      </c>
      <c r="J12" s="194">
        <v>3</v>
      </c>
      <c r="K12" s="194">
        <v>3</v>
      </c>
      <c r="L12" s="194">
        <v>3</v>
      </c>
      <c r="M12" s="194">
        <v>3</v>
      </c>
      <c r="N12" s="194">
        <v>3</v>
      </c>
      <c r="O12" s="192">
        <f t="shared" si="2"/>
        <v>3</v>
      </c>
      <c r="P12" s="193">
        <f t="shared" si="3"/>
        <v>3.1111111111111107</v>
      </c>
      <c r="Q12" s="227"/>
      <c r="R12" s="227"/>
      <c r="S12" s="227"/>
      <c r="T12" s="227"/>
      <c r="U12" s="227"/>
      <c r="V12" s="227"/>
      <c r="W12" s="227"/>
      <c r="X12" s="227"/>
      <c r="Y12" s="227"/>
      <c r="Z12" s="227"/>
      <c r="AA12" s="227"/>
      <c r="AB12" s="227"/>
      <c r="AC12" s="227"/>
      <c r="AD12" s="227"/>
      <c r="AE12" s="227"/>
      <c r="AF12" s="227"/>
      <c r="AG12" s="227"/>
      <c r="AH12" s="227"/>
      <c r="AI12" s="227"/>
      <c r="AJ12" s="227"/>
    </row>
    <row r="13" spans="1:36" ht="181.5" customHeight="1" x14ac:dyDescent="0.25">
      <c r="A13" s="633" t="s">
        <v>72</v>
      </c>
      <c r="B13" s="234" t="s">
        <v>392</v>
      </c>
      <c r="C13" s="191">
        <v>2</v>
      </c>
      <c r="D13" s="191">
        <v>2</v>
      </c>
      <c r="E13" s="191">
        <v>2</v>
      </c>
      <c r="F13" s="192">
        <f t="shared" si="0"/>
        <v>2</v>
      </c>
      <c r="G13" s="191">
        <v>3</v>
      </c>
      <c r="H13" s="191">
        <v>2</v>
      </c>
      <c r="I13" s="192">
        <f t="shared" si="1"/>
        <v>2.5</v>
      </c>
      <c r="J13" s="191">
        <v>2</v>
      </c>
      <c r="K13" s="191">
        <v>3</v>
      </c>
      <c r="L13" s="191">
        <v>2</v>
      </c>
      <c r="M13" s="191">
        <v>3</v>
      </c>
      <c r="N13" s="191">
        <v>1</v>
      </c>
      <c r="O13" s="192">
        <f t="shared" si="2"/>
        <v>2.2000000000000002</v>
      </c>
      <c r="P13" s="193">
        <f t="shared" si="3"/>
        <v>2.2333333333333334</v>
      </c>
    </row>
    <row r="14" spans="1:36" ht="90" customHeight="1" x14ac:dyDescent="0.25">
      <c r="A14" s="627"/>
      <c r="B14" s="234" t="s">
        <v>257</v>
      </c>
      <c r="C14" s="191">
        <v>3</v>
      </c>
      <c r="D14" s="191">
        <v>3</v>
      </c>
      <c r="E14" s="191">
        <v>3</v>
      </c>
      <c r="F14" s="192">
        <f t="shared" si="0"/>
        <v>3</v>
      </c>
      <c r="G14" s="191">
        <v>3</v>
      </c>
      <c r="H14" s="191">
        <v>3</v>
      </c>
      <c r="I14" s="192">
        <f t="shared" si="1"/>
        <v>3</v>
      </c>
      <c r="J14" s="191">
        <v>3</v>
      </c>
      <c r="K14" s="191">
        <v>3</v>
      </c>
      <c r="L14" s="191">
        <v>2</v>
      </c>
      <c r="M14" s="191">
        <v>3</v>
      </c>
      <c r="N14" s="191">
        <v>2</v>
      </c>
      <c r="O14" s="192">
        <f t="shared" si="2"/>
        <v>2.6</v>
      </c>
      <c r="P14" s="193">
        <f t="shared" si="3"/>
        <v>2.8666666666666667</v>
      </c>
    </row>
    <row r="15" spans="1:36" ht="114.75" customHeight="1" x14ac:dyDescent="0.25">
      <c r="A15" s="627"/>
      <c r="B15" s="234" t="s">
        <v>393</v>
      </c>
      <c r="C15" s="191">
        <v>4</v>
      </c>
      <c r="D15" s="191">
        <v>4</v>
      </c>
      <c r="E15" s="191">
        <v>3</v>
      </c>
      <c r="F15" s="192">
        <f t="shared" si="0"/>
        <v>3.6666666666666665</v>
      </c>
      <c r="G15" s="191">
        <v>3</v>
      </c>
      <c r="H15" s="191">
        <v>3</v>
      </c>
      <c r="I15" s="192">
        <f t="shared" si="1"/>
        <v>3</v>
      </c>
      <c r="J15" s="191">
        <v>3</v>
      </c>
      <c r="K15" s="191">
        <v>2</v>
      </c>
      <c r="L15" s="191">
        <v>2</v>
      </c>
      <c r="M15" s="191">
        <v>2</v>
      </c>
      <c r="N15" s="191">
        <v>1</v>
      </c>
      <c r="O15" s="192">
        <f t="shared" si="2"/>
        <v>2</v>
      </c>
      <c r="P15" s="193">
        <f t="shared" si="3"/>
        <v>2.8888888888888888</v>
      </c>
    </row>
    <row r="16" spans="1:36" ht="89.25" customHeight="1" x14ac:dyDescent="0.25">
      <c r="A16" s="627"/>
      <c r="B16" s="234" t="s">
        <v>259</v>
      </c>
      <c r="C16" s="191">
        <v>4</v>
      </c>
      <c r="D16" s="191">
        <v>4</v>
      </c>
      <c r="E16" s="191">
        <v>3</v>
      </c>
      <c r="F16" s="192">
        <f t="shared" si="0"/>
        <v>3.6666666666666665</v>
      </c>
      <c r="G16" s="191">
        <v>3</v>
      </c>
      <c r="H16" s="191">
        <v>3</v>
      </c>
      <c r="I16" s="192">
        <f t="shared" si="1"/>
        <v>3</v>
      </c>
      <c r="J16" s="191">
        <v>4</v>
      </c>
      <c r="K16" s="191">
        <v>4</v>
      </c>
      <c r="L16" s="191">
        <v>3</v>
      </c>
      <c r="M16" s="191">
        <v>3</v>
      </c>
      <c r="N16" s="191">
        <v>1</v>
      </c>
      <c r="O16" s="192">
        <f t="shared" si="2"/>
        <v>3</v>
      </c>
      <c r="P16" s="193">
        <f t="shared" si="3"/>
        <v>3.2222222222222219</v>
      </c>
    </row>
    <row r="17" spans="1:36" ht="242.25" customHeight="1" x14ac:dyDescent="0.25">
      <c r="A17" s="627"/>
      <c r="B17" s="234" t="s">
        <v>394</v>
      </c>
      <c r="C17" s="191">
        <v>2</v>
      </c>
      <c r="D17" s="191">
        <v>2</v>
      </c>
      <c r="E17" s="191">
        <v>2</v>
      </c>
      <c r="F17" s="192">
        <f t="shared" si="0"/>
        <v>2</v>
      </c>
      <c r="G17" s="191">
        <v>2</v>
      </c>
      <c r="H17" s="191">
        <v>3</v>
      </c>
      <c r="I17" s="192">
        <f t="shared" si="1"/>
        <v>2.5</v>
      </c>
      <c r="J17" s="191">
        <v>2</v>
      </c>
      <c r="K17" s="191">
        <v>2</v>
      </c>
      <c r="L17" s="191">
        <v>2</v>
      </c>
      <c r="M17" s="191">
        <v>3</v>
      </c>
      <c r="N17" s="191">
        <v>1</v>
      </c>
      <c r="O17" s="192">
        <f t="shared" si="2"/>
        <v>2</v>
      </c>
      <c r="P17" s="193">
        <f t="shared" si="3"/>
        <v>2.1666666666666665</v>
      </c>
    </row>
    <row r="18" spans="1:36" ht="51" customHeight="1" x14ac:dyDescent="0.25">
      <c r="A18" s="627"/>
      <c r="B18" s="230" t="s">
        <v>395</v>
      </c>
      <c r="C18" s="191">
        <v>3</v>
      </c>
      <c r="D18" s="191">
        <v>4</v>
      </c>
      <c r="E18" s="191">
        <v>4</v>
      </c>
      <c r="F18" s="192">
        <f t="shared" si="0"/>
        <v>3.6666666666666665</v>
      </c>
      <c r="G18" s="191">
        <v>3</v>
      </c>
      <c r="H18" s="191">
        <v>4</v>
      </c>
      <c r="I18" s="192">
        <f t="shared" si="1"/>
        <v>3.5</v>
      </c>
      <c r="J18" s="191">
        <v>3</v>
      </c>
      <c r="K18" s="191">
        <v>3</v>
      </c>
      <c r="L18" s="191">
        <v>1</v>
      </c>
      <c r="M18" s="191">
        <v>1</v>
      </c>
      <c r="N18" s="191">
        <v>1</v>
      </c>
      <c r="O18" s="192">
        <f t="shared" si="2"/>
        <v>1.7999999999999998</v>
      </c>
      <c r="P18" s="193">
        <f t="shared" si="3"/>
        <v>2.9888888888888885</v>
      </c>
    </row>
    <row r="19" spans="1:36" ht="267.75" customHeight="1" x14ac:dyDescent="0.25">
      <c r="A19" s="628"/>
      <c r="B19" s="231" t="s">
        <v>396</v>
      </c>
      <c r="C19" s="191">
        <v>4</v>
      </c>
      <c r="D19" s="191">
        <v>4</v>
      </c>
      <c r="E19" s="191">
        <v>4</v>
      </c>
      <c r="F19" s="192">
        <f t="shared" si="0"/>
        <v>4</v>
      </c>
      <c r="G19" s="191">
        <v>4</v>
      </c>
      <c r="H19" s="191">
        <v>4</v>
      </c>
      <c r="I19" s="192">
        <f t="shared" si="1"/>
        <v>4</v>
      </c>
      <c r="J19" s="191">
        <v>4</v>
      </c>
      <c r="K19" s="191">
        <v>4</v>
      </c>
      <c r="L19" s="191">
        <v>4</v>
      </c>
      <c r="M19" s="191">
        <v>3</v>
      </c>
      <c r="N19" s="191">
        <v>1</v>
      </c>
      <c r="O19" s="192">
        <f t="shared" si="2"/>
        <v>3.2</v>
      </c>
      <c r="P19" s="193">
        <f t="shared" si="3"/>
        <v>3.7333333333333329</v>
      </c>
    </row>
    <row r="20" spans="1:36" ht="229.5" customHeight="1" x14ac:dyDescent="0.25">
      <c r="A20" s="670" t="s">
        <v>75</v>
      </c>
      <c r="B20" s="231" t="s">
        <v>401</v>
      </c>
      <c r="C20" s="387">
        <v>3</v>
      </c>
      <c r="D20" s="387">
        <v>3</v>
      </c>
      <c r="E20" s="387">
        <v>2</v>
      </c>
      <c r="F20" s="388">
        <f t="shared" si="0"/>
        <v>2.6666666666666665</v>
      </c>
      <c r="G20" s="387">
        <v>3</v>
      </c>
      <c r="H20" s="387">
        <v>3</v>
      </c>
      <c r="I20" s="388">
        <f t="shared" si="1"/>
        <v>3</v>
      </c>
      <c r="J20" s="387">
        <v>3</v>
      </c>
      <c r="K20" s="387">
        <v>3</v>
      </c>
      <c r="L20" s="387">
        <v>2</v>
      </c>
      <c r="M20" s="387">
        <v>2</v>
      </c>
      <c r="N20" s="387">
        <v>1</v>
      </c>
      <c r="O20" s="388">
        <f t="shared" si="2"/>
        <v>2.2000000000000002</v>
      </c>
      <c r="P20" s="392">
        <f t="shared" si="3"/>
        <v>2.6222222222222222</v>
      </c>
    </row>
    <row r="21" spans="1:36" ht="329.25" customHeight="1" x14ac:dyDescent="0.25">
      <c r="A21" s="627"/>
      <c r="B21" s="239" t="s">
        <v>263</v>
      </c>
      <c r="C21" s="191">
        <v>0</v>
      </c>
      <c r="D21" s="191">
        <v>0</v>
      </c>
      <c r="E21" s="191">
        <v>0</v>
      </c>
      <c r="F21" s="192">
        <f t="shared" ref="F21:F36" si="4">(C21+D21+E21) / 15 *5</f>
        <v>0</v>
      </c>
      <c r="G21" s="191">
        <v>0</v>
      </c>
      <c r="H21" s="191">
        <v>0</v>
      </c>
      <c r="I21" s="192">
        <v>0</v>
      </c>
      <c r="J21" s="191">
        <v>0</v>
      </c>
      <c r="K21" s="191">
        <v>0</v>
      </c>
      <c r="L21" s="191">
        <v>0</v>
      </c>
      <c r="M21" s="191">
        <v>0</v>
      </c>
      <c r="N21" s="191">
        <v>0</v>
      </c>
      <c r="O21" s="192">
        <f t="shared" ref="O21:O36" si="5">(J21+K21+L21+M21+N21)/25*5</f>
        <v>0</v>
      </c>
      <c r="P21" s="193">
        <f t="shared" ref="P21:P36" si="6">AVERAGE(F21,I21,O21)</f>
        <v>0</v>
      </c>
    </row>
    <row r="22" spans="1:36" ht="227.25" customHeight="1" x14ac:dyDescent="0.25">
      <c r="A22" s="628"/>
      <c r="B22" s="236" t="s">
        <v>264</v>
      </c>
      <c r="C22" s="191">
        <v>3</v>
      </c>
      <c r="D22" s="191">
        <v>3</v>
      </c>
      <c r="E22" s="191">
        <v>3</v>
      </c>
      <c r="F22" s="192">
        <f t="shared" si="4"/>
        <v>3</v>
      </c>
      <c r="G22" s="191">
        <v>2</v>
      </c>
      <c r="H22" s="191">
        <v>3</v>
      </c>
      <c r="I22" s="192">
        <f t="shared" ref="I22:I36" si="7">(G22+H22)/10*5</f>
        <v>2.5</v>
      </c>
      <c r="J22" s="191">
        <v>3</v>
      </c>
      <c r="K22" s="191">
        <v>3</v>
      </c>
      <c r="L22" s="191">
        <v>3</v>
      </c>
      <c r="M22" s="191">
        <v>2</v>
      </c>
      <c r="N22" s="191">
        <v>1</v>
      </c>
      <c r="O22" s="192">
        <f t="shared" si="5"/>
        <v>2.4</v>
      </c>
      <c r="P22" s="193">
        <f t="shared" si="6"/>
        <v>2.6333333333333333</v>
      </c>
    </row>
    <row r="23" spans="1:36" ht="191.25" customHeight="1" x14ac:dyDescent="0.25">
      <c r="A23" s="670" t="s">
        <v>77</v>
      </c>
      <c r="B23" s="236" t="s">
        <v>397</v>
      </c>
      <c r="C23" s="191">
        <v>3</v>
      </c>
      <c r="D23" s="191">
        <v>2</v>
      </c>
      <c r="E23" s="191">
        <v>2</v>
      </c>
      <c r="F23" s="192">
        <f t="shared" si="4"/>
        <v>2.3333333333333335</v>
      </c>
      <c r="G23" s="191">
        <v>2</v>
      </c>
      <c r="H23" s="191">
        <v>2</v>
      </c>
      <c r="I23" s="192">
        <f t="shared" si="7"/>
        <v>2</v>
      </c>
      <c r="J23" s="191">
        <v>3</v>
      </c>
      <c r="K23" s="191">
        <v>2</v>
      </c>
      <c r="L23" s="191">
        <v>2</v>
      </c>
      <c r="M23" s="191">
        <v>2</v>
      </c>
      <c r="N23" s="191">
        <v>1</v>
      </c>
      <c r="O23" s="192">
        <f t="shared" si="5"/>
        <v>2</v>
      </c>
      <c r="P23" s="193">
        <f t="shared" si="6"/>
        <v>2.1111111111111112</v>
      </c>
    </row>
    <row r="24" spans="1:36" ht="360.75" customHeight="1" x14ac:dyDescent="0.25">
      <c r="A24" s="627"/>
      <c r="B24" s="236" t="s">
        <v>398</v>
      </c>
      <c r="C24" s="191">
        <v>1</v>
      </c>
      <c r="D24" s="191">
        <v>1</v>
      </c>
      <c r="E24" s="191">
        <v>1</v>
      </c>
      <c r="F24" s="192">
        <v>1</v>
      </c>
      <c r="G24" s="191">
        <v>1</v>
      </c>
      <c r="H24" s="191">
        <v>1</v>
      </c>
      <c r="I24" s="192">
        <v>1</v>
      </c>
      <c r="J24" s="191">
        <v>1</v>
      </c>
      <c r="K24" s="191">
        <v>1</v>
      </c>
      <c r="L24" s="191">
        <v>1</v>
      </c>
      <c r="M24" s="191">
        <v>1</v>
      </c>
      <c r="N24" s="191">
        <v>1</v>
      </c>
      <c r="O24" s="192">
        <f t="shared" si="5"/>
        <v>1</v>
      </c>
      <c r="P24" s="193">
        <f t="shared" si="6"/>
        <v>1</v>
      </c>
    </row>
    <row r="25" spans="1:36" ht="297" customHeight="1" x14ac:dyDescent="0.25">
      <c r="A25" s="628"/>
      <c r="B25" s="236" t="s">
        <v>266</v>
      </c>
      <c r="C25" s="191">
        <v>0</v>
      </c>
      <c r="D25" s="191">
        <v>0</v>
      </c>
      <c r="E25" s="191">
        <v>0</v>
      </c>
      <c r="F25" s="192">
        <f t="shared" si="4"/>
        <v>0</v>
      </c>
      <c r="G25" s="191">
        <v>0</v>
      </c>
      <c r="H25" s="191">
        <v>0</v>
      </c>
      <c r="I25" s="192">
        <v>0</v>
      </c>
      <c r="J25" s="191">
        <v>0</v>
      </c>
      <c r="K25" s="191">
        <v>0</v>
      </c>
      <c r="L25" s="191">
        <v>0</v>
      </c>
      <c r="M25" s="191">
        <v>0</v>
      </c>
      <c r="N25" s="191">
        <v>0</v>
      </c>
      <c r="O25" s="192">
        <f t="shared" si="5"/>
        <v>0</v>
      </c>
      <c r="P25" s="193">
        <f t="shared" si="6"/>
        <v>0</v>
      </c>
    </row>
    <row r="26" spans="1:36" ht="114.75" customHeight="1" x14ac:dyDescent="0.25">
      <c r="A26" s="647" t="s">
        <v>78</v>
      </c>
      <c r="B26" s="236" t="s">
        <v>267</v>
      </c>
      <c r="C26" s="194">
        <v>0</v>
      </c>
      <c r="D26" s="194">
        <v>0</v>
      </c>
      <c r="E26" s="194">
        <v>0</v>
      </c>
      <c r="F26" s="195">
        <v>0</v>
      </c>
      <c r="G26" s="194">
        <v>0</v>
      </c>
      <c r="H26" s="194">
        <v>0</v>
      </c>
      <c r="I26" s="195">
        <v>0</v>
      </c>
      <c r="J26" s="194">
        <v>0</v>
      </c>
      <c r="K26" s="194">
        <v>0</v>
      </c>
      <c r="L26" s="194">
        <v>0</v>
      </c>
      <c r="M26" s="194">
        <v>0</v>
      </c>
      <c r="N26" s="194">
        <v>0</v>
      </c>
      <c r="O26" s="195">
        <f t="shared" si="5"/>
        <v>0</v>
      </c>
      <c r="P26" s="195">
        <f t="shared" si="6"/>
        <v>0</v>
      </c>
    </row>
    <row r="27" spans="1:36" ht="318.75" customHeight="1" x14ac:dyDescent="0.25">
      <c r="A27" s="648"/>
      <c r="B27" s="236" t="s">
        <v>268</v>
      </c>
      <c r="C27" s="194">
        <v>1</v>
      </c>
      <c r="D27" s="194">
        <v>1</v>
      </c>
      <c r="E27" s="194">
        <v>1</v>
      </c>
      <c r="F27" s="195">
        <f t="shared" si="4"/>
        <v>1</v>
      </c>
      <c r="G27" s="194">
        <v>1</v>
      </c>
      <c r="H27" s="194">
        <v>1</v>
      </c>
      <c r="I27" s="195">
        <f t="shared" si="7"/>
        <v>1</v>
      </c>
      <c r="J27" s="194">
        <v>1</v>
      </c>
      <c r="K27" s="194">
        <v>1</v>
      </c>
      <c r="L27" s="194">
        <v>1</v>
      </c>
      <c r="M27" s="194">
        <v>1</v>
      </c>
      <c r="N27" s="194">
        <v>1</v>
      </c>
      <c r="O27" s="195">
        <f t="shared" si="5"/>
        <v>1</v>
      </c>
      <c r="P27" s="195">
        <f t="shared" si="6"/>
        <v>1</v>
      </c>
    </row>
    <row r="28" spans="1:36" ht="93" customHeight="1" x14ac:dyDescent="0.25">
      <c r="A28" s="648"/>
      <c r="B28" s="236" t="s">
        <v>269</v>
      </c>
      <c r="C28" s="194">
        <v>0</v>
      </c>
      <c r="D28" s="194">
        <v>0</v>
      </c>
      <c r="E28" s="194">
        <v>0</v>
      </c>
      <c r="F28" s="195">
        <f t="shared" si="4"/>
        <v>0</v>
      </c>
      <c r="G28" s="194">
        <v>0</v>
      </c>
      <c r="H28" s="194">
        <v>0</v>
      </c>
      <c r="I28" s="195">
        <f t="shared" si="7"/>
        <v>0</v>
      </c>
      <c r="J28" s="194">
        <v>0</v>
      </c>
      <c r="K28" s="194">
        <v>0</v>
      </c>
      <c r="L28" s="194">
        <v>0</v>
      </c>
      <c r="M28" s="194">
        <v>0</v>
      </c>
      <c r="N28" s="194">
        <v>0</v>
      </c>
      <c r="O28" s="195">
        <f t="shared" si="5"/>
        <v>0</v>
      </c>
      <c r="P28" s="195">
        <f t="shared" si="6"/>
        <v>0</v>
      </c>
    </row>
    <row r="29" spans="1:36" ht="82.5" customHeight="1" x14ac:dyDescent="0.25">
      <c r="A29" s="648"/>
      <c r="B29" s="236" t="s">
        <v>270</v>
      </c>
      <c r="C29" s="194">
        <v>0</v>
      </c>
      <c r="D29" s="194">
        <v>0</v>
      </c>
      <c r="E29" s="194">
        <v>0</v>
      </c>
      <c r="F29" s="195">
        <v>0</v>
      </c>
      <c r="G29" s="194">
        <v>0</v>
      </c>
      <c r="H29" s="194">
        <v>0</v>
      </c>
      <c r="I29" s="195">
        <v>0</v>
      </c>
      <c r="J29" s="194">
        <v>0</v>
      </c>
      <c r="K29" s="194">
        <v>0</v>
      </c>
      <c r="L29" s="194">
        <v>0</v>
      </c>
      <c r="M29" s="194">
        <v>0</v>
      </c>
      <c r="N29" s="194">
        <v>0</v>
      </c>
      <c r="O29" s="195">
        <v>0</v>
      </c>
      <c r="P29" s="195">
        <f t="shared" si="6"/>
        <v>0</v>
      </c>
    </row>
    <row r="30" spans="1:36" ht="114.75" customHeight="1" x14ac:dyDescent="0.25">
      <c r="A30" s="648"/>
      <c r="B30" s="236" t="s">
        <v>272</v>
      </c>
      <c r="C30" s="194">
        <v>0</v>
      </c>
      <c r="D30" s="194">
        <v>0</v>
      </c>
      <c r="E30" s="194">
        <v>0</v>
      </c>
      <c r="F30" s="195">
        <f t="shared" si="4"/>
        <v>0</v>
      </c>
      <c r="G30" s="194">
        <v>0</v>
      </c>
      <c r="H30" s="194">
        <v>0</v>
      </c>
      <c r="I30" s="195">
        <f t="shared" si="7"/>
        <v>0</v>
      </c>
      <c r="J30" s="194">
        <v>0</v>
      </c>
      <c r="K30" s="194">
        <v>0</v>
      </c>
      <c r="L30" s="194">
        <v>0</v>
      </c>
      <c r="M30" s="194">
        <v>0</v>
      </c>
      <c r="N30" s="194">
        <v>0</v>
      </c>
      <c r="O30" s="195">
        <f t="shared" si="5"/>
        <v>0</v>
      </c>
      <c r="P30" s="195">
        <f t="shared" si="6"/>
        <v>0</v>
      </c>
    </row>
    <row r="31" spans="1:36" ht="140.25" customHeight="1" x14ac:dyDescent="0.25">
      <c r="A31" s="648"/>
      <c r="B31" s="236" t="s">
        <v>271</v>
      </c>
      <c r="C31" s="194">
        <v>0</v>
      </c>
      <c r="D31" s="194">
        <v>0</v>
      </c>
      <c r="E31" s="194">
        <v>0</v>
      </c>
      <c r="F31" s="195">
        <v>0</v>
      </c>
      <c r="G31" s="194">
        <v>0</v>
      </c>
      <c r="H31" s="194">
        <v>0</v>
      </c>
      <c r="I31" s="195">
        <v>0</v>
      </c>
      <c r="J31" s="194">
        <v>0</v>
      </c>
      <c r="K31" s="194">
        <v>0</v>
      </c>
      <c r="L31" s="194">
        <v>0</v>
      </c>
      <c r="M31" s="194">
        <v>0</v>
      </c>
      <c r="N31" s="194">
        <v>0</v>
      </c>
      <c r="O31" s="195">
        <v>0</v>
      </c>
      <c r="P31" s="195">
        <f t="shared" si="6"/>
        <v>0</v>
      </c>
    </row>
    <row r="32" spans="1:36" s="386" customFormat="1" ht="140.25" customHeight="1" x14ac:dyDescent="0.25">
      <c r="A32" s="648"/>
      <c r="B32" s="236" t="s">
        <v>402</v>
      </c>
      <c r="C32" s="194">
        <v>0</v>
      </c>
      <c r="D32" s="194">
        <v>0</v>
      </c>
      <c r="E32" s="194">
        <v>0</v>
      </c>
      <c r="F32" s="195">
        <v>0</v>
      </c>
      <c r="G32" s="194">
        <v>0</v>
      </c>
      <c r="H32" s="194">
        <v>0</v>
      </c>
      <c r="I32" s="195">
        <f t="shared" si="7"/>
        <v>0</v>
      </c>
      <c r="J32" s="194">
        <v>0</v>
      </c>
      <c r="K32" s="194">
        <v>0</v>
      </c>
      <c r="L32" s="194">
        <v>0</v>
      </c>
      <c r="M32" s="194">
        <v>0</v>
      </c>
      <c r="N32" s="194">
        <v>0</v>
      </c>
      <c r="O32" s="195">
        <v>0</v>
      </c>
      <c r="P32" s="195">
        <f t="shared" si="6"/>
        <v>0</v>
      </c>
      <c r="Q32" s="227"/>
      <c r="R32" s="227"/>
      <c r="S32" s="227"/>
      <c r="T32" s="227"/>
      <c r="U32" s="227"/>
      <c r="V32" s="227"/>
      <c r="W32" s="227"/>
      <c r="X32" s="227"/>
      <c r="Y32" s="227"/>
      <c r="Z32" s="227"/>
      <c r="AA32" s="227"/>
      <c r="AB32" s="227"/>
      <c r="AC32" s="227"/>
      <c r="AD32" s="227"/>
      <c r="AE32" s="227"/>
      <c r="AF32" s="227"/>
      <c r="AG32" s="227"/>
      <c r="AH32" s="227"/>
      <c r="AI32" s="227"/>
      <c r="AJ32" s="227"/>
    </row>
    <row r="33" spans="1:16" ht="237.75" customHeight="1" x14ac:dyDescent="0.25">
      <c r="A33" s="648"/>
      <c r="B33" s="236" t="s">
        <v>274</v>
      </c>
      <c r="C33" s="194">
        <v>0</v>
      </c>
      <c r="D33" s="194">
        <v>0</v>
      </c>
      <c r="E33" s="194">
        <v>0</v>
      </c>
      <c r="F33" s="195">
        <v>0</v>
      </c>
      <c r="G33" s="194">
        <v>0</v>
      </c>
      <c r="H33" s="194">
        <v>0</v>
      </c>
      <c r="I33" s="195">
        <f t="shared" si="7"/>
        <v>0</v>
      </c>
      <c r="J33" s="194">
        <v>0</v>
      </c>
      <c r="K33" s="194">
        <v>0</v>
      </c>
      <c r="L33" s="194">
        <v>0</v>
      </c>
      <c r="M33" s="194">
        <v>0</v>
      </c>
      <c r="N33" s="194">
        <v>0</v>
      </c>
      <c r="O33" s="195">
        <f t="shared" si="5"/>
        <v>0</v>
      </c>
      <c r="P33" s="195">
        <f t="shared" si="6"/>
        <v>0</v>
      </c>
    </row>
    <row r="34" spans="1:16" ht="390.75" customHeight="1" x14ac:dyDescent="0.25">
      <c r="A34" s="648"/>
      <c r="B34" s="236" t="s">
        <v>275</v>
      </c>
      <c r="C34" s="194">
        <v>4</v>
      </c>
      <c r="D34" s="194">
        <v>4</v>
      </c>
      <c r="E34" s="194">
        <v>4</v>
      </c>
      <c r="F34" s="195">
        <f t="shared" si="4"/>
        <v>4</v>
      </c>
      <c r="G34" s="194">
        <v>4</v>
      </c>
      <c r="H34" s="194">
        <v>2</v>
      </c>
      <c r="I34" s="195">
        <f t="shared" si="7"/>
        <v>3</v>
      </c>
      <c r="J34" s="194">
        <v>3</v>
      </c>
      <c r="K34" s="194">
        <v>3</v>
      </c>
      <c r="L34" s="194">
        <v>2</v>
      </c>
      <c r="M34" s="194">
        <v>2</v>
      </c>
      <c r="N34" s="194">
        <v>2</v>
      </c>
      <c r="O34" s="195">
        <f t="shared" si="5"/>
        <v>2.4</v>
      </c>
      <c r="P34" s="195">
        <f t="shared" si="6"/>
        <v>3.1333333333333333</v>
      </c>
    </row>
    <row r="35" spans="1:16" ht="357.75" customHeight="1" x14ac:dyDescent="0.25">
      <c r="A35" s="648"/>
      <c r="B35" s="235" t="s">
        <v>276</v>
      </c>
      <c r="C35" s="194">
        <v>2</v>
      </c>
      <c r="D35" s="194">
        <v>2</v>
      </c>
      <c r="E35" s="194">
        <v>2</v>
      </c>
      <c r="F35" s="195">
        <v>2</v>
      </c>
      <c r="G35" s="194">
        <v>3</v>
      </c>
      <c r="H35" s="194">
        <v>1</v>
      </c>
      <c r="I35" s="195">
        <v>1</v>
      </c>
      <c r="J35" s="194">
        <v>3</v>
      </c>
      <c r="K35" s="194">
        <v>1</v>
      </c>
      <c r="L35" s="194">
        <v>1</v>
      </c>
      <c r="M35" s="194">
        <v>2</v>
      </c>
      <c r="N35" s="194">
        <v>1</v>
      </c>
      <c r="O35" s="195">
        <f t="shared" si="5"/>
        <v>1.6</v>
      </c>
      <c r="P35" s="195">
        <f t="shared" si="6"/>
        <v>1.5333333333333332</v>
      </c>
    </row>
    <row r="36" spans="1:16" ht="267.75" customHeight="1" x14ac:dyDescent="0.25">
      <c r="A36" s="648"/>
      <c r="B36" s="620" t="s">
        <v>399</v>
      </c>
      <c r="C36" s="617">
        <v>2</v>
      </c>
      <c r="D36" s="617">
        <v>2</v>
      </c>
      <c r="E36" s="617">
        <v>2</v>
      </c>
      <c r="F36" s="615">
        <f t="shared" si="4"/>
        <v>2</v>
      </c>
      <c r="G36" s="617">
        <v>2</v>
      </c>
      <c r="H36" s="617">
        <v>1</v>
      </c>
      <c r="I36" s="615">
        <f t="shared" si="7"/>
        <v>1.5</v>
      </c>
      <c r="J36" s="617">
        <v>1</v>
      </c>
      <c r="K36" s="617">
        <v>1</v>
      </c>
      <c r="L36" s="617">
        <v>1</v>
      </c>
      <c r="M36" s="617">
        <v>1</v>
      </c>
      <c r="N36" s="617">
        <v>1</v>
      </c>
      <c r="O36" s="615">
        <f t="shared" si="5"/>
        <v>1</v>
      </c>
      <c r="P36" s="615">
        <f t="shared" si="6"/>
        <v>1.5</v>
      </c>
    </row>
    <row r="37" spans="1:16" ht="357" customHeight="1" x14ac:dyDescent="0.25">
      <c r="A37" s="648"/>
      <c r="B37" s="621"/>
      <c r="C37" s="616"/>
      <c r="D37" s="616"/>
      <c r="E37" s="616"/>
      <c r="F37" s="616"/>
      <c r="G37" s="616"/>
      <c r="H37" s="616"/>
      <c r="I37" s="616"/>
      <c r="J37" s="616"/>
      <c r="K37" s="616"/>
      <c r="L37" s="616"/>
      <c r="M37" s="616"/>
      <c r="N37" s="616"/>
      <c r="O37" s="616"/>
      <c r="P37" s="616"/>
    </row>
    <row r="38" spans="1:16" ht="357" customHeight="1" x14ac:dyDescent="0.25">
      <c r="A38" s="648"/>
      <c r="B38" s="185" t="s">
        <v>278</v>
      </c>
      <c r="C38" s="194">
        <v>0</v>
      </c>
      <c r="D38" s="194">
        <v>0</v>
      </c>
      <c r="E38" s="194">
        <v>0</v>
      </c>
      <c r="F38" s="195">
        <f>(C38+D38+E38) / 15 *5</f>
        <v>0</v>
      </c>
      <c r="G38" s="194">
        <v>0</v>
      </c>
      <c r="H38" s="194">
        <v>0</v>
      </c>
      <c r="I38" s="195">
        <v>0</v>
      </c>
      <c r="J38" s="194">
        <v>0</v>
      </c>
      <c r="K38" s="194">
        <v>0</v>
      </c>
      <c r="L38" s="194">
        <v>0</v>
      </c>
      <c r="M38" s="194">
        <v>0</v>
      </c>
      <c r="N38" s="194">
        <v>0</v>
      </c>
      <c r="O38" s="195">
        <f>(J38+K38+L38+M38+N38)/25*5</f>
        <v>0</v>
      </c>
      <c r="P38" s="195">
        <f>AVERAGE(F38,I38,O38)</f>
        <v>0</v>
      </c>
    </row>
    <row r="39" spans="1:16" ht="318.75" customHeight="1" x14ac:dyDescent="0.25">
      <c r="A39" s="648"/>
      <c r="B39" s="236" t="s">
        <v>279</v>
      </c>
      <c r="C39" s="194">
        <v>2</v>
      </c>
      <c r="D39" s="194">
        <v>2</v>
      </c>
      <c r="E39" s="194">
        <v>2</v>
      </c>
      <c r="F39" s="195">
        <f>(C39+D39+E39) / 15 *5</f>
        <v>2</v>
      </c>
      <c r="G39" s="194">
        <v>2</v>
      </c>
      <c r="H39" s="194">
        <v>2</v>
      </c>
      <c r="I39" s="195">
        <f>(G39+H39)/10*5</f>
        <v>2</v>
      </c>
      <c r="J39" s="194">
        <v>2</v>
      </c>
      <c r="K39" s="194">
        <v>2</v>
      </c>
      <c r="L39" s="194">
        <v>2</v>
      </c>
      <c r="M39" s="194">
        <v>2</v>
      </c>
      <c r="N39" s="194">
        <v>2</v>
      </c>
      <c r="O39" s="195">
        <f>(J39+K39+L39+M39+N39)/25*5</f>
        <v>2</v>
      </c>
      <c r="P39" s="195">
        <f>AVERAGE(F39,I39,O39)</f>
        <v>2</v>
      </c>
    </row>
    <row r="40" spans="1:16" ht="127.5" customHeight="1" x14ac:dyDescent="0.25">
      <c r="A40" s="648"/>
      <c r="B40" s="236" t="s">
        <v>280</v>
      </c>
      <c r="C40" s="194">
        <v>0</v>
      </c>
      <c r="D40" s="194">
        <v>0</v>
      </c>
      <c r="E40" s="194">
        <v>0</v>
      </c>
      <c r="F40" s="195">
        <f>(C40+D40+E40) / 15 *5</f>
        <v>0</v>
      </c>
      <c r="G40" s="194">
        <v>0</v>
      </c>
      <c r="H40" s="194">
        <v>0</v>
      </c>
      <c r="I40" s="195">
        <v>0</v>
      </c>
      <c r="J40" s="194">
        <v>0</v>
      </c>
      <c r="K40" s="194">
        <v>0</v>
      </c>
      <c r="L40" s="194">
        <v>0</v>
      </c>
      <c r="M40" s="194">
        <v>0</v>
      </c>
      <c r="N40" s="194">
        <v>0</v>
      </c>
      <c r="O40" s="195">
        <f>(J40+K40+L40+M40+N40)/25*5</f>
        <v>0</v>
      </c>
      <c r="P40" s="195">
        <f>AVERAGE(F40,I40,O40)</f>
        <v>0</v>
      </c>
    </row>
    <row r="41" spans="1:16" ht="293.25" customHeight="1" x14ac:dyDescent="0.25">
      <c r="A41" s="648"/>
      <c r="B41" s="235" t="s">
        <v>403</v>
      </c>
      <c r="C41" s="194">
        <v>0</v>
      </c>
      <c r="D41" s="194">
        <v>0</v>
      </c>
      <c r="E41" s="194">
        <v>0</v>
      </c>
      <c r="F41" s="195">
        <f>(C41+D41+E41) / 15 *5</f>
        <v>0</v>
      </c>
      <c r="G41" s="194">
        <v>0</v>
      </c>
      <c r="H41" s="194">
        <v>0</v>
      </c>
      <c r="I41" s="195">
        <f>(G41+H41)/10*5</f>
        <v>0</v>
      </c>
      <c r="J41" s="194">
        <v>0</v>
      </c>
      <c r="K41" s="194">
        <v>0</v>
      </c>
      <c r="L41" s="194">
        <v>0</v>
      </c>
      <c r="M41" s="194">
        <v>0</v>
      </c>
      <c r="N41" s="194">
        <v>0</v>
      </c>
      <c r="O41" s="195">
        <f>(J41+K41+L41+M41+N41)/25*5</f>
        <v>0</v>
      </c>
      <c r="P41" s="195">
        <f>AVERAGE(F41,I41,O41)</f>
        <v>0</v>
      </c>
    </row>
    <row r="42" spans="1:16" ht="293.25" customHeight="1" x14ac:dyDescent="0.25">
      <c r="A42" s="648"/>
      <c r="B42" s="620" t="s">
        <v>404</v>
      </c>
      <c r="C42" s="618">
        <v>0</v>
      </c>
      <c r="D42" s="618">
        <v>0</v>
      </c>
      <c r="E42" s="618">
        <v>0</v>
      </c>
      <c r="F42" s="619">
        <f>(C42+D42+E42) / 15 *5</f>
        <v>0</v>
      </c>
      <c r="G42" s="618">
        <v>0</v>
      </c>
      <c r="H42" s="618">
        <v>0</v>
      </c>
      <c r="I42" s="619">
        <v>0</v>
      </c>
      <c r="J42" s="618">
        <v>0</v>
      </c>
      <c r="K42" s="618">
        <v>0</v>
      </c>
      <c r="L42" s="618">
        <v>0</v>
      </c>
      <c r="M42" s="618">
        <v>0</v>
      </c>
      <c r="N42" s="618">
        <v>0</v>
      </c>
      <c r="O42" s="619">
        <v>0</v>
      </c>
      <c r="P42" s="619">
        <f>AVERAGE(F42,I42,O42)</f>
        <v>0</v>
      </c>
    </row>
    <row r="43" spans="1:16" ht="178.5" customHeight="1" x14ac:dyDescent="0.25">
      <c r="A43" s="648"/>
      <c r="B43" s="621"/>
      <c r="C43" s="535"/>
      <c r="D43" s="535"/>
      <c r="E43" s="535"/>
      <c r="F43" s="535"/>
      <c r="G43" s="535"/>
      <c r="H43" s="535"/>
      <c r="I43" s="535"/>
      <c r="J43" s="535"/>
      <c r="K43" s="535"/>
      <c r="L43" s="535"/>
      <c r="M43" s="535"/>
      <c r="N43" s="535"/>
      <c r="O43" s="535"/>
      <c r="P43" s="535"/>
    </row>
    <row r="44" spans="1:16" ht="344.25" customHeight="1" x14ac:dyDescent="0.25">
      <c r="A44" s="648"/>
      <c r="B44" s="237" t="s">
        <v>283</v>
      </c>
      <c r="C44" s="194">
        <v>0</v>
      </c>
      <c r="D44" s="194">
        <v>0</v>
      </c>
      <c r="E44" s="194">
        <v>0</v>
      </c>
      <c r="F44" s="195">
        <f>(C44+D44+E44) / 15 *5</f>
        <v>0</v>
      </c>
      <c r="G44" s="194">
        <v>0</v>
      </c>
      <c r="H44" s="194">
        <v>0</v>
      </c>
      <c r="I44" s="195">
        <f>(G44+H44)/10*5</f>
        <v>0</v>
      </c>
      <c r="J44" s="194">
        <v>0</v>
      </c>
      <c r="K44" s="194">
        <v>0</v>
      </c>
      <c r="L44" s="194">
        <v>0</v>
      </c>
      <c r="M44" s="194">
        <v>0</v>
      </c>
      <c r="N44" s="194">
        <v>0</v>
      </c>
      <c r="O44" s="196">
        <f>(J44+K44+L44+M44+N44)/25*5</f>
        <v>0</v>
      </c>
      <c r="P44" s="196">
        <f>AVERAGE(F44,I44,O44)</f>
        <v>0</v>
      </c>
    </row>
    <row r="45" spans="1:16" ht="344.25" customHeight="1" x14ac:dyDescent="0.25">
      <c r="A45" s="649"/>
      <c r="B45" s="630" t="s">
        <v>284</v>
      </c>
      <c r="C45" s="618">
        <v>0</v>
      </c>
      <c r="D45" s="618">
        <v>0</v>
      </c>
      <c r="E45" s="618">
        <v>0</v>
      </c>
      <c r="F45" s="619">
        <f>(C45+D45+E45) / 15 *5</f>
        <v>0</v>
      </c>
      <c r="G45" s="618">
        <v>0</v>
      </c>
      <c r="H45" s="618">
        <v>0</v>
      </c>
      <c r="I45" s="619">
        <f>(G45+H45)/10*5</f>
        <v>0</v>
      </c>
      <c r="J45" s="618">
        <v>0</v>
      </c>
      <c r="K45" s="618">
        <v>0</v>
      </c>
      <c r="L45" s="618">
        <v>0</v>
      </c>
      <c r="M45" s="618">
        <v>0</v>
      </c>
      <c r="N45" s="618">
        <v>0</v>
      </c>
      <c r="O45" s="618">
        <v>0</v>
      </c>
      <c r="P45" s="618">
        <f>AVERAGE(F45,I45,O45)</f>
        <v>0</v>
      </c>
    </row>
    <row r="46" spans="1:16" ht="127.5" customHeight="1" x14ac:dyDescent="0.25">
      <c r="A46" s="93"/>
      <c r="B46" s="631"/>
      <c r="C46" s="535"/>
      <c r="D46" s="535"/>
      <c r="E46" s="535"/>
      <c r="F46" s="535"/>
      <c r="G46" s="535"/>
      <c r="H46" s="535"/>
      <c r="I46" s="535"/>
      <c r="J46" s="535"/>
      <c r="K46" s="535"/>
      <c r="L46" s="535"/>
      <c r="M46" s="535"/>
      <c r="N46" s="535"/>
      <c r="O46" s="535"/>
      <c r="P46" s="535"/>
    </row>
    <row r="47" spans="1:16" ht="232.5" customHeight="1" x14ac:dyDescent="0.25">
      <c r="A47" s="629" t="s">
        <v>79</v>
      </c>
      <c r="B47" s="239" t="s">
        <v>405</v>
      </c>
      <c r="C47" s="194">
        <v>0</v>
      </c>
      <c r="D47" s="194">
        <v>0</v>
      </c>
      <c r="E47" s="194">
        <v>0</v>
      </c>
      <c r="F47" s="195">
        <v>0</v>
      </c>
      <c r="G47" s="194">
        <v>0</v>
      </c>
      <c r="H47" s="194">
        <v>0</v>
      </c>
      <c r="I47" s="195">
        <f t="shared" ref="I47:I54" si="8">(G47+H47)/10*5</f>
        <v>0</v>
      </c>
      <c r="J47" s="194">
        <v>0</v>
      </c>
      <c r="K47" s="194">
        <v>0</v>
      </c>
      <c r="L47" s="194">
        <v>0</v>
      </c>
      <c r="M47" s="194">
        <v>0</v>
      </c>
      <c r="N47" s="194">
        <v>0</v>
      </c>
      <c r="O47" s="197">
        <f t="shared" ref="O47:O56" si="9">(J47+K47+L47+M47+N47)/25*5</f>
        <v>0</v>
      </c>
      <c r="P47" s="198">
        <f t="shared" ref="P47:P57" si="10">AVERAGE(F47,I47,O47)</f>
        <v>0</v>
      </c>
    </row>
    <row r="48" spans="1:16" ht="306" customHeight="1" x14ac:dyDescent="0.25">
      <c r="A48" s="624"/>
      <c r="B48" s="236" t="s">
        <v>406</v>
      </c>
      <c r="C48" s="194">
        <v>0</v>
      </c>
      <c r="D48" s="194">
        <v>0</v>
      </c>
      <c r="E48" s="194">
        <v>0</v>
      </c>
      <c r="F48" s="195">
        <v>0</v>
      </c>
      <c r="G48" s="194">
        <v>0</v>
      </c>
      <c r="H48" s="194">
        <v>0</v>
      </c>
      <c r="I48" s="195">
        <v>0</v>
      </c>
      <c r="J48" s="194">
        <v>0</v>
      </c>
      <c r="K48" s="194">
        <v>0</v>
      </c>
      <c r="L48" s="194">
        <v>0</v>
      </c>
      <c r="M48" s="194">
        <v>0</v>
      </c>
      <c r="N48" s="194">
        <v>0</v>
      </c>
      <c r="O48" s="197">
        <v>0</v>
      </c>
      <c r="P48" s="198">
        <f t="shared" si="10"/>
        <v>0</v>
      </c>
    </row>
    <row r="49" spans="1:16" ht="174.75" customHeight="1" x14ac:dyDescent="0.25">
      <c r="A49" s="624"/>
      <c r="B49" s="236" t="s">
        <v>287</v>
      </c>
      <c r="C49" s="194">
        <v>3</v>
      </c>
      <c r="D49" s="194">
        <v>3</v>
      </c>
      <c r="E49" s="194">
        <v>3</v>
      </c>
      <c r="F49" s="195">
        <f t="shared" ref="F49:F57" si="11">(C49+D49+E49) / 15 *5</f>
        <v>3</v>
      </c>
      <c r="G49" s="194">
        <v>2</v>
      </c>
      <c r="H49" s="194">
        <v>3</v>
      </c>
      <c r="I49" s="195">
        <f t="shared" si="8"/>
        <v>2.5</v>
      </c>
      <c r="J49" s="194">
        <v>3</v>
      </c>
      <c r="K49" s="194">
        <v>2</v>
      </c>
      <c r="L49" s="194">
        <v>2</v>
      </c>
      <c r="M49" s="194">
        <v>2</v>
      </c>
      <c r="N49" s="194">
        <v>1</v>
      </c>
      <c r="O49" s="197">
        <f t="shared" si="9"/>
        <v>2</v>
      </c>
      <c r="P49" s="198">
        <f t="shared" si="10"/>
        <v>2.5</v>
      </c>
    </row>
    <row r="50" spans="1:16" ht="129.75" customHeight="1" x14ac:dyDescent="0.25">
      <c r="A50" s="624"/>
      <c r="B50" s="186" t="s">
        <v>288</v>
      </c>
      <c r="C50" s="194">
        <v>3</v>
      </c>
      <c r="D50" s="194">
        <v>3</v>
      </c>
      <c r="E50" s="194">
        <v>3</v>
      </c>
      <c r="F50" s="195">
        <f t="shared" si="11"/>
        <v>3</v>
      </c>
      <c r="G50" s="194">
        <v>2</v>
      </c>
      <c r="H50" s="194">
        <v>2</v>
      </c>
      <c r="I50" s="195">
        <f t="shared" si="8"/>
        <v>2</v>
      </c>
      <c r="J50" s="194">
        <v>2</v>
      </c>
      <c r="K50" s="194">
        <v>2</v>
      </c>
      <c r="L50" s="194">
        <v>1</v>
      </c>
      <c r="M50" s="194">
        <v>1</v>
      </c>
      <c r="N50" s="194">
        <v>1</v>
      </c>
      <c r="O50" s="197">
        <f t="shared" si="9"/>
        <v>1.4000000000000001</v>
      </c>
      <c r="P50" s="198">
        <f t="shared" si="10"/>
        <v>2.1333333333333333</v>
      </c>
    </row>
    <row r="51" spans="1:16" ht="153" customHeight="1" x14ac:dyDescent="0.25">
      <c r="A51" s="624"/>
      <c r="B51" s="236" t="s">
        <v>407</v>
      </c>
      <c r="C51" s="194">
        <v>3</v>
      </c>
      <c r="D51" s="194">
        <v>3</v>
      </c>
      <c r="E51" s="194">
        <v>2</v>
      </c>
      <c r="F51" s="195">
        <f t="shared" si="11"/>
        <v>2.6666666666666665</v>
      </c>
      <c r="G51" s="194">
        <v>2</v>
      </c>
      <c r="H51" s="194">
        <v>2</v>
      </c>
      <c r="I51" s="195">
        <f t="shared" si="8"/>
        <v>2</v>
      </c>
      <c r="J51" s="194">
        <v>2</v>
      </c>
      <c r="K51" s="194">
        <v>1</v>
      </c>
      <c r="L51" s="194">
        <v>1</v>
      </c>
      <c r="M51" s="194">
        <v>1</v>
      </c>
      <c r="N51" s="194">
        <v>1</v>
      </c>
      <c r="O51" s="197">
        <f t="shared" si="9"/>
        <v>1.2</v>
      </c>
      <c r="P51" s="198">
        <f t="shared" si="10"/>
        <v>1.9555555555555555</v>
      </c>
    </row>
    <row r="52" spans="1:16" ht="140.25" customHeight="1" x14ac:dyDescent="0.25">
      <c r="A52" s="625"/>
      <c r="B52" s="236" t="s">
        <v>408</v>
      </c>
      <c r="C52" s="194">
        <v>3</v>
      </c>
      <c r="D52" s="194">
        <v>3</v>
      </c>
      <c r="E52" s="194">
        <v>2</v>
      </c>
      <c r="F52" s="195">
        <f t="shared" si="11"/>
        <v>2.6666666666666665</v>
      </c>
      <c r="G52" s="194">
        <v>2</v>
      </c>
      <c r="H52" s="194">
        <v>3</v>
      </c>
      <c r="I52" s="195">
        <f t="shared" si="8"/>
        <v>2.5</v>
      </c>
      <c r="J52" s="194">
        <v>2</v>
      </c>
      <c r="K52" s="194">
        <v>2</v>
      </c>
      <c r="L52" s="194">
        <v>2</v>
      </c>
      <c r="M52" s="194">
        <v>2</v>
      </c>
      <c r="N52" s="194">
        <v>1</v>
      </c>
      <c r="O52" s="197">
        <f t="shared" si="9"/>
        <v>1.7999999999999998</v>
      </c>
      <c r="P52" s="198">
        <f t="shared" si="10"/>
        <v>2.322222222222222</v>
      </c>
    </row>
    <row r="53" spans="1:16" ht="129" customHeight="1" x14ac:dyDescent="0.25">
      <c r="A53" s="629" t="s">
        <v>80</v>
      </c>
      <c r="B53" s="236" t="s">
        <v>409</v>
      </c>
      <c r="C53" s="194">
        <v>3</v>
      </c>
      <c r="D53" s="194">
        <v>3</v>
      </c>
      <c r="E53" s="194">
        <v>3</v>
      </c>
      <c r="F53" s="195">
        <f t="shared" si="11"/>
        <v>3</v>
      </c>
      <c r="G53" s="194">
        <v>3</v>
      </c>
      <c r="H53" s="194">
        <v>2</v>
      </c>
      <c r="I53" s="195">
        <f t="shared" si="8"/>
        <v>2.5</v>
      </c>
      <c r="J53" s="194">
        <v>3</v>
      </c>
      <c r="K53" s="194">
        <v>2</v>
      </c>
      <c r="L53" s="194">
        <v>2</v>
      </c>
      <c r="M53" s="194">
        <v>2</v>
      </c>
      <c r="N53" s="194">
        <v>1</v>
      </c>
      <c r="O53" s="197">
        <f t="shared" si="9"/>
        <v>2</v>
      </c>
      <c r="P53" s="198">
        <f t="shared" si="10"/>
        <v>2.5</v>
      </c>
    </row>
    <row r="54" spans="1:16" ht="140.25" customHeight="1" x14ac:dyDescent="0.25">
      <c r="A54" s="624"/>
      <c r="B54" s="186" t="s">
        <v>410</v>
      </c>
      <c r="C54" s="194">
        <v>3</v>
      </c>
      <c r="D54" s="194">
        <v>3</v>
      </c>
      <c r="E54" s="194">
        <v>3</v>
      </c>
      <c r="F54" s="195">
        <f t="shared" si="11"/>
        <v>3</v>
      </c>
      <c r="G54" s="194">
        <v>3</v>
      </c>
      <c r="H54" s="194">
        <v>2</v>
      </c>
      <c r="I54" s="195">
        <f t="shared" si="8"/>
        <v>2.5</v>
      </c>
      <c r="J54" s="194">
        <v>3</v>
      </c>
      <c r="K54" s="194">
        <v>3</v>
      </c>
      <c r="L54" s="194">
        <v>2</v>
      </c>
      <c r="M54" s="194">
        <v>2</v>
      </c>
      <c r="N54" s="194">
        <v>1</v>
      </c>
      <c r="O54" s="197">
        <f t="shared" si="9"/>
        <v>2.2000000000000002</v>
      </c>
      <c r="P54" s="198">
        <f t="shared" si="10"/>
        <v>2.5666666666666669</v>
      </c>
    </row>
    <row r="55" spans="1:16" ht="127.5" customHeight="1" x14ac:dyDescent="0.25">
      <c r="A55" s="624"/>
      <c r="B55" s="186" t="s">
        <v>411</v>
      </c>
      <c r="C55" s="194">
        <v>0</v>
      </c>
      <c r="D55" s="194">
        <v>0</v>
      </c>
      <c r="E55" s="194">
        <v>0</v>
      </c>
      <c r="F55" s="195">
        <f t="shared" si="11"/>
        <v>0</v>
      </c>
      <c r="G55" s="194">
        <v>0</v>
      </c>
      <c r="H55" s="194">
        <v>0</v>
      </c>
      <c r="I55" s="195">
        <v>0</v>
      </c>
      <c r="J55" s="194">
        <v>0</v>
      </c>
      <c r="K55" s="194">
        <v>0</v>
      </c>
      <c r="L55" s="194">
        <v>0</v>
      </c>
      <c r="M55" s="194">
        <v>0</v>
      </c>
      <c r="N55" s="194">
        <v>0</v>
      </c>
      <c r="O55" s="197">
        <f t="shared" si="9"/>
        <v>0</v>
      </c>
      <c r="P55" s="198">
        <f t="shared" si="10"/>
        <v>0</v>
      </c>
    </row>
    <row r="56" spans="1:16" ht="127.5" customHeight="1" x14ac:dyDescent="0.25">
      <c r="A56" s="625"/>
      <c r="B56" s="235" t="s">
        <v>412</v>
      </c>
      <c r="C56" s="194">
        <v>0</v>
      </c>
      <c r="D56" s="194">
        <v>0</v>
      </c>
      <c r="E56" s="194">
        <v>0</v>
      </c>
      <c r="F56" s="195">
        <f t="shared" si="11"/>
        <v>0</v>
      </c>
      <c r="G56" s="194">
        <v>0</v>
      </c>
      <c r="H56" s="194">
        <v>0</v>
      </c>
      <c r="I56" s="195">
        <v>0</v>
      </c>
      <c r="J56" s="194">
        <v>0</v>
      </c>
      <c r="K56" s="194">
        <v>0</v>
      </c>
      <c r="L56" s="194">
        <v>0</v>
      </c>
      <c r="M56" s="194">
        <v>0</v>
      </c>
      <c r="N56" s="194">
        <v>0</v>
      </c>
      <c r="O56" s="197">
        <f t="shared" si="9"/>
        <v>0</v>
      </c>
      <c r="P56" s="198">
        <f t="shared" si="10"/>
        <v>0</v>
      </c>
    </row>
    <row r="57" spans="1:16" ht="331.5" customHeight="1" x14ac:dyDescent="0.25">
      <c r="A57" s="633" t="s">
        <v>81</v>
      </c>
      <c r="B57" s="480" t="s">
        <v>413</v>
      </c>
      <c r="C57" s="389">
        <v>2</v>
      </c>
      <c r="D57" s="389">
        <v>2</v>
      </c>
      <c r="E57" s="389">
        <v>2</v>
      </c>
      <c r="F57" s="390">
        <f t="shared" si="11"/>
        <v>2</v>
      </c>
      <c r="G57" s="389">
        <v>3</v>
      </c>
      <c r="H57" s="389">
        <v>3</v>
      </c>
      <c r="I57" s="390">
        <v>1</v>
      </c>
      <c r="J57" s="389">
        <v>1</v>
      </c>
      <c r="K57" s="389">
        <v>1</v>
      </c>
      <c r="L57" s="389">
        <v>1</v>
      </c>
      <c r="M57" s="389">
        <v>2</v>
      </c>
      <c r="N57" s="389">
        <v>1</v>
      </c>
      <c r="O57" s="389">
        <v>2</v>
      </c>
      <c r="P57" s="389">
        <f t="shared" si="10"/>
        <v>1.6666666666666667</v>
      </c>
    </row>
    <row r="58" spans="1:16" ht="127.5" customHeight="1" x14ac:dyDescent="0.25">
      <c r="A58" s="628"/>
      <c r="B58" s="185" t="s">
        <v>294</v>
      </c>
      <c r="C58" s="194">
        <v>0</v>
      </c>
      <c r="D58" s="194">
        <v>0</v>
      </c>
      <c r="E58" s="194">
        <v>0</v>
      </c>
      <c r="F58" s="195">
        <f>(C58+D58+E58) / 15 *5</f>
        <v>0</v>
      </c>
      <c r="G58" s="194">
        <v>0</v>
      </c>
      <c r="H58" s="194">
        <v>0</v>
      </c>
      <c r="I58" s="196">
        <f>(G58+H58)/10*5</f>
        <v>0</v>
      </c>
      <c r="J58" s="194">
        <v>0</v>
      </c>
      <c r="K58" s="194">
        <v>0</v>
      </c>
      <c r="L58" s="194">
        <v>0</v>
      </c>
      <c r="M58" s="194">
        <v>0</v>
      </c>
      <c r="N58" s="194">
        <v>0</v>
      </c>
      <c r="O58" s="197">
        <v>0</v>
      </c>
      <c r="P58" s="198">
        <f>AVERAGE(F58,I58,O58)</f>
        <v>0</v>
      </c>
    </row>
    <row r="59" spans="1:16" ht="178.5" customHeight="1" x14ac:dyDescent="0.25">
      <c r="A59" s="633" t="s">
        <v>122</v>
      </c>
      <c r="B59" s="187" t="s">
        <v>414</v>
      </c>
      <c r="C59" s="191">
        <v>0</v>
      </c>
      <c r="D59" s="191">
        <v>0</v>
      </c>
      <c r="E59" s="191">
        <v>0</v>
      </c>
      <c r="F59" s="192">
        <f>(C59+D59+E59) / 15 *5</f>
        <v>0</v>
      </c>
      <c r="G59" s="191">
        <v>0</v>
      </c>
      <c r="H59" s="191">
        <v>0</v>
      </c>
      <c r="I59" s="197">
        <v>0</v>
      </c>
      <c r="J59" s="191">
        <v>0</v>
      </c>
      <c r="K59" s="191">
        <v>0</v>
      </c>
      <c r="L59" s="191">
        <v>0</v>
      </c>
      <c r="M59" s="191">
        <v>0</v>
      </c>
      <c r="N59" s="191">
        <v>0</v>
      </c>
      <c r="O59" s="197">
        <f>(J59+K59+L59+M59+N59)/25*5</f>
        <v>0</v>
      </c>
      <c r="P59" s="198">
        <f>AVERAGE(F59,I59,O59)</f>
        <v>0</v>
      </c>
    </row>
    <row r="60" spans="1:16" ht="357" customHeight="1" x14ac:dyDescent="0.25">
      <c r="A60" s="627"/>
      <c r="B60" s="630" t="s">
        <v>296</v>
      </c>
      <c r="C60" s="622">
        <v>3</v>
      </c>
      <c r="D60" s="622">
        <v>3</v>
      </c>
      <c r="E60" s="622">
        <v>3</v>
      </c>
      <c r="F60" s="636">
        <f>(C60+D60+E60) / 15 *5</f>
        <v>3</v>
      </c>
      <c r="G60" s="622">
        <v>3</v>
      </c>
      <c r="H60" s="622">
        <v>3</v>
      </c>
      <c r="I60" s="622">
        <f>(G60+H60)/10*5</f>
        <v>3</v>
      </c>
      <c r="J60" s="622">
        <v>3</v>
      </c>
      <c r="K60" s="622">
        <v>2</v>
      </c>
      <c r="L60" s="622">
        <v>2</v>
      </c>
      <c r="M60" s="622">
        <v>2</v>
      </c>
      <c r="N60" s="622">
        <v>2</v>
      </c>
      <c r="O60" s="622">
        <f>(J60+K60+L60+M60+N60)/25*5</f>
        <v>2.2000000000000002</v>
      </c>
      <c r="P60" s="622">
        <f>AVERAGE(F60,I60,O60)</f>
        <v>2.7333333333333329</v>
      </c>
    </row>
    <row r="61" spans="1:16" ht="395.25" customHeight="1" x14ac:dyDescent="0.25">
      <c r="A61" s="627"/>
      <c r="B61" s="632"/>
      <c r="C61" s="534"/>
      <c r="D61" s="534"/>
      <c r="E61" s="534"/>
      <c r="F61" s="534"/>
      <c r="G61" s="534"/>
      <c r="H61" s="534"/>
      <c r="I61" s="534"/>
      <c r="J61" s="534"/>
      <c r="K61" s="534"/>
      <c r="L61" s="534"/>
      <c r="M61" s="534"/>
      <c r="N61" s="534"/>
      <c r="O61" s="534"/>
      <c r="P61" s="534"/>
    </row>
    <row r="62" spans="1:16" ht="267.75" customHeight="1" x14ac:dyDescent="0.25">
      <c r="A62" s="627"/>
      <c r="B62" s="631"/>
      <c r="C62" s="535"/>
      <c r="D62" s="535"/>
      <c r="E62" s="535"/>
      <c r="F62" s="535"/>
      <c r="G62" s="535"/>
      <c r="H62" s="535"/>
      <c r="I62" s="535"/>
      <c r="J62" s="535"/>
      <c r="K62" s="535"/>
      <c r="L62" s="535"/>
      <c r="M62" s="535"/>
      <c r="N62" s="535"/>
      <c r="O62" s="535"/>
      <c r="P62" s="535"/>
    </row>
    <row r="63" spans="1:16" ht="229.5" customHeight="1" x14ac:dyDescent="0.25">
      <c r="A63" s="627"/>
      <c r="B63" s="185" t="s">
        <v>297</v>
      </c>
      <c r="C63" s="191">
        <v>3</v>
      </c>
      <c r="D63" s="191">
        <v>3</v>
      </c>
      <c r="E63" s="191">
        <v>2</v>
      </c>
      <c r="F63" s="192">
        <f>(C63+D63+E63) / 15 *5</f>
        <v>2.6666666666666665</v>
      </c>
      <c r="G63" s="191">
        <v>2</v>
      </c>
      <c r="H63" s="191">
        <v>2</v>
      </c>
      <c r="I63" s="197">
        <f>(G63+H63)/10*5</f>
        <v>2</v>
      </c>
      <c r="J63" s="191">
        <v>2</v>
      </c>
      <c r="K63" s="191">
        <v>2</v>
      </c>
      <c r="L63" s="191">
        <v>2</v>
      </c>
      <c r="M63" s="191">
        <v>2</v>
      </c>
      <c r="N63" s="191">
        <v>2</v>
      </c>
      <c r="O63" s="197">
        <f>(J63+K63+L63+M63+N63)/25*5</f>
        <v>2</v>
      </c>
      <c r="P63" s="198">
        <f>AVERAGE(F63,I63,O63)</f>
        <v>2.2222222222222219</v>
      </c>
    </row>
    <row r="64" spans="1:16" ht="89.25" customHeight="1" x14ac:dyDescent="0.25">
      <c r="A64" s="627"/>
      <c r="B64" s="186" t="s">
        <v>415</v>
      </c>
      <c r="C64" s="191">
        <v>0</v>
      </c>
      <c r="D64" s="191">
        <v>0</v>
      </c>
      <c r="E64" s="191">
        <v>0</v>
      </c>
      <c r="F64" s="192">
        <f>(C64+D64+E64) / 15 *5</f>
        <v>0</v>
      </c>
      <c r="G64" s="191">
        <v>0</v>
      </c>
      <c r="H64" s="191">
        <v>0</v>
      </c>
      <c r="I64" s="197">
        <f>(G64+H64)/10*5</f>
        <v>0</v>
      </c>
      <c r="J64" s="191">
        <v>0</v>
      </c>
      <c r="K64" s="191">
        <v>0</v>
      </c>
      <c r="L64" s="191">
        <v>0</v>
      </c>
      <c r="M64" s="191">
        <v>0</v>
      </c>
      <c r="N64" s="191">
        <v>0</v>
      </c>
      <c r="O64" s="197">
        <f>(J64+K64+L64+M64+N64)/25*5</f>
        <v>0</v>
      </c>
      <c r="P64" s="198">
        <f>AVERAGE(F64,I64,O64)</f>
        <v>0</v>
      </c>
    </row>
    <row r="65" spans="1:36" ht="76.5" customHeight="1" x14ac:dyDescent="0.25">
      <c r="A65" s="628"/>
      <c r="B65" s="186" t="s">
        <v>83</v>
      </c>
      <c r="C65" s="191">
        <v>0</v>
      </c>
      <c r="D65" s="191">
        <v>0</v>
      </c>
      <c r="E65" s="191">
        <v>0</v>
      </c>
      <c r="F65" s="192">
        <v>0</v>
      </c>
      <c r="G65" s="191">
        <v>0</v>
      </c>
      <c r="H65" s="191">
        <v>0</v>
      </c>
      <c r="I65" s="197">
        <v>0</v>
      </c>
      <c r="J65" s="191">
        <v>0</v>
      </c>
      <c r="K65" s="191">
        <v>0</v>
      </c>
      <c r="L65" s="191">
        <v>0</v>
      </c>
      <c r="M65" s="191">
        <v>0</v>
      </c>
      <c r="N65" s="191">
        <v>0</v>
      </c>
      <c r="O65" s="197">
        <f>(J65+K65+L65+M65+N65)/25*5</f>
        <v>0</v>
      </c>
      <c r="P65" s="198">
        <f>AVERAGE(F65,I65,O65)</f>
        <v>0</v>
      </c>
    </row>
    <row r="66" spans="1:36" ht="15.75" customHeight="1" x14ac:dyDescent="0.25">
      <c r="A66" s="94"/>
      <c r="B66" s="95"/>
      <c r="C66" s="96"/>
      <c r="D66" s="96"/>
      <c r="E66" s="96"/>
      <c r="F66" s="97"/>
      <c r="G66" s="96"/>
      <c r="H66" s="96"/>
      <c r="I66" s="97"/>
      <c r="J66" s="96"/>
      <c r="K66" s="96"/>
      <c r="L66" s="96"/>
      <c r="M66" s="96"/>
      <c r="N66" s="677" t="s">
        <v>123</v>
      </c>
      <c r="O66" s="641"/>
      <c r="P66" s="98">
        <f>AVERAGE(P5:P65)</f>
        <v>1.3642857142857143</v>
      </c>
      <c r="Q66" s="395"/>
    </row>
    <row r="67" spans="1:36" ht="15.75" customHeight="1" x14ac:dyDescent="0.25">
      <c r="A67" s="99" t="s">
        <v>85</v>
      </c>
      <c r="B67" s="100"/>
      <c r="C67" s="100"/>
      <c r="D67" s="100"/>
      <c r="E67" s="100"/>
      <c r="F67" s="100"/>
      <c r="G67" s="100"/>
      <c r="H67" s="100"/>
      <c r="I67" s="100"/>
      <c r="J67" s="100"/>
      <c r="K67" s="100"/>
      <c r="L67" s="100"/>
      <c r="M67" s="100"/>
      <c r="N67" s="100"/>
      <c r="O67" s="100"/>
      <c r="P67" s="101"/>
    </row>
    <row r="68" spans="1:36" ht="318.75" customHeight="1" x14ac:dyDescent="0.25">
      <c r="A68" s="634" t="s">
        <v>86</v>
      </c>
      <c r="B68" s="241" t="s">
        <v>301</v>
      </c>
      <c r="C68" s="199">
        <v>4</v>
      </c>
      <c r="D68" s="199">
        <v>4</v>
      </c>
      <c r="E68" s="199">
        <v>4</v>
      </c>
      <c r="F68" s="200">
        <f t="shared" ref="F68:F76" si="12">(C68+D68+E68) / 15 *5</f>
        <v>4</v>
      </c>
      <c r="G68" s="199">
        <v>4</v>
      </c>
      <c r="H68" s="199">
        <v>4</v>
      </c>
      <c r="I68" s="200">
        <f t="shared" ref="I68:I79" si="13">(G68+H68)/10*5</f>
        <v>4</v>
      </c>
      <c r="J68" s="199">
        <v>4</v>
      </c>
      <c r="K68" s="199">
        <v>4</v>
      </c>
      <c r="L68" s="199">
        <v>4</v>
      </c>
      <c r="M68" s="199">
        <v>4</v>
      </c>
      <c r="N68" s="199">
        <v>4</v>
      </c>
      <c r="O68" s="200">
        <f>(J68+K68+L68+M68+N68)/25*5</f>
        <v>4</v>
      </c>
      <c r="P68" s="407">
        <f t="shared" ref="P68:P76" si="14">AVERAGE(F68,I68,O68)</f>
        <v>4</v>
      </c>
    </row>
    <row r="69" spans="1:36" ht="153" customHeight="1" x14ac:dyDescent="0.25">
      <c r="A69" s="627"/>
      <c r="B69" s="242" t="s">
        <v>302</v>
      </c>
      <c r="C69" s="201">
        <v>4</v>
      </c>
      <c r="D69" s="201">
        <v>4</v>
      </c>
      <c r="E69" s="201">
        <v>4</v>
      </c>
      <c r="F69" s="202">
        <f t="shared" si="12"/>
        <v>4</v>
      </c>
      <c r="G69" s="201">
        <v>4</v>
      </c>
      <c r="H69" s="201">
        <v>4</v>
      </c>
      <c r="I69" s="202">
        <f t="shared" si="13"/>
        <v>4</v>
      </c>
      <c r="J69" s="201">
        <v>4</v>
      </c>
      <c r="K69" s="201">
        <v>4</v>
      </c>
      <c r="L69" s="201">
        <v>4</v>
      </c>
      <c r="M69" s="201">
        <v>4</v>
      </c>
      <c r="N69" s="201">
        <v>4</v>
      </c>
      <c r="O69" s="202">
        <f>(J69+K69+L69+M69+N69)/25*5</f>
        <v>4</v>
      </c>
      <c r="P69" s="397">
        <f t="shared" si="14"/>
        <v>4</v>
      </c>
    </row>
    <row r="70" spans="1:36" ht="63.75" customHeight="1" x14ac:dyDescent="0.25">
      <c r="A70" s="627"/>
      <c r="B70" s="242" t="s">
        <v>390</v>
      </c>
      <c r="C70" s="201">
        <v>4</v>
      </c>
      <c r="D70" s="201">
        <v>4</v>
      </c>
      <c r="E70" s="201">
        <v>4</v>
      </c>
      <c r="F70" s="202">
        <f t="shared" si="12"/>
        <v>4</v>
      </c>
      <c r="G70" s="201">
        <v>3</v>
      </c>
      <c r="H70" s="201">
        <v>3</v>
      </c>
      <c r="I70" s="202">
        <f t="shared" si="13"/>
        <v>3</v>
      </c>
      <c r="J70" s="201">
        <v>3</v>
      </c>
      <c r="K70" s="201">
        <v>3</v>
      </c>
      <c r="L70" s="201">
        <v>3</v>
      </c>
      <c r="M70" s="201">
        <v>3</v>
      </c>
      <c r="N70" s="201">
        <v>3</v>
      </c>
      <c r="O70" s="202">
        <f>(J70+K70+L70+M70+N70)/25*5</f>
        <v>3</v>
      </c>
      <c r="P70" s="397">
        <f t="shared" si="14"/>
        <v>3.3333333333333335</v>
      </c>
    </row>
    <row r="71" spans="1:36" ht="63.75" customHeight="1" x14ac:dyDescent="0.25">
      <c r="A71" s="627"/>
      <c r="B71" s="242" t="s">
        <v>304</v>
      </c>
      <c r="C71" s="201">
        <v>3</v>
      </c>
      <c r="D71" s="201">
        <v>3</v>
      </c>
      <c r="E71" s="201">
        <v>3</v>
      </c>
      <c r="F71" s="202">
        <f t="shared" si="12"/>
        <v>3</v>
      </c>
      <c r="G71" s="201">
        <v>3</v>
      </c>
      <c r="H71" s="201">
        <v>2</v>
      </c>
      <c r="I71" s="202">
        <f t="shared" si="13"/>
        <v>2.5</v>
      </c>
      <c r="J71" s="201">
        <v>3</v>
      </c>
      <c r="K71" s="201">
        <v>3</v>
      </c>
      <c r="L71" s="201">
        <v>3</v>
      </c>
      <c r="M71" s="201">
        <v>3</v>
      </c>
      <c r="N71" s="201">
        <v>3</v>
      </c>
      <c r="O71" s="202">
        <f>(J71+K71+L71+M71+N71)/25*5</f>
        <v>3</v>
      </c>
      <c r="P71" s="397">
        <f t="shared" si="14"/>
        <v>2.8333333333333335</v>
      </c>
    </row>
    <row r="72" spans="1:36" ht="63.75" customHeight="1" x14ac:dyDescent="0.25">
      <c r="A72" s="627"/>
      <c r="B72" s="242" t="s">
        <v>389</v>
      </c>
      <c r="C72" s="201">
        <v>3</v>
      </c>
      <c r="D72" s="201">
        <v>3</v>
      </c>
      <c r="E72" s="201">
        <v>3</v>
      </c>
      <c r="F72" s="202">
        <f t="shared" si="12"/>
        <v>3</v>
      </c>
      <c r="G72" s="201">
        <v>3</v>
      </c>
      <c r="H72" s="201">
        <v>3</v>
      </c>
      <c r="I72" s="202">
        <f t="shared" si="13"/>
        <v>3</v>
      </c>
      <c r="J72" s="201">
        <v>3</v>
      </c>
      <c r="K72" s="201">
        <v>3</v>
      </c>
      <c r="L72" s="201">
        <v>3</v>
      </c>
      <c r="M72" s="201">
        <v>3</v>
      </c>
      <c r="N72" s="201">
        <v>3</v>
      </c>
      <c r="O72" s="202">
        <v>3</v>
      </c>
      <c r="P72" s="397">
        <f>AVERAGE(F72,I72,O72)</f>
        <v>3</v>
      </c>
    </row>
    <row r="73" spans="1:36" ht="331.5" customHeight="1" x14ac:dyDescent="0.25">
      <c r="A73" s="627"/>
      <c r="B73" s="242" t="s">
        <v>391</v>
      </c>
      <c r="C73" s="201">
        <v>2</v>
      </c>
      <c r="D73" s="201">
        <v>2</v>
      </c>
      <c r="E73" s="201">
        <v>2</v>
      </c>
      <c r="F73" s="202">
        <f t="shared" si="12"/>
        <v>2</v>
      </c>
      <c r="G73" s="201">
        <v>2</v>
      </c>
      <c r="H73" s="201">
        <v>2</v>
      </c>
      <c r="I73" s="202">
        <f t="shared" si="13"/>
        <v>2</v>
      </c>
      <c r="J73" s="201">
        <v>1</v>
      </c>
      <c r="K73" s="201">
        <v>1</v>
      </c>
      <c r="L73" s="201">
        <v>1</v>
      </c>
      <c r="M73" s="201">
        <v>1</v>
      </c>
      <c r="N73" s="201">
        <v>1</v>
      </c>
      <c r="O73" s="202">
        <f t="shared" ref="O73:O78" si="15">(J73+K73+L73+M73+N73)/25*5</f>
        <v>1</v>
      </c>
      <c r="P73" s="397">
        <f t="shared" si="14"/>
        <v>1.6666666666666667</v>
      </c>
    </row>
    <row r="74" spans="1:36" ht="63.75" customHeight="1" x14ac:dyDescent="0.25">
      <c r="A74" s="627"/>
      <c r="B74" s="242" t="s">
        <v>306</v>
      </c>
      <c r="C74" s="201">
        <v>1</v>
      </c>
      <c r="D74" s="201">
        <v>1</v>
      </c>
      <c r="E74" s="201">
        <v>1</v>
      </c>
      <c r="F74" s="202">
        <f t="shared" si="12"/>
        <v>1</v>
      </c>
      <c r="G74" s="201">
        <v>2</v>
      </c>
      <c r="H74" s="201">
        <v>1</v>
      </c>
      <c r="I74" s="202">
        <v>1</v>
      </c>
      <c r="J74" s="201">
        <v>2</v>
      </c>
      <c r="K74" s="201">
        <v>2</v>
      </c>
      <c r="L74" s="201">
        <v>2</v>
      </c>
      <c r="M74" s="201">
        <v>2</v>
      </c>
      <c r="N74" s="201">
        <v>2</v>
      </c>
      <c r="O74" s="202">
        <f t="shared" si="15"/>
        <v>2</v>
      </c>
      <c r="P74" s="397">
        <f t="shared" si="14"/>
        <v>1.3333333333333333</v>
      </c>
    </row>
    <row r="75" spans="1:36" ht="206.25" customHeight="1" x14ac:dyDescent="0.25">
      <c r="A75" s="627"/>
      <c r="B75" s="242" t="s">
        <v>307</v>
      </c>
      <c r="C75" s="201">
        <v>4</v>
      </c>
      <c r="D75" s="201">
        <v>4</v>
      </c>
      <c r="E75" s="201">
        <v>4</v>
      </c>
      <c r="F75" s="202">
        <f t="shared" si="12"/>
        <v>4</v>
      </c>
      <c r="G75" s="201">
        <v>4</v>
      </c>
      <c r="H75" s="201">
        <v>4</v>
      </c>
      <c r="I75" s="202">
        <f t="shared" si="13"/>
        <v>4</v>
      </c>
      <c r="J75" s="201">
        <v>3</v>
      </c>
      <c r="K75" s="201">
        <v>3</v>
      </c>
      <c r="L75" s="201">
        <v>3</v>
      </c>
      <c r="M75" s="201">
        <v>4</v>
      </c>
      <c r="N75" s="201">
        <v>4</v>
      </c>
      <c r="O75" s="202">
        <f t="shared" si="15"/>
        <v>3.4000000000000004</v>
      </c>
      <c r="P75" s="397">
        <f t="shared" si="14"/>
        <v>3.8000000000000003</v>
      </c>
    </row>
    <row r="76" spans="1:36" s="240" customFormat="1" ht="144.75" customHeight="1" x14ac:dyDescent="0.25">
      <c r="A76" s="627"/>
      <c r="B76" s="242" t="s">
        <v>308</v>
      </c>
      <c r="C76" s="201">
        <v>3</v>
      </c>
      <c r="D76" s="201">
        <v>3</v>
      </c>
      <c r="E76" s="201">
        <v>3</v>
      </c>
      <c r="F76" s="202">
        <f t="shared" si="12"/>
        <v>3</v>
      </c>
      <c r="G76" s="201">
        <v>3</v>
      </c>
      <c r="H76" s="201">
        <v>3</v>
      </c>
      <c r="I76" s="202">
        <f t="shared" si="13"/>
        <v>3</v>
      </c>
      <c r="J76" s="201">
        <v>3</v>
      </c>
      <c r="K76" s="201">
        <v>3</v>
      </c>
      <c r="L76" s="201">
        <v>3</v>
      </c>
      <c r="M76" s="201">
        <v>3</v>
      </c>
      <c r="N76" s="201">
        <v>3</v>
      </c>
      <c r="O76" s="202">
        <f t="shared" si="15"/>
        <v>3</v>
      </c>
      <c r="P76" s="397">
        <f t="shared" si="14"/>
        <v>3</v>
      </c>
      <c r="Q76" s="227"/>
      <c r="R76" s="227"/>
      <c r="S76" s="227"/>
      <c r="T76" s="227"/>
      <c r="U76" s="227"/>
      <c r="V76" s="227"/>
      <c r="W76" s="227"/>
      <c r="X76" s="227"/>
      <c r="Y76" s="227"/>
      <c r="Z76" s="227"/>
      <c r="AA76" s="227"/>
      <c r="AB76" s="227"/>
      <c r="AC76" s="227"/>
      <c r="AD76" s="227"/>
      <c r="AE76" s="227"/>
      <c r="AF76" s="227"/>
      <c r="AG76" s="227"/>
      <c r="AH76" s="227"/>
      <c r="AI76" s="227"/>
      <c r="AJ76" s="227"/>
    </row>
    <row r="77" spans="1:36" ht="127.5" customHeight="1" x14ac:dyDescent="0.25">
      <c r="A77" s="627"/>
      <c r="B77" s="242" t="s">
        <v>309</v>
      </c>
      <c r="C77" s="201">
        <v>3</v>
      </c>
      <c r="D77" s="201">
        <v>3</v>
      </c>
      <c r="E77" s="201">
        <v>3</v>
      </c>
      <c r="F77" s="202">
        <f>(C77+D77+E77) / 15 *5</f>
        <v>3</v>
      </c>
      <c r="G77" s="201">
        <v>3</v>
      </c>
      <c r="H77" s="201">
        <v>3</v>
      </c>
      <c r="I77" s="202">
        <f t="shared" si="13"/>
        <v>3</v>
      </c>
      <c r="J77" s="201">
        <v>3</v>
      </c>
      <c r="K77" s="201">
        <v>3</v>
      </c>
      <c r="L77" s="201">
        <v>3</v>
      </c>
      <c r="M77" s="201">
        <v>3</v>
      </c>
      <c r="N77" s="201">
        <v>3</v>
      </c>
      <c r="O77" s="202">
        <f t="shared" si="15"/>
        <v>3</v>
      </c>
      <c r="P77" s="397">
        <f>AVERAGE(F77,I77,O77)</f>
        <v>3</v>
      </c>
    </row>
    <row r="78" spans="1:36" ht="165.75" customHeight="1" x14ac:dyDescent="0.25">
      <c r="A78" s="628"/>
      <c r="B78" s="242" t="s">
        <v>416</v>
      </c>
      <c r="C78" s="201">
        <v>0</v>
      </c>
      <c r="D78" s="201">
        <v>0</v>
      </c>
      <c r="E78" s="201">
        <v>0</v>
      </c>
      <c r="F78" s="202">
        <f>(C78+D78+E78) / 15 *5</f>
        <v>0</v>
      </c>
      <c r="G78" s="201">
        <v>0</v>
      </c>
      <c r="H78" s="201">
        <v>0</v>
      </c>
      <c r="I78" s="202">
        <v>0</v>
      </c>
      <c r="J78" s="201">
        <v>0</v>
      </c>
      <c r="K78" s="201">
        <v>0</v>
      </c>
      <c r="L78" s="201">
        <v>0</v>
      </c>
      <c r="M78" s="201">
        <v>0</v>
      </c>
      <c r="N78" s="201">
        <v>0</v>
      </c>
      <c r="O78" s="202">
        <f t="shared" si="15"/>
        <v>0</v>
      </c>
      <c r="P78" s="397">
        <f>AVERAGE(F78,I78,O78)</f>
        <v>0</v>
      </c>
    </row>
    <row r="79" spans="1:36" s="393" customFormat="1" ht="165.75" customHeight="1" x14ac:dyDescent="0.25">
      <c r="A79" s="396"/>
      <c r="B79" s="242" t="s">
        <v>311</v>
      </c>
      <c r="C79" s="201">
        <v>4</v>
      </c>
      <c r="D79" s="201">
        <v>4</v>
      </c>
      <c r="E79" s="201">
        <v>4</v>
      </c>
      <c r="F79" s="202">
        <f>(C79+D79+E79) / 15 *5</f>
        <v>4</v>
      </c>
      <c r="G79" s="201">
        <v>4</v>
      </c>
      <c r="H79" s="201">
        <v>4</v>
      </c>
      <c r="I79" s="202">
        <f t="shared" si="13"/>
        <v>4</v>
      </c>
      <c r="J79" s="201">
        <v>4</v>
      </c>
      <c r="K79" s="201">
        <v>4</v>
      </c>
      <c r="L79" s="201">
        <v>4</v>
      </c>
      <c r="M79" s="201">
        <v>4</v>
      </c>
      <c r="N79" s="201">
        <v>4</v>
      </c>
      <c r="O79" s="202">
        <f>(J79+K79+L79+M79+N79)/25*5</f>
        <v>4</v>
      </c>
      <c r="P79" s="397">
        <f>AVERAGE(F79,I79,O79)</f>
        <v>4</v>
      </c>
      <c r="Q79" s="227"/>
      <c r="R79" s="227"/>
      <c r="S79" s="227"/>
      <c r="T79" s="227"/>
      <c r="U79" s="227"/>
      <c r="V79" s="227"/>
      <c r="W79" s="227"/>
      <c r="X79" s="227"/>
      <c r="Y79" s="227"/>
      <c r="Z79" s="227"/>
      <c r="AA79" s="227"/>
      <c r="AB79" s="227"/>
      <c r="AC79" s="227"/>
      <c r="AD79" s="227"/>
      <c r="AE79" s="227"/>
      <c r="AF79" s="227"/>
      <c r="AG79" s="227"/>
      <c r="AH79" s="227"/>
      <c r="AI79" s="227"/>
      <c r="AJ79" s="227"/>
    </row>
    <row r="80" spans="1:36" ht="15.75" customHeight="1" x14ac:dyDescent="0.25">
      <c r="A80" s="102"/>
      <c r="B80" s="103"/>
      <c r="C80" s="104"/>
      <c r="D80" s="104"/>
      <c r="E80" s="104"/>
      <c r="F80" s="105"/>
      <c r="G80" s="104"/>
      <c r="H80" s="104"/>
      <c r="I80" s="105"/>
      <c r="J80" s="104"/>
      <c r="K80" s="104"/>
      <c r="L80" s="104"/>
      <c r="M80" s="104"/>
      <c r="N80" s="678" t="s">
        <v>123</v>
      </c>
      <c r="O80" s="641"/>
      <c r="P80" s="106">
        <f>AVERAGE(P68:P79)</f>
        <v>2.8305555555555557</v>
      </c>
      <c r="Q80" s="395"/>
    </row>
    <row r="81" spans="1:16" ht="15.75" customHeight="1" x14ac:dyDescent="0.25">
      <c r="A81" s="107" t="s">
        <v>87</v>
      </c>
      <c r="B81" s="108"/>
      <c r="C81" s="108"/>
      <c r="D81" s="108"/>
      <c r="E81" s="108"/>
      <c r="F81" s="108"/>
      <c r="G81" s="108"/>
      <c r="H81" s="108"/>
      <c r="I81" s="108"/>
      <c r="J81" s="108"/>
      <c r="K81" s="108"/>
      <c r="L81" s="108"/>
      <c r="M81" s="108"/>
      <c r="N81" s="108"/>
      <c r="O81" s="108"/>
      <c r="P81" s="109"/>
    </row>
    <row r="82" spans="1:16" ht="127.5" customHeight="1" x14ac:dyDescent="0.25">
      <c r="A82" s="635" t="s">
        <v>88</v>
      </c>
      <c r="B82" s="241" t="s">
        <v>312</v>
      </c>
      <c r="C82" s="199">
        <v>3</v>
      </c>
      <c r="D82" s="199">
        <v>3</v>
      </c>
      <c r="E82" s="199">
        <v>3</v>
      </c>
      <c r="F82" s="202">
        <f t="shared" ref="F82:F96" si="16">(C82+D82+E82) / 15 *5</f>
        <v>3</v>
      </c>
      <c r="G82" s="199">
        <v>3</v>
      </c>
      <c r="H82" s="199">
        <v>3</v>
      </c>
      <c r="I82" s="200">
        <f t="shared" ref="I82:I96" si="17">(G82+H82)/10*5</f>
        <v>3</v>
      </c>
      <c r="J82" s="199">
        <v>2</v>
      </c>
      <c r="K82" s="199">
        <v>2</v>
      </c>
      <c r="L82" s="199">
        <v>2</v>
      </c>
      <c r="M82" s="199">
        <v>2</v>
      </c>
      <c r="N82" s="199">
        <v>2</v>
      </c>
      <c r="O82" s="200">
        <f t="shared" ref="O82:O96" si="18">(J82+K82+L82+M82+N82)/25*5</f>
        <v>2</v>
      </c>
      <c r="P82" s="397">
        <f t="shared" ref="P82:P96" si="19">AVERAGE(F82,I82,O82)</f>
        <v>2.6666666666666665</v>
      </c>
    </row>
    <row r="83" spans="1:16" ht="81.75" customHeight="1" x14ac:dyDescent="0.25">
      <c r="A83" s="627"/>
      <c r="B83" s="242" t="s">
        <v>313</v>
      </c>
      <c r="C83" s="201">
        <v>3</v>
      </c>
      <c r="D83" s="201">
        <v>3</v>
      </c>
      <c r="E83" s="201">
        <v>3</v>
      </c>
      <c r="F83" s="202">
        <f t="shared" si="16"/>
        <v>3</v>
      </c>
      <c r="G83" s="201">
        <v>3</v>
      </c>
      <c r="H83" s="201">
        <v>3</v>
      </c>
      <c r="I83" s="202">
        <f t="shared" si="17"/>
        <v>3</v>
      </c>
      <c r="J83" s="201">
        <v>3</v>
      </c>
      <c r="K83" s="201">
        <v>3</v>
      </c>
      <c r="L83" s="201">
        <v>3</v>
      </c>
      <c r="M83" s="201">
        <v>3</v>
      </c>
      <c r="N83" s="201">
        <v>3</v>
      </c>
      <c r="O83" s="202">
        <f t="shared" si="18"/>
        <v>3</v>
      </c>
      <c r="P83" s="397">
        <f t="shared" si="19"/>
        <v>3</v>
      </c>
    </row>
    <row r="84" spans="1:16" ht="78.75" customHeight="1" x14ac:dyDescent="0.25">
      <c r="A84" s="627"/>
      <c r="B84" s="242" t="s">
        <v>314</v>
      </c>
      <c r="C84" s="201">
        <v>3</v>
      </c>
      <c r="D84" s="201">
        <v>3</v>
      </c>
      <c r="E84" s="201">
        <v>3</v>
      </c>
      <c r="F84" s="202">
        <f t="shared" si="16"/>
        <v>3</v>
      </c>
      <c r="G84" s="201">
        <v>3</v>
      </c>
      <c r="H84" s="201">
        <v>3</v>
      </c>
      <c r="I84" s="202">
        <f t="shared" si="17"/>
        <v>3</v>
      </c>
      <c r="J84" s="201">
        <v>4</v>
      </c>
      <c r="K84" s="201">
        <v>4</v>
      </c>
      <c r="L84" s="201">
        <v>3</v>
      </c>
      <c r="M84" s="201">
        <v>3</v>
      </c>
      <c r="N84" s="201">
        <v>3</v>
      </c>
      <c r="O84" s="202">
        <f t="shared" si="18"/>
        <v>3.4000000000000004</v>
      </c>
      <c r="P84" s="397">
        <f t="shared" si="19"/>
        <v>3.1333333333333333</v>
      </c>
    </row>
    <row r="85" spans="1:16" ht="140.25" customHeight="1" x14ac:dyDescent="0.25">
      <c r="A85" s="627"/>
      <c r="B85" s="242" t="s">
        <v>315</v>
      </c>
      <c r="C85" s="201">
        <v>3</v>
      </c>
      <c r="D85" s="201">
        <v>3</v>
      </c>
      <c r="E85" s="201">
        <v>3</v>
      </c>
      <c r="F85" s="202">
        <f t="shared" si="16"/>
        <v>3</v>
      </c>
      <c r="G85" s="201">
        <v>3</v>
      </c>
      <c r="H85" s="201">
        <v>3</v>
      </c>
      <c r="I85" s="202">
        <f t="shared" si="17"/>
        <v>3</v>
      </c>
      <c r="J85" s="201">
        <v>3</v>
      </c>
      <c r="K85" s="201">
        <v>3</v>
      </c>
      <c r="L85" s="201">
        <v>3</v>
      </c>
      <c r="M85" s="201">
        <v>3</v>
      </c>
      <c r="N85" s="201">
        <v>3</v>
      </c>
      <c r="O85" s="202">
        <f t="shared" si="18"/>
        <v>3</v>
      </c>
      <c r="P85" s="397">
        <f t="shared" si="19"/>
        <v>3</v>
      </c>
    </row>
    <row r="86" spans="1:16" ht="178.5" customHeight="1" x14ac:dyDescent="0.25">
      <c r="A86" s="627"/>
      <c r="B86" s="242" t="s">
        <v>316</v>
      </c>
      <c r="C86" s="201">
        <v>0</v>
      </c>
      <c r="D86" s="201">
        <v>0</v>
      </c>
      <c r="E86" s="201">
        <v>0</v>
      </c>
      <c r="F86" s="202">
        <v>0</v>
      </c>
      <c r="G86" s="201">
        <v>0</v>
      </c>
      <c r="H86" s="201">
        <v>0</v>
      </c>
      <c r="I86" s="202">
        <v>0</v>
      </c>
      <c r="J86" s="201">
        <v>0</v>
      </c>
      <c r="K86" s="201">
        <v>0</v>
      </c>
      <c r="L86" s="201">
        <v>0</v>
      </c>
      <c r="M86" s="201">
        <v>0</v>
      </c>
      <c r="N86" s="201">
        <v>0</v>
      </c>
      <c r="O86" s="202">
        <v>0</v>
      </c>
      <c r="P86" s="397">
        <f t="shared" si="19"/>
        <v>0</v>
      </c>
    </row>
    <row r="87" spans="1:16" ht="160.5" customHeight="1" x14ac:dyDescent="0.25">
      <c r="A87" s="627"/>
      <c r="B87" s="242" t="s">
        <v>317</v>
      </c>
      <c r="C87" s="201">
        <v>3</v>
      </c>
      <c r="D87" s="201">
        <v>3</v>
      </c>
      <c r="E87" s="201">
        <v>3</v>
      </c>
      <c r="F87" s="202">
        <f t="shared" si="16"/>
        <v>3</v>
      </c>
      <c r="G87" s="201">
        <v>3</v>
      </c>
      <c r="H87" s="201">
        <v>3</v>
      </c>
      <c r="I87" s="202">
        <v>3</v>
      </c>
      <c r="J87" s="201">
        <v>3</v>
      </c>
      <c r="K87" s="201">
        <v>3</v>
      </c>
      <c r="L87" s="201">
        <v>2</v>
      </c>
      <c r="M87" s="201">
        <v>2</v>
      </c>
      <c r="N87" s="201">
        <v>3</v>
      </c>
      <c r="O87" s="202">
        <f t="shared" si="18"/>
        <v>2.6</v>
      </c>
      <c r="P87" s="397">
        <f t="shared" si="19"/>
        <v>2.8666666666666667</v>
      </c>
    </row>
    <row r="88" spans="1:16" ht="143.25" customHeight="1" x14ac:dyDescent="0.25">
      <c r="A88" s="627"/>
      <c r="B88" s="242" t="s">
        <v>318</v>
      </c>
      <c r="C88" s="201">
        <v>4</v>
      </c>
      <c r="D88" s="201">
        <v>4</v>
      </c>
      <c r="E88" s="201">
        <v>4</v>
      </c>
      <c r="F88" s="202">
        <f t="shared" si="16"/>
        <v>4</v>
      </c>
      <c r="G88" s="201">
        <v>4</v>
      </c>
      <c r="H88" s="201">
        <v>4</v>
      </c>
      <c r="I88" s="202">
        <f t="shared" si="17"/>
        <v>4</v>
      </c>
      <c r="J88" s="201">
        <v>4</v>
      </c>
      <c r="K88" s="201">
        <v>4</v>
      </c>
      <c r="L88" s="201">
        <v>4</v>
      </c>
      <c r="M88" s="201">
        <v>4</v>
      </c>
      <c r="N88" s="201">
        <v>4</v>
      </c>
      <c r="O88" s="202">
        <f t="shared" si="18"/>
        <v>4</v>
      </c>
      <c r="P88" s="397">
        <f t="shared" si="19"/>
        <v>4</v>
      </c>
    </row>
    <row r="89" spans="1:16" ht="76.5" customHeight="1" x14ac:dyDescent="0.25">
      <c r="A89" s="627"/>
      <c r="B89" s="242" t="s">
        <v>319</v>
      </c>
      <c r="C89" s="201">
        <v>3</v>
      </c>
      <c r="D89" s="201">
        <v>3</v>
      </c>
      <c r="E89" s="201">
        <v>3</v>
      </c>
      <c r="F89" s="202">
        <f t="shared" si="16"/>
        <v>3</v>
      </c>
      <c r="G89" s="201">
        <v>3</v>
      </c>
      <c r="H89" s="201">
        <v>3</v>
      </c>
      <c r="I89" s="202">
        <f t="shared" si="17"/>
        <v>3</v>
      </c>
      <c r="J89" s="201">
        <v>3</v>
      </c>
      <c r="K89" s="201">
        <v>3</v>
      </c>
      <c r="L89" s="201">
        <v>3</v>
      </c>
      <c r="M89" s="201">
        <v>3</v>
      </c>
      <c r="N89" s="201">
        <v>3</v>
      </c>
      <c r="O89" s="202">
        <v>3</v>
      </c>
      <c r="P89" s="397">
        <f t="shared" si="19"/>
        <v>3</v>
      </c>
    </row>
    <row r="90" spans="1:16" ht="140.25" customHeight="1" x14ac:dyDescent="0.25">
      <c r="A90" s="627"/>
      <c r="B90" s="242" t="s">
        <v>320</v>
      </c>
      <c r="C90" s="201">
        <v>3</v>
      </c>
      <c r="D90" s="201">
        <v>3</v>
      </c>
      <c r="E90" s="201">
        <v>3</v>
      </c>
      <c r="F90" s="202">
        <f t="shared" si="16"/>
        <v>3</v>
      </c>
      <c r="G90" s="201">
        <v>3</v>
      </c>
      <c r="H90" s="201">
        <v>3</v>
      </c>
      <c r="I90" s="202">
        <f t="shared" si="17"/>
        <v>3</v>
      </c>
      <c r="J90" s="201">
        <v>3</v>
      </c>
      <c r="K90" s="201">
        <v>3</v>
      </c>
      <c r="L90" s="201">
        <v>3</v>
      </c>
      <c r="M90" s="201">
        <v>3</v>
      </c>
      <c r="N90" s="201">
        <v>3</v>
      </c>
      <c r="O90" s="202">
        <v>3</v>
      </c>
      <c r="P90" s="397">
        <f t="shared" si="19"/>
        <v>3</v>
      </c>
    </row>
    <row r="91" spans="1:16" ht="383.25" customHeight="1" x14ac:dyDescent="0.25">
      <c r="A91" s="627"/>
      <c r="B91" s="242" t="s">
        <v>321</v>
      </c>
      <c r="C91" s="201">
        <v>2</v>
      </c>
      <c r="D91" s="201">
        <v>2</v>
      </c>
      <c r="E91" s="201">
        <v>2</v>
      </c>
      <c r="F91" s="202">
        <f t="shared" si="16"/>
        <v>2</v>
      </c>
      <c r="G91" s="201">
        <v>2</v>
      </c>
      <c r="H91" s="201">
        <v>2</v>
      </c>
      <c r="I91" s="202">
        <v>2</v>
      </c>
      <c r="J91" s="201">
        <v>2</v>
      </c>
      <c r="K91" s="201">
        <v>2</v>
      </c>
      <c r="L91" s="201">
        <v>2</v>
      </c>
      <c r="M91" s="201">
        <v>2</v>
      </c>
      <c r="N91" s="201">
        <v>2</v>
      </c>
      <c r="O91" s="202">
        <f t="shared" si="18"/>
        <v>2</v>
      </c>
      <c r="P91" s="397">
        <f t="shared" si="19"/>
        <v>2</v>
      </c>
    </row>
    <row r="92" spans="1:16" ht="179.25" customHeight="1" x14ac:dyDescent="0.25">
      <c r="A92" s="627"/>
      <c r="B92" s="242" t="s">
        <v>322</v>
      </c>
      <c r="C92" s="201">
        <v>4</v>
      </c>
      <c r="D92" s="201">
        <v>4</v>
      </c>
      <c r="E92" s="201">
        <v>4</v>
      </c>
      <c r="F92" s="202">
        <f t="shared" si="16"/>
        <v>4</v>
      </c>
      <c r="G92" s="201">
        <v>3</v>
      </c>
      <c r="H92" s="201">
        <v>3</v>
      </c>
      <c r="I92" s="202">
        <f t="shared" si="17"/>
        <v>3</v>
      </c>
      <c r="J92" s="201">
        <v>5</v>
      </c>
      <c r="K92" s="201">
        <v>4</v>
      </c>
      <c r="L92" s="201">
        <v>4</v>
      </c>
      <c r="M92" s="201">
        <v>4</v>
      </c>
      <c r="N92" s="201">
        <v>4</v>
      </c>
      <c r="O92" s="202">
        <f t="shared" si="18"/>
        <v>4.2</v>
      </c>
      <c r="P92" s="397">
        <f t="shared" si="19"/>
        <v>3.7333333333333329</v>
      </c>
    </row>
    <row r="93" spans="1:16" ht="242.25" customHeight="1" x14ac:dyDescent="0.25">
      <c r="A93" s="627"/>
      <c r="B93" s="242" t="s">
        <v>323</v>
      </c>
      <c r="C93" s="201">
        <v>2</v>
      </c>
      <c r="D93" s="201">
        <v>2</v>
      </c>
      <c r="E93" s="201">
        <v>2</v>
      </c>
      <c r="F93" s="202">
        <f t="shared" si="16"/>
        <v>2</v>
      </c>
      <c r="G93" s="201">
        <v>3</v>
      </c>
      <c r="H93" s="201">
        <v>2</v>
      </c>
      <c r="I93" s="202">
        <f t="shared" si="17"/>
        <v>2.5</v>
      </c>
      <c r="J93" s="201">
        <v>2</v>
      </c>
      <c r="K93" s="201">
        <v>2</v>
      </c>
      <c r="L93" s="201">
        <v>2</v>
      </c>
      <c r="M93" s="201">
        <v>3</v>
      </c>
      <c r="N93" s="201">
        <v>3</v>
      </c>
      <c r="O93" s="202">
        <f t="shared" si="18"/>
        <v>2.4</v>
      </c>
      <c r="P93" s="397">
        <f t="shared" si="19"/>
        <v>2.3000000000000003</v>
      </c>
    </row>
    <row r="94" spans="1:16" ht="234.75" customHeight="1" x14ac:dyDescent="0.25">
      <c r="A94" s="627"/>
      <c r="B94" s="242" t="s">
        <v>324</v>
      </c>
      <c r="C94" s="201">
        <v>4</v>
      </c>
      <c r="D94" s="201">
        <v>4</v>
      </c>
      <c r="E94" s="201">
        <v>4</v>
      </c>
      <c r="F94" s="202">
        <f t="shared" si="16"/>
        <v>4</v>
      </c>
      <c r="G94" s="201">
        <v>4</v>
      </c>
      <c r="H94" s="201">
        <v>4</v>
      </c>
      <c r="I94" s="202">
        <f t="shared" si="17"/>
        <v>4</v>
      </c>
      <c r="J94" s="201">
        <v>4</v>
      </c>
      <c r="K94" s="201">
        <v>4</v>
      </c>
      <c r="L94" s="201">
        <v>3</v>
      </c>
      <c r="M94" s="201">
        <v>4</v>
      </c>
      <c r="N94" s="201">
        <v>3</v>
      </c>
      <c r="O94" s="202">
        <f t="shared" si="18"/>
        <v>3.5999999999999996</v>
      </c>
      <c r="P94" s="397">
        <f t="shared" si="19"/>
        <v>3.8666666666666667</v>
      </c>
    </row>
    <row r="95" spans="1:16" ht="178.5" customHeight="1" x14ac:dyDescent="0.25">
      <c r="A95" s="628"/>
      <c r="B95" s="242" t="s">
        <v>325</v>
      </c>
      <c r="C95" s="201">
        <v>0</v>
      </c>
      <c r="D95" s="201">
        <v>0</v>
      </c>
      <c r="E95" s="201">
        <v>0</v>
      </c>
      <c r="F95" s="202">
        <v>0</v>
      </c>
      <c r="G95" s="201">
        <v>0</v>
      </c>
      <c r="H95" s="201">
        <v>0</v>
      </c>
      <c r="I95" s="202">
        <v>0</v>
      </c>
      <c r="J95" s="201">
        <v>0</v>
      </c>
      <c r="K95" s="201">
        <v>0</v>
      </c>
      <c r="L95" s="201">
        <v>0</v>
      </c>
      <c r="M95" s="201">
        <v>0</v>
      </c>
      <c r="N95" s="201">
        <v>0</v>
      </c>
      <c r="O95" s="202">
        <f t="shared" si="18"/>
        <v>0</v>
      </c>
      <c r="P95" s="397">
        <f t="shared" si="19"/>
        <v>0</v>
      </c>
    </row>
    <row r="96" spans="1:16" ht="207" customHeight="1" x14ac:dyDescent="0.25">
      <c r="A96" s="110" t="s">
        <v>84</v>
      </c>
      <c r="B96" s="246" t="s">
        <v>326</v>
      </c>
      <c r="C96" s="203">
        <v>3</v>
      </c>
      <c r="D96" s="203">
        <v>3</v>
      </c>
      <c r="E96" s="203">
        <v>3</v>
      </c>
      <c r="F96" s="204">
        <f t="shared" si="16"/>
        <v>3</v>
      </c>
      <c r="G96" s="203">
        <v>3</v>
      </c>
      <c r="H96" s="203">
        <v>3</v>
      </c>
      <c r="I96" s="204">
        <f t="shared" si="17"/>
        <v>3</v>
      </c>
      <c r="J96" s="203">
        <v>3</v>
      </c>
      <c r="K96" s="203">
        <v>3</v>
      </c>
      <c r="L96" s="203">
        <v>3</v>
      </c>
      <c r="M96" s="203">
        <v>3</v>
      </c>
      <c r="N96" s="203">
        <v>3</v>
      </c>
      <c r="O96" s="204">
        <f t="shared" si="18"/>
        <v>3</v>
      </c>
      <c r="P96" s="398">
        <f t="shared" si="19"/>
        <v>3</v>
      </c>
    </row>
    <row r="97" spans="1:36" x14ac:dyDescent="0.25">
      <c r="A97" s="111"/>
      <c r="B97" s="112"/>
      <c r="C97" s="113"/>
      <c r="D97" s="113"/>
      <c r="E97" s="113"/>
      <c r="F97" s="114"/>
      <c r="G97" s="113"/>
      <c r="H97" s="113"/>
      <c r="I97" s="114"/>
      <c r="J97" s="113"/>
      <c r="K97" s="113"/>
      <c r="L97" s="113"/>
      <c r="M97" s="113"/>
      <c r="N97" s="679" t="s">
        <v>123</v>
      </c>
      <c r="O97" s="539"/>
      <c r="P97" s="115">
        <f>AVERAGE(P82:P96)</f>
        <v>2.6377777777777776</v>
      </c>
      <c r="Q97" s="395"/>
    </row>
    <row r="98" spans="1:36" ht="25.5" x14ac:dyDescent="0.25">
      <c r="A98" s="116"/>
      <c r="B98" s="117" t="s">
        <v>90</v>
      </c>
      <c r="C98" s="118"/>
      <c r="D98" s="118"/>
      <c r="E98" s="118"/>
      <c r="F98" s="119"/>
      <c r="G98" s="118"/>
      <c r="H98" s="118"/>
      <c r="I98" s="119"/>
      <c r="J98" s="118"/>
      <c r="K98" s="118"/>
      <c r="L98" s="118"/>
      <c r="M98" s="118"/>
      <c r="N98" s="118"/>
      <c r="O98" s="119"/>
      <c r="P98" s="120"/>
    </row>
    <row r="99" spans="1:36" ht="267.75" customHeight="1" x14ac:dyDescent="0.25">
      <c r="A99" s="623" t="s">
        <v>90</v>
      </c>
      <c r="B99" s="205" t="s">
        <v>327</v>
      </c>
      <c r="C99" s="206">
        <v>4</v>
      </c>
      <c r="D99" s="206">
        <v>4</v>
      </c>
      <c r="E99" s="206">
        <v>3</v>
      </c>
      <c r="F99" s="207">
        <f t="shared" ref="F99:F105" si="20">(C99+D99+E99) / 15 *5</f>
        <v>3.6666666666666665</v>
      </c>
      <c r="G99" s="206">
        <v>4</v>
      </c>
      <c r="H99" s="206">
        <v>3</v>
      </c>
      <c r="I99" s="207">
        <f t="shared" ref="I99:I105" si="21">(G99+H99)/10*5</f>
        <v>3.5</v>
      </c>
      <c r="J99" s="206">
        <v>4</v>
      </c>
      <c r="K99" s="206">
        <v>4</v>
      </c>
      <c r="L99" s="206">
        <v>3</v>
      </c>
      <c r="M99" s="206">
        <v>3</v>
      </c>
      <c r="N99" s="206">
        <v>3</v>
      </c>
      <c r="O99" s="207">
        <f t="shared" ref="O99:O105" si="22">(J99+K99+L99+M99+N99)/25*5</f>
        <v>3.4000000000000004</v>
      </c>
      <c r="P99" s="399">
        <f t="shared" ref="P99:P105" si="23">AVERAGE(F99,I99,O99)</f>
        <v>3.5222222222222221</v>
      </c>
    </row>
    <row r="100" spans="1:36" ht="242.25" customHeight="1" x14ac:dyDescent="0.25">
      <c r="A100" s="624"/>
      <c r="B100" s="208" t="s">
        <v>331</v>
      </c>
      <c r="C100" s="191">
        <v>4</v>
      </c>
      <c r="D100" s="191">
        <v>4</v>
      </c>
      <c r="E100" s="191">
        <v>4</v>
      </c>
      <c r="F100" s="197">
        <f t="shared" si="20"/>
        <v>4</v>
      </c>
      <c r="G100" s="191">
        <v>3</v>
      </c>
      <c r="H100" s="191">
        <v>3</v>
      </c>
      <c r="I100" s="197">
        <f t="shared" si="21"/>
        <v>3</v>
      </c>
      <c r="J100" s="191">
        <v>3</v>
      </c>
      <c r="K100" s="191">
        <v>3</v>
      </c>
      <c r="L100" s="191">
        <v>3</v>
      </c>
      <c r="M100" s="191">
        <v>3</v>
      </c>
      <c r="N100" s="191">
        <v>3</v>
      </c>
      <c r="O100" s="197">
        <f t="shared" si="22"/>
        <v>3</v>
      </c>
      <c r="P100" s="400">
        <f t="shared" si="23"/>
        <v>3.3333333333333335</v>
      </c>
    </row>
    <row r="101" spans="1:36" s="173" customFormat="1" ht="214.5" customHeight="1" x14ac:dyDescent="0.25">
      <c r="A101" s="624"/>
      <c r="B101" s="186" t="s">
        <v>417</v>
      </c>
      <c r="C101" s="191">
        <v>3</v>
      </c>
      <c r="D101" s="191">
        <v>3</v>
      </c>
      <c r="E101" s="191">
        <v>3</v>
      </c>
      <c r="F101" s="197">
        <f t="shared" si="20"/>
        <v>3</v>
      </c>
      <c r="G101" s="191">
        <v>4</v>
      </c>
      <c r="H101" s="191">
        <v>3</v>
      </c>
      <c r="I101" s="197">
        <f t="shared" si="21"/>
        <v>3.5</v>
      </c>
      <c r="J101" s="191">
        <v>3</v>
      </c>
      <c r="K101" s="191">
        <v>3</v>
      </c>
      <c r="L101" s="191">
        <v>3</v>
      </c>
      <c r="M101" s="191">
        <v>3</v>
      </c>
      <c r="N101" s="191">
        <v>3</v>
      </c>
      <c r="O101" s="197">
        <f t="shared" si="22"/>
        <v>3</v>
      </c>
      <c r="P101" s="400">
        <f t="shared" si="23"/>
        <v>3.1666666666666665</v>
      </c>
      <c r="Q101" s="227"/>
      <c r="R101" s="227"/>
      <c r="S101" s="227"/>
      <c r="T101" s="227"/>
      <c r="U101" s="227"/>
      <c r="V101" s="227"/>
      <c r="W101" s="227"/>
      <c r="X101" s="227"/>
      <c r="Y101" s="227"/>
      <c r="Z101" s="227"/>
      <c r="AA101" s="227"/>
      <c r="AB101" s="227"/>
      <c r="AC101" s="227"/>
      <c r="AD101" s="227"/>
      <c r="AE101" s="227"/>
      <c r="AF101" s="227"/>
      <c r="AG101" s="227"/>
      <c r="AH101" s="227"/>
      <c r="AI101" s="227"/>
      <c r="AJ101" s="227"/>
    </row>
    <row r="102" spans="1:36" s="173" customFormat="1" ht="214.5" customHeight="1" x14ac:dyDescent="0.25">
      <c r="A102" s="624"/>
      <c r="B102" s="493" t="s">
        <v>418</v>
      </c>
      <c r="C102" s="191">
        <v>4</v>
      </c>
      <c r="D102" s="191">
        <v>4</v>
      </c>
      <c r="E102" s="191">
        <v>4</v>
      </c>
      <c r="F102" s="197">
        <f t="shared" si="20"/>
        <v>4</v>
      </c>
      <c r="G102" s="191">
        <v>4</v>
      </c>
      <c r="H102" s="191">
        <v>4</v>
      </c>
      <c r="I102" s="197">
        <f t="shared" si="21"/>
        <v>4</v>
      </c>
      <c r="J102" s="191">
        <v>4</v>
      </c>
      <c r="K102" s="191">
        <v>4</v>
      </c>
      <c r="L102" s="191">
        <v>4</v>
      </c>
      <c r="M102" s="191">
        <v>4</v>
      </c>
      <c r="N102" s="191">
        <v>4</v>
      </c>
      <c r="O102" s="197">
        <f t="shared" si="22"/>
        <v>4</v>
      </c>
      <c r="P102" s="400">
        <f t="shared" si="23"/>
        <v>4</v>
      </c>
      <c r="Q102" s="227"/>
      <c r="R102" s="227"/>
      <c r="S102" s="227"/>
      <c r="T102" s="227"/>
      <c r="U102" s="227"/>
      <c r="V102" s="227"/>
      <c r="W102" s="227"/>
      <c r="X102" s="227"/>
      <c r="Y102" s="227"/>
      <c r="Z102" s="227"/>
      <c r="AA102" s="227"/>
      <c r="AB102" s="227"/>
      <c r="AC102" s="227"/>
      <c r="AD102" s="227"/>
      <c r="AE102" s="227"/>
      <c r="AF102" s="227"/>
      <c r="AG102" s="227"/>
      <c r="AH102" s="227"/>
      <c r="AI102" s="227"/>
      <c r="AJ102" s="227"/>
    </row>
    <row r="103" spans="1:36" s="173" customFormat="1" ht="204" customHeight="1" x14ac:dyDescent="0.25">
      <c r="A103" s="624"/>
      <c r="B103" s="186" t="s">
        <v>329</v>
      </c>
      <c r="C103" s="191">
        <v>4</v>
      </c>
      <c r="D103" s="191">
        <v>4</v>
      </c>
      <c r="E103" s="191">
        <v>3</v>
      </c>
      <c r="F103" s="197">
        <f t="shared" si="20"/>
        <v>3.6666666666666665</v>
      </c>
      <c r="G103" s="191">
        <v>4</v>
      </c>
      <c r="H103" s="191">
        <v>3</v>
      </c>
      <c r="I103" s="197">
        <f t="shared" si="21"/>
        <v>3.5</v>
      </c>
      <c r="J103" s="191">
        <v>4</v>
      </c>
      <c r="K103" s="191">
        <v>4</v>
      </c>
      <c r="L103" s="191">
        <v>3</v>
      </c>
      <c r="M103" s="191">
        <v>3</v>
      </c>
      <c r="N103" s="191">
        <v>3</v>
      </c>
      <c r="O103" s="197">
        <f t="shared" si="22"/>
        <v>3.4000000000000004</v>
      </c>
      <c r="P103" s="400">
        <f t="shared" si="23"/>
        <v>3.5222222222222221</v>
      </c>
      <c r="Q103" s="227"/>
      <c r="R103" s="227"/>
      <c r="S103" s="227"/>
      <c r="T103" s="227"/>
      <c r="U103" s="227"/>
      <c r="V103" s="227"/>
      <c r="W103" s="227"/>
      <c r="X103" s="227"/>
      <c r="Y103" s="227"/>
      <c r="Z103" s="227"/>
      <c r="AA103" s="227"/>
      <c r="AB103" s="227"/>
      <c r="AC103" s="227"/>
      <c r="AD103" s="227"/>
      <c r="AE103" s="227"/>
      <c r="AF103" s="227"/>
      <c r="AG103" s="227"/>
      <c r="AH103" s="227"/>
      <c r="AI103" s="227"/>
      <c r="AJ103" s="227"/>
    </row>
    <row r="104" spans="1:36" s="173" customFormat="1" ht="178.5" customHeight="1" x14ac:dyDescent="0.25">
      <c r="A104" s="624"/>
      <c r="B104" s="187" t="s">
        <v>419</v>
      </c>
      <c r="C104" s="191">
        <v>3</v>
      </c>
      <c r="D104" s="191">
        <v>3</v>
      </c>
      <c r="E104" s="191">
        <v>3</v>
      </c>
      <c r="F104" s="197">
        <f t="shared" si="20"/>
        <v>3</v>
      </c>
      <c r="G104" s="191">
        <v>4</v>
      </c>
      <c r="H104" s="191">
        <v>3</v>
      </c>
      <c r="I104" s="197">
        <f t="shared" si="21"/>
        <v>3.5</v>
      </c>
      <c r="J104" s="191">
        <v>3</v>
      </c>
      <c r="K104" s="191">
        <v>3</v>
      </c>
      <c r="L104" s="191">
        <v>3</v>
      </c>
      <c r="M104" s="191">
        <v>3</v>
      </c>
      <c r="N104" s="191">
        <v>3</v>
      </c>
      <c r="O104" s="197">
        <f t="shared" si="22"/>
        <v>3</v>
      </c>
      <c r="P104" s="400">
        <f t="shared" si="23"/>
        <v>3.1666666666666665</v>
      </c>
      <c r="Q104" s="227"/>
      <c r="R104" s="227"/>
      <c r="S104" s="227"/>
      <c r="T104" s="227"/>
      <c r="U104" s="227"/>
      <c r="V104" s="227"/>
      <c r="W104" s="227"/>
      <c r="X104" s="227"/>
      <c r="Y104" s="227"/>
      <c r="Z104" s="227"/>
      <c r="AA104" s="227"/>
      <c r="AB104" s="227"/>
      <c r="AC104" s="227"/>
      <c r="AD104" s="227"/>
      <c r="AE104" s="227"/>
      <c r="AF104" s="227"/>
      <c r="AG104" s="227"/>
      <c r="AH104" s="227"/>
      <c r="AI104" s="227"/>
      <c r="AJ104" s="227"/>
    </row>
    <row r="105" spans="1:36" s="173" customFormat="1" ht="267.75" customHeight="1" x14ac:dyDescent="0.25">
      <c r="A105" s="624"/>
      <c r="B105" s="187" t="s">
        <v>420</v>
      </c>
      <c r="C105" s="394">
        <v>4</v>
      </c>
      <c r="D105" s="394">
        <v>4</v>
      </c>
      <c r="E105" s="394">
        <v>3</v>
      </c>
      <c r="F105" s="394">
        <f t="shared" si="20"/>
        <v>3.6666666666666665</v>
      </c>
      <c r="G105" s="394">
        <v>4</v>
      </c>
      <c r="H105" s="394">
        <v>3</v>
      </c>
      <c r="I105" s="394">
        <f t="shared" si="21"/>
        <v>3.5</v>
      </c>
      <c r="J105" s="394">
        <v>4</v>
      </c>
      <c r="K105" s="394">
        <v>4</v>
      </c>
      <c r="L105" s="394">
        <v>3</v>
      </c>
      <c r="M105" s="394">
        <v>3</v>
      </c>
      <c r="N105" s="394">
        <v>3</v>
      </c>
      <c r="O105" s="394">
        <f t="shared" si="22"/>
        <v>3.4000000000000004</v>
      </c>
      <c r="P105" s="401">
        <f t="shared" si="23"/>
        <v>3.5222222222222221</v>
      </c>
      <c r="Q105" s="227"/>
      <c r="R105" s="227"/>
      <c r="S105" s="227"/>
      <c r="T105" s="227"/>
      <c r="U105" s="227"/>
      <c r="V105" s="227"/>
      <c r="W105" s="227"/>
      <c r="X105" s="227"/>
      <c r="Y105" s="227"/>
      <c r="Z105" s="227"/>
      <c r="AA105" s="227"/>
      <c r="AB105" s="227"/>
      <c r="AC105" s="227"/>
      <c r="AD105" s="227"/>
      <c r="AE105" s="227"/>
      <c r="AF105" s="227"/>
      <c r="AG105" s="227"/>
      <c r="AH105" s="227"/>
      <c r="AI105" s="227"/>
      <c r="AJ105" s="227"/>
    </row>
    <row r="106" spans="1:36" s="173" customFormat="1" ht="178.5" customHeight="1" x14ac:dyDescent="0.25">
      <c r="A106" s="624"/>
      <c r="B106" s="185" t="s">
        <v>421</v>
      </c>
      <c r="C106" s="191">
        <v>3</v>
      </c>
      <c r="D106" s="191">
        <v>3</v>
      </c>
      <c r="E106" s="191">
        <v>3</v>
      </c>
      <c r="F106" s="197">
        <f t="shared" ref="F106:F115" si="24">(C106+D106+E106) / 15 *5</f>
        <v>3</v>
      </c>
      <c r="G106" s="191">
        <v>3</v>
      </c>
      <c r="H106" s="191">
        <v>3</v>
      </c>
      <c r="I106" s="197">
        <f t="shared" ref="I106:I115" si="25">(G106+H106)/10*5</f>
        <v>3</v>
      </c>
      <c r="J106" s="191">
        <v>3</v>
      </c>
      <c r="K106" s="191">
        <v>3</v>
      </c>
      <c r="L106" s="191">
        <v>3</v>
      </c>
      <c r="M106" s="191">
        <v>3</v>
      </c>
      <c r="N106" s="191">
        <v>3</v>
      </c>
      <c r="O106" s="197">
        <f t="shared" ref="O106:O115" si="26">(J106+K106+L106+M106+N106)/25*5</f>
        <v>3</v>
      </c>
      <c r="P106" s="400">
        <f t="shared" ref="P106:P115" si="27">AVERAGE(F106,I106,O106)</f>
        <v>3</v>
      </c>
      <c r="Q106" s="227"/>
      <c r="R106" s="227"/>
      <c r="S106" s="227"/>
      <c r="T106" s="227"/>
      <c r="U106" s="227"/>
      <c r="V106" s="227"/>
      <c r="W106" s="227"/>
      <c r="X106" s="227"/>
      <c r="Y106" s="227"/>
      <c r="Z106" s="227"/>
      <c r="AA106" s="227"/>
      <c r="AB106" s="227"/>
      <c r="AC106" s="227"/>
      <c r="AD106" s="227"/>
      <c r="AE106" s="227"/>
      <c r="AF106" s="227"/>
      <c r="AG106" s="227"/>
      <c r="AH106" s="227"/>
      <c r="AI106" s="227"/>
      <c r="AJ106" s="227"/>
    </row>
    <row r="107" spans="1:36" s="173" customFormat="1" ht="204" customHeight="1" x14ac:dyDescent="0.25">
      <c r="A107" s="624"/>
      <c r="B107" s="186" t="s">
        <v>332</v>
      </c>
      <c r="C107" s="191">
        <v>3</v>
      </c>
      <c r="D107" s="191">
        <v>3</v>
      </c>
      <c r="E107" s="191">
        <v>3</v>
      </c>
      <c r="F107" s="197">
        <f t="shared" si="24"/>
        <v>3</v>
      </c>
      <c r="G107" s="191">
        <v>3</v>
      </c>
      <c r="H107" s="191">
        <v>3</v>
      </c>
      <c r="I107" s="197">
        <f t="shared" si="25"/>
        <v>3</v>
      </c>
      <c r="J107" s="191">
        <v>3</v>
      </c>
      <c r="K107" s="191">
        <v>3</v>
      </c>
      <c r="L107" s="191">
        <v>3</v>
      </c>
      <c r="M107" s="191">
        <v>3</v>
      </c>
      <c r="N107" s="191">
        <v>3</v>
      </c>
      <c r="O107" s="197">
        <f t="shared" si="26"/>
        <v>3</v>
      </c>
      <c r="P107" s="400">
        <f t="shared" si="27"/>
        <v>3</v>
      </c>
      <c r="Q107" s="227"/>
      <c r="R107" s="227"/>
      <c r="S107" s="227"/>
      <c r="T107" s="227"/>
      <c r="U107" s="227"/>
      <c r="V107" s="227"/>
      <c r="W107" s="227"/>
      <c r="X107" s="227"/>
      <c r="Y107" s="227"/>
      <c r="Z107" s="227"/>
      <c r="AA107" s="227"/>
      <c r="AB107" s="227"/>
      <c r="AC107" s="227"/>
      <c r="AD107" s="227"/>
      <c r="AE107" s="227"/>
      <c r="AF107" s="227"/>
      <c r="AG107" s="227"/>
      <c r="AH107" s="227"/>
      <c r="AI107" s="227"/>
      <c r="AJ107" s="227"/>
    </row>
    <row r="108" spans="1:36" s="173" customFormat="1" ht="63.75" customHeight="1" x14ac:dyDescent="0.25">
      <c r="A108" s="624"/>
      <c r="B108" s="186" t="s">
        <v>422</v>
      </c>
      <c r="C108" s="191">
        <v>0</v>
      </c>
      <c r="D108" s="191">
        <v>0</v>
      </c>
      <c r="E108" s="191">
        <v>0</v>
      </c>
      <c r="F108" s="197">
        <v>0</v>
      </c>
      <c r="G108" s="191">
        <v>0</v>
      </c>
      <c r="H108" s="191">
        <v>0</v>
      </c>
      <c r="I108" s="197">
        <v>0</v>
      </c>
      <c r="J108" s="191">
        <v>0</v>
      </c>
      <c r="K108" s="191">
        <v>0</v>
      </c>
      <c r="L108" s="191">
        <v>0</v>
      </c>
      <c r="M108" s="191">
        <v>0</v>
      </c>
      <c r="N108" s="191">
        <v>0</v>
      </c>
      <c r="O108" s="197">
        <v>0</v>
      </c>
      <c r="P108" s="400">
        <f t="shared" si="27"/>
        <v>0</v>
      </c>
      <c r="Q108" s="227"/>
      <c r="R108" s="227"/>
      <c r="S108" s="227"/>
      <c r="T108" s="227"/>
      <c r="U108" s="227"/>
      <c r="V108" s="227"/>
      <c r="W108" s="227"/>
      <c r="X108" s="227"/>
      <c r="Y108" s="227"/>
      <c r="Z108" s="227"/>
      <c r="AA108" s="227"/>
      <c r="AB108" s="227"/>
      <c r="AC108" s="227"/>
      <c r="AD108" s="227"/>
      <c r="AE108" s="227"/>
      <c r="AF108" s="227"/>
      <c r="AG108" s="227"/>
      <c r="AH108" s="227"/>
      <c r="AI108" s="227"/>
      <c r="AJ108" s="227"/>
    </row>
    <row r="109" spans="1:36" s="173" customFormat="1" ht="89.25" customHeight="1" x14ac:dyDescent="0.25">
      <c r="A109" s="624"/>
      <c r="B109" s="186" t="s">
        <v>423</v>
      </c>
      <c r="C109" s="191">
        <v>3</v>
      </c>
      <c r="D109" s="191">
        <v>3</v>
      </c>
      <c r="E109" s="191">
        <v>3</v>
      </c>
      <c r="F109" s="197">
        <f t="shared" si="24"/>
        <v>3</v>
      </c>
      <c r="G109" s="191">
        <v>3</v>
      </c>
      <c r="H109" s="191">
        <v>3</v>
      </c>
      <c r="I109" s="197">
        <v>3</v>
      </c>
      <c r="J109" s="191">
        <v>3</v>
      </c>
      <c r="K109" s="191">
        <v>3</v>
      </c>
      <c r="L109" s="191">
        <v>3</v>
      </c>
      <c r="M109" s="191">
        <v>3</v>
      </c>
      <c r="N109" s="191">
        <v>3</v>
      </c>
      <c r="O109" s="197">
        <f t="shared" si="26"/>
        <v>3</v>
      </c>
      <c r="P109" s="400">
        <f t="shared" si="27"/>
        <v>3</v>
      </c>
      <c r="Q109" s="227"/>
      <c r="R109" s="227"/>
      <c r="S109" s="227"/>
      <c r="T109" s="227"/>
      <c r="U109" s="227"/>
      <c r="V109" s="227"/>
      <c r="W109" s="227"/>
      <c r="X109" s="227"/>
      <c r="Y109" s="227"/>
      <c r="Z109" s="227"/>
      <c r="AA109" s="227"/>
      <c r="AB109" s="227"/>
      <c r="AC109" s="227"/>
      <c r="AD109" s="227"/>
      <c r="AE109" s="227"/>
      <c r="AF109" s="227"/>
      <c r="AG109" s="227"/>
      <c r="AH109" s="227"/>
      <c r="AI109" s="227"/>
      <c r="AJ109" s="227"/>
    </row>
    <row r="110" spans="1:36" s="173" customFormat="1" ht="204" customHeight="1" x14ac:dyDescent="0.25">
      <c r="A110" s="624"/>
      <c r="B110" s="186" t="s">
        <v>335</v>
      </c>
      <c r="C110" s="191">
        <v>4</v>
      </c>
      <c r="D110" s="191">
        <v>3</v>
      </c>
      <c r="E110" s="191">
        <v>3</v>
      </c>
      <c r="F110" s="197">
        <f t="shared" si="24"/>
        <v>3.333333333333333</v>
      </c>
      <c r="G110" s="191">
        <v>4</v>
      </c>
      <c r="H110" s="191">
        <v>3</v>
      </c>
      <c r="I110" s="197">
        <f t="shared" si="25"/>
        <v>3.5</v>
      </c>
      <c r="J110" s="191">
        <v>4</v>
      </c>
      <c r="K110" s="191">
        <v>4</v>
      </c>
      <c r="L110" s="191">
        <v>3</v>
      </c>
      <c r="M110" s="191">
        <v>3</v>
      </c>
      <c r="N110" s="191">
        <v>3</v>
      </c>
      <c r="O110" s="197">
        <f t="shared" si="26"/>
        <v>3.4000000000000004</v>
      </c>
      <c r="P110" s="400">
        <f t="shared" si="27"/>
        <v>3.4111111111111114</v>
      </c>
      <c r="Q110" s="227"/>
      <c r="R110" s="227"/>
      <c r="S110" s="227"/>
      <c r="T110" s="227"/>
      <c r="U110" s="227"/>
      <c r="V110" s="227"/>
      <c r="W110" s="227"/>
      <c r="X110" s="227"/>
      <c r="Y110" s="227"/>
      <c r="Z110" s="227"/>
      <c r="AA110" s="227"/>
      <c r="AB110" s="227"/>
      <c r="AC110" s="227"/>
      <c r="AD110" s="227"/>
      <c r="AE110" s="227"/>
      <c r="AF110" s="227"/>
      <c r="AG110" s="227"/>
      <c r="AH110" s="227"/>
      <c r="AI110" s="227"/>
      <c r="AJ110" s="227"/>
    </row>
    <row r="111" spans="1:36" s="173" customFormat="1" ht="89.25" customHeight="1" x14ac:dyDescent="0.25">
      <c r="A111" s="624"/>
      <c r="B111" s="186" t="s">
        <v>336</v>
      </c>
      <c r="C111" s="191">
        <v>3</v>
      </c>
      <c r="D111" s="191">
        <v>3</v>
      </c>
      <c r="E111" s="191">
        <v>3</v>
      </c>
      <c r="F111" s="197">
        <f t="shared" si="24"/>
        <v>3</v>
      </c>
      <c r="G111" s="191">
        <v>4</v>
      </c>
      <c r="H111" s="191">
        <v>3</v>
      </c>
      <c r="I111" s="197">
        <f t="shared" si="25"/>
        <v>3.5</v>
      </c>
      <c r="J111" s="191">
        <v>4</v>
      </c>
      <c r="K111" s="191">
        <v>3</v>
      </c>
      <c r="L111" s="191">
        <v>3</v>
      </c>
      <c r="M111" s="191">
        <v>3</v>
      </c>
      <c r="N111" s="191">
        <v>3</v>
      </c>
      <c r="O111" s="197">
        <f t="shared" si="26"/>
        <v>3.2</v>
      </c>
      <c r="P111" s="400">
        <f t="shared" si="27"/>
        <v>3.2333333333333329</v>
      </c>
      <c r="Q111" s="227"/>
      <c r="R111" s="227"/>
      <c r="S111" s="227"/>
      <c r="T111" s="227"/>
      <c r="U111" s="227"/>
      <c r="V111" s="227"/>
      <c r="W111" s="227"/>
      <c r="X111" s="227"/>
      <c r="Y111" s="227"/>
      <c r="Z111" s="227"/>
      <c r="AA111" s="227"/>
      <c r="AB111" s="227"/>
      <c r="AC111" s="227"/>
      <c r="AD111" s="227"/>
      <c r="AE111" s="227"/>
      <c r="AF111" s="227"/>
      <c r="AG111" s="227"/>
      <c r="AH111" s="227"/>
      <c r="AI111" s="227"/>
      <c r="AJ111" s="227"/>
    </row>
    <row r="112" spans="1:36" s="173" customFormat="1" ht="51" customHeight="1" x14ac:dyDescent="0.25">
      <c r="A112" s="624"/>
      <c r="B112" s="186" t="s">
        <v>337</v>
      </c>
      <c r="C112" s="191">
        <v>0</v>
      </c>
      <c r="D112" s="191">
        <v>0</v>
      </c>
      <c r="E112" s="191">
        <v>0</v>
      </c>
      <c r="F112" s="197">
        <v>0</v>
      </c>
      <c r="G112" s="191">
        <v>0</v>
      </c>
      <c r="H112" s="191">
        <v>0</v>
      </c>
      <c r="I112" s="197">
        <v>0</v>
      </c>
      <c r="J112" s="191">
        <v>0</v>
      </c>
      <c r="K112" s="191">
        <v>0</v>
      </c>
      <c r="L112" s="191">
        <v>0</v>
      </c>
      <c r="M112" s="191">
        <v>0</v>
      </c>
      <c r="N112" s="191">
        <v>0</v>
      </c>
      <c r="O112" s="197">
        <v>0</v>
      </c>
      <c r="P112" s="400">
        <f t="shared" si="27"/>
        <v>0</v>
      </c>
      <c r="Q112" s="227"/>
      <c r="R112" s="227"/>
      <c r="S112" s="227"/>
      <c r="T112" s="227"/>
      <c r="U112" s="227"/>
      <c r="V112" s="227"/>
      <c r="W112" s="227"/>
      <c r="X112" s="227"/>
      <c r="Y112" s="227"/>
      <c r="Z112" s="227"/>
      <c r="AA112" s="227"/>
      <c r="AB112" s="227"/>
      <c r="AC112" s="227"/>
      <c r="AD112" s="227"/>
      <c r="AE112" s="227"/>
      <c r="AF112" s="227"/>
      <c r="AG112" s="227"/>
      <c r="AH112" s="227"/>
      <c r="AI112" s="227"/>
      <c r="AJ112" s="227"/>
    </row>
    <row r="113" spans="1:36" s="173" customFormat="1" ht="51" customHeight="1" x14ac:dyDescent="0.25">
      <c r="A113" s="624"/>
      <c r="B113" s="186" t="s">
        <v>338</v>
      </c>
      <c r="C113" s="191">
        <v>0</v>
      </c>
      <c r="D113" s="191">
        <v>0</v>
      </c>
      <c r="E113" s="191">
        <v>0</v>
      </c>
      <c r="F113" s="197">
        <f t="shared" si="24"/>
        <v>0</v>
      </c>
      <c r="G113" s="191">
        <v>0</v>
      </c>
      <c r="H113" s="191">
        <v>0</v>
      </c>
      <c r="I113" s="197">
        <f t="shared" si="25"/>
        <v>0</v>
      </c>
      <c r="J113" s="191">
        <v>0</v>
      </c>
      <c r="K113" s="191">
        <v>0</v>
      </c>
      <c r="L113" s="191">
        <v>0</v>
      </c>
      <c r="M113" s="191">
        <v>0</v>
      </c>
      <c r="N113" s="191">
        <v>0</v>
      </c>
      <c r="O113" s="197">
        <v>0</v>
      </c>
      <c r="P113" s="400">
        <f t="shared" si="27"/>
        <v>0</v>
      </c>
      <c r="Q113" s="227"/>
      <c r="R113" s="227"/>
      <c r="S113" s="227"/>
      <c r="T113" s="227"/>
      <c r="U113" s="227"/>
      <c r="V113" s="227"/>
      <c r="W113" s="227"/>
      <c r="X113" s="227"/>
      <c r="Y113" s="227"/>
      <c r="Z113" s="227"/>
      <c r="AA113" s="227"/>
      <c r="AB113" s="227"/>
      <c r="AC113" s="227"/>
      <c r="AD113" s="227"/>
      <c r="AE113" s="227"/>
      <c r="AF113" s="227"/>
      <c r="AG113" s="227"/>
      <c r="AH113" s="227"/>
      <c r="AI113" s="227"/>
      <c r="AJ113" s="227"/>
    </row>
    <row r="114" spans="1:36" s="173" customFormat="1" ht="63" customHeight="1" x14ac:dyDescent="0.25">
      <c r="A114" s="625"/>
      <c r="B114" s="186" t="s">
        <v>339</v>
      </c>
      <c r="C114" s="191">
        <v>0</v>
      </c>
      <c r="D114" s="191">
        <v>0</v>
      </c>
      <c r="E114" s="191">
        <v>0</v>
      </c>
      <c r="F114" s="197">
        <v>0</v>
      </c>
      <c r="G114" s="191">
        <v>0</v>
      </c>
      <c r="H114" s="191">
        <v>0</v>
      </c>
      <c r="I114" s="197">
        <v>0</v>
      </c>
      <c r="J114" s="191">
        <v>0</v>
      </c>
      <c r="K114" s="191">
        <v>0</v>
      </c>
      <c r="L114" s="191">
        <v>0</v>
      </c>
      <c r="M114" s="191">
        <v>0</v>
      </c>
      <c r="N114" s="191">
        <v>0</v>
      </c>
      <c r="O114" s="197">
        <v>0</v>
      </c>
      <c r="P114" s="400">
        <f t="shared" si="27"/>
        <v>0</v>
      </c>
      <c r="Q114" s="227"/>
      <c r="R114" s="227"/>
      <c r="S114" s="227"/>
      <c r="T114" s="227"/>
      <c r="U114" s="227"/>
      <c r="V114" s="227"/>
      <c r="W114" s="227"/>
      <c r="X114" s="227"/>
      <c r="Y114" s="227"/>
      <c r="Z114" s="227"/>
      <c r="AA114" s="227"/>
      <c r="AB114" s="227"/>
      <c r="AC114" s="227"/>
      <c r="AD114" s="227"/>
      <c r="AE114" s="227"/>
      <c r="AF114" s="227"/>
      <c r="AG114" s="227"/>
      <c r="AH114" s="227"/>
      <c r="AI114" s="227"/>
      <c r="AJ114" s="227"/>
    </row>
    <row r="115" spans="1:36" ht="193.5" customHeight="1" x14ac:dyDescent="0.25">
      <c r="A115" s="121" t="s">
        <v>84</v>
      </c>
      <c r="B115" s="209" t="s">
        <v>424</v>
      </c>
      <c r="C115" s="210">
        <v>2</v>
      </c>
      <c r="D115" s="210">
        <v>2</v>
      </c>
      <c r="E115" s="210">
        <v>2</v>
      </c>
      <c r="F115" s="211">
        <f t="shared" si="24"/>
        <v>2</v>
      </c>
      <c r="G115" s="210">
        <v>2</v>
      </c>
      <c r="H115" s="210">
        <v>2</v>
      </c>
      <c r="I115" s="211">
        <f t="shared" si="25"/>
        <v>2</v>
      </c>
      <c r="J115" s="210">
        <v>1</v>
      </c>
      <c r="K115" s="210">
        <v>1</v>
      </c>
      <c r="L115" s="210">
        <v>1</v>
      </c>
      <c r="M115" s="210">
        <v>1</v>
      </c>
      <c r="N115" s="210">
        <v>1</v>
      </c>
      <c r="O115" s="211">
        <f t="shared" si="26"/>
        <v>1</v>
      </c>
      <c r="P115" s="402">
        <f t="shared" si="27"/>
        <v>1.6666666666666667</v>
      </c>
    </row>
    <row r="116" spans="1:36" ht="15.75" customHeight="1" x14ac:dyDescent="0.25">
      <c r="A116" s="122"/>
      <c r="B116" s="123"/>
      <c r="C116" s="124"/>
      <c r="D116" s="124"/>
      <c r="E116" s="124"/>
      <c r="F116" s="125"/>
      <c r="G116" s="124"/>
      <c r="H116" s="124"/>
      <c r="I116" s="125"/>
      <c r="J116" s="124"/>
      <c r="K116" s="124"/>
      <c r="L116" s="124"/>
      <c r="M116" s="124"/>
      <c r="N116" s="673" t="s">
        <v>123</v>
      </c>
      <c r="O116" s="641"/>
      <c r="P116" s="126">
        <f>AVERAGE(P99:P115)</f>
        <v>2.4437908496732028</v>
      </c>
      <c r="Q116" s="395"/>
    </row>
    <row r="117" spans="1:36" ht="15.75" customHeight="1" x14ac:dyDescent="0.25">
      <c r="A117" s="127" t="s">
        <v>91</v>
      </c>
      <c r="B117" s="128"/>
      <c r="C117" s="128"/>
      <c r="D117" s="128"/>
      <c r="E117" s="128"/>
      <c r="F117" s="128"/>
      <c r="G117" s="128"/>
      <c r="H117" s="128"/>
      <c r="I117" s="128"/>
      <c r="J117" s="128"/>
      <c r="K117" s="128"/>
      <c r="L117" s="128"/>
      <c r="M117" s="128"/>
      <c r="N117" s="128"/>
      <c r="O117" s="128"/>
      <c r="P117" s="129"/>
    </row>
    <row r="118" spans="1:36" ht="274.5" customHeight="1" x14ac:dyDescent="0.25">
      <c r="A118" s="626" t="s">
        <v>92</v>
      </c>
      <c r="B118" s="229" t="s">
        <v>341</v>
      </c>
      <c r="C118" s="188">
        <v>4</v>
      </c>
      <c r="D118" s="188">
        <v>4</v>
      </c>
      <c r="E118" s="188">
        <v>3</v>
      </c>
      <c r="F118" s="213">
        <f>(C118+D118+E118) / 15 *5</f>
        <v>3.6666666666666665</v>
      </c>
      <c r="G118" s="188">
        <v>4</v>
      </c>
      <c r="H118" s="188">
        <v>4</v>
      </c>
      <c r="I118" s="213">
        <f>(G118+H118)/10*5</f>
        <v>4</v>
      </c>
      <c r="J118" s="188">
        <v>4</v>
      </c>
      <c r="K118" s="188">
        <v>4</v>
      </c>
      <c r="L118" s="188">
        <v>4</v>
      </c>
      <c r="M118" s="188">
        <v>4</v>
      </c>
      <c r="N118" s="188">
        <v>4</v>
      </c>
      <c r="O118" s="213">
        <f>(J118+K118+L118+M118+N118)/25*5</f>
        <v>4</v>
      </c>
      <c r="P118" s="404">
        <f>AVERAGE(F118,I118,O118)</f>
        <v>3.8888888888888888</v>
      </c>
    </row>
    <row r="119" spans="1:36" ht="255" customHeight="1" x14ac:dyDescent="0.25">
      <c r="A119" s="627"/>
      <c r="B119" s="230" t="s">
        <v>342</v>
      </c>
      <c r="C119" s="191">
        <v>4</v>
      </c>
      <c r="D119" s="191">
        <v>4</v>
      </c>
      <c r="E119" s="191">
        <v>4</v>
      </c>
      <c r="F119" s="214">
        <f>(C119+D119+E119) / 15 *5</f>
        <v>4</v>
      </c>
      <c r="G119" s="191">
        <v>4</v>
      </c>
      <c r="H119" s="191">
        <v>4</v>
      </c>
      <c r="I119" s="197">
        <f>(G119+H119)/10*5</f>
        <v>4</v>
      </c>
      <c r="J119" s="191">
        <v>4</v>
      </c>
      <c r="K119" s="191">
        <v>4</v>
      </c>
      <c r="L119" s="191">
        <v>4</v>
      </c>
      <c r="M119" s="191">
        <v>4</v>
      </c>
      <c r="N119" s="191">
        <v>3</v>
      </c>
      <c r="O119" s="197">
        <f>(J119+K119+L119+M119+N119)/25*5</f>
        <v>3.8</v>
      </c>
      <c r="P119" s="400">
        <f>AVERAGE(F119,I119,O119)</f>
        <v>3.9333333333333336</v>
      </c>
    </row>
    <row r="120" spans="1:36" ht="187.5" customHeight="1" x14ac:dyDescent="0.25">
      <c r="A120" s="627"/>
      <c r="B120" s="230" t="s">
        <v>343</v>
      </c>
      <c r="C120" s="191">
        <v>4</v>
      </c>
      <c r="D120" s="215">
        <v>4</v>
      </c>
      <c r="E120" s="191">
        <v>3</v>
      </c>
      <c r="F120" s="214">
        <f>(C120+D120+E120) / 15 *5</f>
        <v>3.6666666666666665</v>
      </c>
      <c r="G120" s="191">
        <v>4</v>
      </c>
      <c r="H120" s="191">
        <v>3</v>
      </c>
      <c r="I120" s="214">
        <f>(G120+H120)/10*5</f>
        <v>3.5</v>
      </c>
      <c r="J120" s="191">
        <v>4</v>
      </c>
      <c r="K120" s="191">
        <v>4</v>
      </c>
      <c r="L120" s="191">
        <v>4</v>
      </c>
      <c r="M120" s="191">
        <v>2</v>
      </c>
      <c r="N120" s="191">
        <v>1</v>
      </c>
      <c r="O120" s="197">
        <f>(J120+K120+L120+M120+N120)/25*5</f>
        <v>3</v>
      </c>
      <c r="P120" s="400">
        <f>AVERAGE(F120,I120,O120)</f>
        <v>3.3888888888888888</v>
      </c>
    </row>
    <row r="121" spans="1:36" ht="273" customHeight="1" x14ac:dyDescent="0.25">
      <c r="A121" s="627"/>
      <c r="B121" s="231" t="s">
        <v>344</v>
      </c>
      <c r="C121" s="191">
        <v>4</v>
      </c>
      <c r="D121" s="216">
        <v>4</v>
      </c>
      <c r="E121" s="191">
        <v>3</v>
      </c>
      <c r="F121" s="214">
        <f>(C121+D121+E121) / 15 *5</f>
        <v>3.6666666666666665</v>
      </c>
      <c r="G121" s="191">
        <v>4</v>
      </c>
      <c r="H121" s="191">
        <v>3</v>
      </c>
      <c r="I121" s="214">
        <f>(G121+H121)/10*5</f>
        <v>3.5</v>
      </c>
      <c r="J121" s="191">
        <v>4</v>
      </c>
      <c r="K121" s="191">
        <v>3</v>
      </c>
      <c r="L121" s="191">
        <v>3</v>
      </c>
      <c r="M121" s="191">
        <v>3</v>
      </c>
      <c r="N121" s="191">
        <v>3</v>
      </c>
      <c r="O121" s="197">
        <f>(J121+K121+L121+M121+N121)/25*5</f>
        <v>3.2</v>
      </c>
      <c r="P121" s="400">
        <f>AVERAGE(F121,I121,O121)</f>
        <v>3.4555555555555557</v>
      </c>
    </row>
    <row r="122" spans="1:36" ht="357" customHeight="1" x14ac:dyDescent="0.25">
      <c r="A122" s="627"/>
      <c r="B122" s="231" t="s">
        <v>425</v>
      </c>
      <c r="C122" s="680">
        <v>4</v>
      </c>
      <c r="D122" s="622">
        <v>4</v>
      </c>
      <c r="E122" s="622">
        <v>3</v>
      </c>
      <c r="F122" s="674">
        <f>(C122+D122+E122) / 15 *5</f>
        <v>3.6666666666666665</v>
      </c>
      <c r="G122" s="622">
        <v>4</v>
      </c>
      <c r="H122" s="622">
        <v>3</v>
      </c>
      <c r="I122" s="674">
        <f>(G122+H122)/10*5</f>
        <v>3.5</v>
      </c>
      <c r="J122" s="622">
        <v>4</v>
      </c>
      <c r="K122" s="622">
        <v>3</v>
      </c>
      <c r="L122" s="622">
        <v>3</v>
      </c>
      <c r="M122" s="622">
        <v>2</v>
      </c>
      <c r="N122" s="622">
        <v>3</v>
      </c>
      <c r="O122" s="674">
        <f>(J122+K122+L122+M122+N122)/25*5</f>
        <v>3</v>
      </c>
      <c r="P122" s="675">
        <f>AVERAGE(F122,I122,O122)</f>
        <v>3.3888888888888888</v>
      </c>
    </row>
    <row r="123" spans="1:36" ht="191.25" customHeight="1" x14ac:dyDescent="0.25">
      <c r="A123" s="627"/>
      <c r="B123" s="232" t="s">
        <v>124</v>
      </c>
      <c r="C123" s="681"/>
      <c r="D123" s="535"/>
      <c r="E123" s="535"/>
      <c r="F123" s="535"/>
      <c r="G123" s="535"/>
      <c r="H123" s="535"/>
      <c r="I123" s="535"/>
      <c r="J123" s="535"/>
      <c r="K123" s="535"/>
      <c r="L123" s="535"/>
      <c r="M123" s="535"/>
      <c r="N123" s="535"/>
      <c r="O123" s="535"/>
      <c r="P123" s="676"/>
    </row>
    <row r="124" spans="1:36" ht="138.75" customHeight="1" x14ac:dyDescent="0.25">
      <c r="A124" s="627"/>
      <c r="B124" s="233" t="s">
        <v>346</v>
      </c>
      <c r="C124" s="191">
        <v>4</v>
      </c>
      <c r="D124" s="217">
        <v>4</v>
      </c>
      <c r="E124" s="191">
        <v>3</v>
      </c>
      <c r="F124" s="214">
        <f t="shared" ref="F124:F129" si="28">(C124+D124+E124) / 15 *5</f>
        <v>3.6666666666666665</v>
      </c>
      <c r="G124" s="191">
        <v>4</v>
      </c>
      <c r="H124" s="191">
        <v>3</v>
      </c>
      <c r="I124" s="214">
        <f t="shared" ref="I124:I129" si="29">(G124+H124)/10*5</f>
        <v>3.5</v>
      </c>
      <c r="J124" s="191">
        <v>4</v>
      </c>
      <c r="K124" s="191">
        <v>3</v>
      </c>
      <c r="L124" s="191">
        <v>2</v>
      </c>
      <c r="M124" s="191">
        <v>3</v>
      </c>
      <c r="N124" s="191">
        <v>3</v>
      </c>
      <c r="O124" s="214">
        <f t="shared" ref="O124:O129" si="30">(J124+K124+L124+M124+N124)/25*5</f>
        <v>3</v>
      </c>
      <c r="P124" s="405">
        <f t="shared" ref="P124:P129" si="31">AVERAGE(F124,I124,O124)</f>
        <v>3.3888888888888888</v>
      </c>
    </row>
    <row r="125" spans="1:36" ht="225" customHeight="1" x14ac:dyDescent="0.25">
      <c r="A125" s="627"/>
      <c r="B125" s="230" t="s">
        <v>347</v>
      </c>
      <c r="C125" s="191">
        <v>0</v>
      </c>
      <c r="D125" s="191">
        <v>0</v>
      </c>
      <c r="E125" s="191">
        <v>0</v>
      </c>
      <c r="F125" s="214">
        <v>0</v>
      </c>
      <c r="G125" s="191">
        <v>0</v>
      </c>
      <c r="H125" s="191">
        <v>0</v>
      </c>
      <c r="I125" s="214">
        <f t="shared" si="29"/>
        <v>0</v>
      </c>
      <c r="J125" s="191">
        <v>0</v>
      </c>
      <c r="K125" s="191">
        <v>0</v>
      </c>
      <c r="L125" s="191">
        <v>0</v>
      </c>
      <c r="M125" s="191">
        <v>0</v>
      </c>
      <c r="N125" s="191">
        <v>0</v>
      </c>
      <c r="O125" s="214">
        <v>0</v>
      </c>
      <c r="P125" s="405">
        <f t="shared" si="31"/>
        <v>0</v>
      </c>
    </row>
    <row r="126" spans="1:36" ht="43.5" customHeight="1" x14ac:dyDescent="0.25">
      <c r="A126" s="627"/>
      <c r="B126" s="230" t="s">
        <v>426</v>
      </c>
      <c r="C126" s="191">
        <v>4</v>
      </c>
      <c r="D126" s="191">
        <v>4</v>
      </c>
      <c r="E126" s="191">
        <v>2</v>
      </c>
      <c r="F126" s="214">
        <f t="shared" si="28"/>
        <v>3.333333333333333</v>
      </c>
      <c r="G126" s="191">
        <v>4</v>
      </c>
      <c r="H126" s="191">
        <v>3</v>
      </c>
      <c r="I126" s="214">
        <f t="shared" si="29"/>
        <v>3.5</v>
      </c>
      <c r="J126" s="191">
        <v>4</v>
      </c>
      <c r="K126" s="191">
        <v>4</v>
      </c>
      <c r="L126" s="191">
        <v>4</v>
      </c>
      <c r="M126" s="191">
        <v>4</v>
      </c>
      <c r="N126" s="191">
        <v>4</v>
      </c>
      <c r="O126" s="214">
        <f t="shared" si="30"/>
        <v>4</v>
      </c>
      <c r="P126" s="405">
        <f t="shared" si="31"/>
        <v>3.6111111111111107</v>
      </c>
    </row>
    <row r="127" spans="1:36" ht="189" customHeight="1" x14ac:dyDescent="0.25">
      <c r="A127" s="627"/>
      <c r="B127" s="230" t="s">
        <v>349</v>
      </c>
      <c r="C127" s="191">
        <v>4</v>
      </c>
      <c r="D127" s="191">
        <v>4</v>
      </c>
      <c r="E127" s="191">
        <v>3</v>
      </c>
      <c r="F127" s="214">
        <f t="shared" si="28"/>
        <v>3.6666666666666665</v>
      </c>
      <c r="G127" s="191">
        <v>4</v>
      </c>
      <c r="H127" s="191">
        <v>3</v>
      </c>
      <c r="I127" s="214">
        <f t="shared" si="29"/>
        <v>3.5</v>
      </c>
      <c r="J127" s="191">
        <v>4</v>
      </c>
      <c r="K127" s="191">
        <v>4</v>
      </c>
      <c r="L127" s="191">
        <v>4</v>
      </c>
      <c r="M127" s="191">
        <v>4</v>
      </c>
      <c r="N127" s="191">
        <v>4</v>
      </c>
      <c r="O127" s="214">
        <f t="shared" si="30"/>
        <v>4</v>
      </c>
      <c r="P127" s="405">
        <f t="shared" si="31"/>
        <v>3.7222222222222219</v>
      </c>
    </row>
    <row r="128" spans="1:36" ht="125.25" customHeight="1" x14ac:dyDescent="0.25">
      <c r="A128" s="628"/>
      <c r="B128" s="230" t="s">
        <v>350</v>
      </c>
      <c r="C128" s="191">
        <v>0</v>
      </c>
      <c r="D128" s="191">
        <v>0</v>
      </c>
      <c r="E128" s="191">
        <v>0</v>
      </c>
      <c r="F128" s="214">
        <f t="shared" si="28"/>
        <v>0</v>
      </c>
      <c r="G128" s="191">
        <v>0</v>
      </c>
      <c r="H128" s="191">
        <v>0</v>
      </c>
      <c r="I128" s="214">
        <v>0</v>
      </c>
      <c r="J128" s="191">
        <v>0</v>
      </c>
      <c r="K128" s="191">
        <v>0</v>
      </c>
      <c r="L128" s="191">
        <v>0</v>
      </c>
      <c r="M128" s="191">
        <v>0</v>
      </c>
      <c r="N128" s="191">
        <v>0</v>
      </c>
      <c r="O128" s="214">
        <v>0</v>
      </c>
      <c r="P128" s="405">
        <f t="shared" si="31"/>
        <v>0</v>
      </c>
    </row>
    <row r="129" spans="1:17" ht="166.5" customHeight="1" x14ac:dyDescent="0.25">
      <c r="A129" s="130" t="s">
        <v>125</v>
      </c>
      <c r="B129" s="238" t="s">
        <v>351</v>
      </c>
      <c r="C129" s="210">
        <v>4</v>
      </c>
      <c r="D129" s="210">
        <v>4</v>
      </c>
      <c r="E129" s="210">
        <v>3</v>
      </c>
      <c r="F129" s="218">
        <f t="shared" si="28"/>
        <v>3.6666666666666665</v>
      </c>
      <c r="G129" s="210">
        <v>4</v>
      </c>
      <c r="H129" s="210">
        <v>3</v>
      </c>
      <c r="I129" s="218">
        <f t="shared" si="29"/>
        <v>3.5</v>
      </c>
      <c r="J129" s="210">
        <v>4</v>
      </c>
      <c r="K129" s="210">
        <v>4</v>
      </c>
      <c r="L129" s="210">
        <v>4</v>
      </c>
      <c r="M129" s="210">
        <v>4</v>
      </c>
      <c r="N129" s="210">
        <v>4</v>
      </c>
      <c r="O129" s="218">
        <f t="shared" si="30"/>
        <v>4</v>
      </c>
      <c r="P129" s="406">
        <f t="shared" si="31"/>
        <v>3.7222222222222219</v>
      </c>
    </row>
    <row r="130" spans="1:17" ht="15.75" customHeight="1" x14ac:dyDescent="0.25">
      <c r="A130" s="131"/>
      <c r="B130" s="132"/>
      <c r="C130" s="96"/>
      <c r="D130" s="96"/>
      <c r="E130" s="96"/>
      <c r="F130" s="97"/>
      <c r="G130" s="96"/>
      <c r="H130" s="96"/>
      <c r="I130" s="97"/>
      <c r="J130" s="96"/>
      <c r="K130" s="96"/>
      <c r="L130" s="96"/>
      <c r="M130" s="96"/>
      <c r="N130" s="677" t="s">
        <v>123</v>
      </c>
      <c r="O130" s="641"/>
      <c r="P130" s="98">
        <f>AVERAGE(P118:P129)</f>
        <v>2.9545454545454546</v>
      </c>
      <c r="Q130" s="395"/>
    </row>
    <row r="131" spans="1:17" ht="15.75" customHeight="1" x14ac:dyDescent="0.25">
      <c r="A131" s="133" t="s">
        <v>93</v>
      </c>
      <c r="B131" s="134"/>
      <c r="C131" s="134"/>
      <c r="D131" s="134"/>
      <c r="E131" s="134"/>
      <c r="F131" s="134"/>
      <c r="G131" s="134"/>
      <c r="H131" s="134"/>
      <c r="I131" s="134"/>
      <c r="J131" s="134"/>
      <c r="K131" s="134"/>
      <c r="L131" s="134"/>
      <c r="M131" s="134"/>
      <c r="N131" s="134"/>
      <c r="O131" s="134"/>
      <c r="P131" s="135"/>
    </row>
    <row r="132" spans="1:17" ht="280.5" customHeight="1" x14ac:dyDescent="0.25">
      <c r="A132" s="646" t="s">
        <v>94</v>
      </c>
      <c r="B132" s="187" t="s">
        <v>427</v>
      </c>
      <c r="C132" s="642">
        <v>3</v>
      </c>
      <c r="D132" s="642">
        <v>3</v>
      </c>
      <c r="E132" s="642">
        <v>3</v>
      </c>
      <c r="F132" s="645">
        <f>(C132+D132+E132) / 15 *5</f>
        <v>3</v>
      </c>
      <c r="G132" s="642">
        <v>3</v>
      </c>
      <c r="H132" s="642">
        <v>2</v>
      </c>
      <c r="I132" s="645">
        <f>(G132+H132)/10*5</f>
        <v>2.5</v>
      </c>
      <c r="J132" s="642">
        <v>3</v>
      </c>
      <c r="K132" s="642">
        <v>3</v>
      </c>
      <c r="L132" s="642">
        <v>3</v>
      </c>
      <c r="M132" s="642">
        <v>3</v>
      </c>
      <c r="N132" s="642">
        <v>3</v>
      </c>
      <c r="O132" s="645">
        <f>(J132+K132+L132+M132+N132)/25*5</f>
        <v>3</v>
      </c>
      <c r="P132" s="671">
        <f>AVERAGE(F132,I132,O132)</f>
        <v>2.8333333333333335</v>
      </c>
    </row>
    <row r="133" spans="1:17" ht="114.75" customHeight="1" x14ac:dyDescent="0.25">
      <c r="A133" s="627"/>
      <c r="B133" s="185" t="s">
        <v>126</v>
      </c>
      <c r="C133" s="535"/>
      <c r="D133" s="535"/>
      <c r="E133" s="535"/>
      <c r="F133" s="535"/>
      <c r="G133" s="535"/>
      <c r="H133" s="535"/>
      <c r="I133" s="535"/>
      <c r="J133" s="535"/>
      <c r="K133" s="535"/>
      <c r="L133" s="535"/>
      <c r="M133" s="535"/>
      <c r="N133" s="535"/>
      <c r="O133" s="535"/>
      <c r="P133" s="672"/>
    </row>
    <row r="134" spans="1:17" ht="255" customHeight="1" x14ac:dyDescent="0.25">
      <c r="A134" s="627"/>
      <c r="B134" s="185" t="s">
        <v>353</v>
      </c>
      <c r="C134" s="191">
        <v>3</v>
      </c>
      <c r="D134" s="191">
        <v>3</v>
      </c>
      <c r="E134" s="191">
        <v>3</v>
      </c>
      <c r="F134" s="197">
        <f t="shared" ref="F134:F140" si="32">(C134+D134+E134) / 15 *5</f>
        <v>3</v>
      </c>
      <c r="G134" s="191">
        <v>3</v>
      </c>
      <c r="H134" s="191">
        <v>3</v>
      </c>
      <c r="I134" s="197">
        <f t="shared" ref="I134:I138" si="33">(G134+H134)/10*5</f>
        <v>3</v>
      </c>
      <c r="J134" s="191">
        <v>3</v>
      </c>
      <c r="K134" s="191">
        <v>3</v>
      </c>
      <c r="L134" s="191">
        <v>3</v>
      </c>
      <c r="M134" s="191">
        <v>3</v>
      </c>
      <c r="N134" s="191">
        <v>3</v>
      </c>
      <c r="O134" s="197">
        <f t="shared" ref="O134:O140" si="34">(J134+K134+L134+M134+N134)/25*5</f>
        <v>3</v>
      </c>
      <c r="P134" s="400">
        <f t="shared" ref="P134:P140" si="35">AVERAGE(F134,I134,O134)</f>
        <v>3</v>
      </c>
    </row>
    <row r="135" spans="1:17" ht="331.5" customHeight="1" x14ac:dyDescent="0.25">
      <c r="A135" s="627"/>
      <c r="B135" s="186" t="s">
        <v>354</v>
      </c>
      <c r="C135" s="191">
        <v>2</v>
      </c>
      <c r="D135" s="191">
        <v>2</v>
      </c>
      <c r="E135" s="191">
        <v>2</v>
      </c>
      <c r="F135" s="197">
        <f t="shared" si="32"/>
        <v>2</v>
      </c>
      <c r="G135" s="191">
        <v>2</v>
      </c>
      <c r="H135" s="191">
        <v>2</v>
      </c>
      <c r="I135" s="197">
        <f t="shared" si="33"/>
        <v>2</v>
      </c>
      <c r="J135" s="191">
        <v>2</v>
      </c>
      <c r="K135" s="191">
        <v>2</v>
      </c>
      <c r="L135" s="191">
        <v>2</v>
      </c>
      <c r="M135" s="191">
        <v>2</v>
      </c>
      <c r="N135" s="191">
        <v>2</v>
      </c>
      <c r="O135" s="197">
        <f t="shared" si="34"/>
        <v>2</v>
      </c>
      <c r="P135" s="400">
        <f t="shared" si="35"/>
        <v>2</v>
      </c>
    </row>
    <row r="136" spans="1:17" ht="38.25" customHeight="1" x14ac:dyDescent="0.25">
      <c r="A136" s="627"/>
      <c r="B136" s="186" t="s">
        <v>355</v>
      </c>
      <c r="C136" s="191">
        <v>3</v>
      </c>
      <c r="D136" s="191">
        <v>3</v>
      </c>
      <c r="E136" s="191">
        <v>3</v>
      </c>
      <c r="F136" s="197">
        <f t="shared" si="32"/>
        <v>3</v>
      </c>
      <c r="G136" s="191">
        <v>3</v>
      </c>
      <c r="H136" s="191">
        <v>3</v>
      </c>
      <c r="I136" s="197">
        <f t="shared" si="33"/>
        <v>3</v>
      </c>
      <c r="J136" s="191">
        <v>3</v>
      </c>
      <c r="K136" s="191">
        <v>3</v>
      </c>
      <c r="L136" s="191">
        <v>3</v>
      </c>
      <c r="M136" s="191">
        <v>3</v>
      </c>
      <c r="N136" s="191">
        <v>3</v>
      </c>
      <c r="O136" s="197">
        <f t="shared" si="34"/>
        <v>3</v>
      </c>
      <c r="P136" s="400">
        <f t="shared" si="35"/>
        <v>3</v>
      </c>
    </row>
    <row r="137" spans="1:17" ht="178.5" customHeight="1" x14ac:dyDescent="0.25">
      <c r="A137" s="627"/>
      <c r="B137" s="186" t="s">
        <v>356</v>
      </c>
      <c r="C137" s="191">
        <v>3</v>
      </c>
      <c r="D137" s="191">
        <v>3</v>
      </c>
      <c r="E137" s="191">
        <v>3</v>
      </c>
      <c r="F137" s="197">
        <f t="shared" si="32"/>
        <v>3</v>
      </c>
      <c r="G137" s="191">
        <v>3</v>
      </c>
      <c r="H137" s="191">
        <v>3</v>
      </c>
      <c r="I137" s="197">
        <f t="shared" si="33"/>
        <v>3</v>
      </c>
      <c r="J137" s="191">
        <v>3</v>
      </c>
      <c r="K137" s="191">
        <v>3</v>
      </c>
      <c r="L137" s="191">
        <v>3</v>
      </c>
      <c r="M137" s="191">
        <v>3</v>
      </c>
      <c r="N137" s="191">
        <v>3</v>
      </c>
      <c r="O137" s="197">
        <f t="shared" si="34"/>
        <v>3</v>
      </c>
      <c r="P137" s="400">
        <f t="shared" si="35"/>
        <v>3</v>
      </c>
    </row>
    <row r="138" spans="1:17" ht="153" customHeight="1" x14ac:dyDescent="0.25">
      <c r="A138" s="627"/>
      <c r="B138" s="186" t="s">
        <v>357</v>
      </c>
      <c r="C138" s="191">
        <v>2</v>
      </c>
      <c r="D138" s="191">
        <v>2</v>
      </c>
      <c r="E138" s="191">
        <v>2</v>
      </c>
      <c r="F138" s="197">
        <f t="shared" si="32"/>
        <v>2</v>
      </c>
      <c r="G138" s="191">
        <v>2</v>
      </c>
      <c r="H138" s="191">
        <v>2</v>
      </c>
      <c r="I138" s="197">
        <f t="shared" si="33"/>
        <v>2</v>
      </c>
      <c r="J138" s="191">
        <v>2</v>
      </c>
      <c r="K138" s="191">
        <v>2</v>
      </c>
      <c r="L138" s="191">
        <v>2</v>
      </c>
      <c r="M138" s="191">
        <v>2</v>
      </c>
      <c r="N138" s="191">
        <v>2</v>
      </c>
      <c r="O138" s="197">
        <f t="shared" si="34"/>
        <v>2</v>
      </c>
      <c r="P138" s="400">
        <f t="shared" si="35"/>
        <v>2</v>
      </c>
    </row>
    <row r="139" spans="1:17" ht="51" customHeight="1" x14ac:dyDescent="0.25">
      <c r="A139" s="628"/>
      <c r="B139" s="186" t="s">
        <v>358</v>
      </c>
      <c r="C139" s="191">
        <v>0</v>
      </c>
      <c r="D139" s="191">
        <v>0</v>
      </c>
      <c r="E139" s="191">
        <v>0</v>
      </c>
      <c r="F139" s="197">
        <v>0</v>
      </c>
      <c r="G139" s="191">
        <v>0</v>
      </c>
      <c r="H139" s="191">
        <v>0</v>
      </c>
      <c r="I139" s="197">
        <v>0</v>
      </c>
      <c r="J139" s="191">
        <v>0</v>
      </c>
      <c r="K139" s="191">
        <v>0</v>
      </c>
      <c r="L139" s="191">
        <v>0</v>
      </c>
      <c r="M139" s="191">
        <v>0</v>
      </c>
      <c r="N139" s="191">
        <v>0</v>
      </c>
      <c r="O139" s="197">
        <f t="shared" si="34"/>
        <v>0</v>
      </c>
      <c r="P139" s="400">
        <f t="shared" si="35"/>
        <v>0</v>
      </c>
    </row>
    <row r="140" spans="1:17" ht="308.25" customHeight="1" x14ac:dyDescent="0.25">
      <c r="A140" s="136" t="s">
        <v>84</v>
      </c>
      <c r="B140" s="209" t="s">
        <v>428</v>
      </c>
      <c r="C140" s="210">
        <v>2</v>
      </c>
      <c r="D140" s="210">
        <v>2</v>
      </c>
      <c r="E140" s="210">
        <v>2</v>
      </c>
      <c r="F140" s="211">
        <f t="shared" si="32"/>
        <v>2</v>
      </c>
      <c r="G140" s="210">
        <v>1</v>
      </c>
      <c r="H140" s="210">
        <v>1</v>
      </c>
      <c r="I140" s="211">
        <v>1</v>
      </c>
      <c r="J140" s="210">
        <v>1</v>
      </c>
      <c r="K140" s="210">
        <v>1</v>
      </c>
      <c r="L140" s="210">
        <v>1</v>
      </c>
      <c r="M140" s="210">
        <v>1</v>
      </c>
      <c r="N140" s="210">
        <v>1</v>
      </c>
      <c r="O140" s="211">
        <f t="shared" si="34"/>
        <v>1</v>
      </c>
      <c r="P140" s="212">
        <f t="shared" si="35"/>
        <v>1.3333333333333333</v>
      </c>
    </row>
    <row r="141" spans="1:17" ht="15.75" customHeight="1" x14ac:dyDescent="0.25">
      <c r="A141" s="137"/>
      <c r="B141" s="138"/>
      <c r="C141" s="139"/>
      <c r="D141" s="139"/>
      <c r="E141" s="139"/>
      <c r="F141" s="140"/>
      <c r="G141" s="139"/>
      <c r="H141" s="139"/>
      <c r="I141" s="140"/>
      <c r="J141" s="139"/>
      <c r="K141" s="139"/>
      <c r="L141" s="139"/>
      <c r="M141" s="139"/>
      <c r="N141" s="643" t="s">
        <v>123</v>
      </c>
      <c r="O141" s="641"/>
      <c r="P141" s="141">
        <f>AVERAGE(P132:P140)</f>
        <v>2.1458333333333335</v>
      </c>
      <c r="Q141" s="395"/>
    </row>
    <row r="142" spans="1:17" ht="15.75" customHeight="1" x14ac:dyDescent="0.25">
      <c r="A142" s="142" t="s">
        <v>95</v>
      </c>
      <c r="B142" s="143"/>
      <c r="C142" s="143"/>
      <c r="D142" s="143"/>
      <c r="E142" s="143"/>
      <c r="F142" s="143"/>
      <c r="G142" s="143"/>
      <c r="H142" s="143"/>
      <c r="I142" s="143"/>
      <c r="J142" s="143"/>
      <c r="K142" s="143"/>
      <c r="L142" s="143"/>
      <c r="M142" s="143"/>
      <c r="N142" s="143"/>
      <c r="O142" s="143"/>
      <c r="P142" s="144"/>
    </row>
    <row r="143" spans="1:17" ht="226.5" customHeight="1" x14ac:dyDescent="0.25">
      <c r="A143" s="650" t="s">
        <v>96</v>
      </c>
      <c r="B143" s="243" t="s">
        <v>360</v>
      </c>
      <c r="C143" s="188">
        <v>3</v>
      </c>
      <c r="D143" s="188">
        <v>3</v>
      </c>
      <c r="E143" s="188">
        <v>3</v>
      </c>
      <c r="F143" s="219">
        <f t="shared" ref="F143:F155" si="36">(C143+D143+E143) / 15 *5</f>
        <v>3</v>
      </c>
      <c r="G143" s="188">
        <v>3</v>
      </c>
      <c r="H143" s="188">
        <v>3</v>
      </c>
      <c r="I143" s="213">
        <f t="shared" ref="I143:I156" si="37">(G143+H143)/10*5</f>
        <v>3</v>
      </c>
      <c r="J143" s="188">
        <v>3</v>
      </c>
      <c r="K143" s="188">
        <v>3</v>
      </c>
      <c r="L143" s="188">
        <v>3</v>
      </c>
      <c r="M143" s="188">
        <v>3</v>
      </c>
      <c r="N143" s="188">
        <v>2</v>
      </c>
      <c r="O143" s="213">
        <f t="shared" ref="O143:O155" si="38">(J143+K143+L143+M143+N143)/25*5</f>
        <v>2.8000000000000003</v>
      </c>
      <c r="P143" s="404">
        <f t="shared" ref="P143:P156" si="39">AVERAGE(F143,I143,O143)</f>
        <v>2.9333333333333336</v>
      </c>
    </row>
    <row r="144" spans="1:17" ht="306" customHeight="1" x14ac:dyDescent="0.25">
      <c r="A144" s="627"/>
      <c r="B144" s="244" t="s">
        <v>361</v>
      </c>
      <c r="C144" s="191">
        <v>1</v>
      </c>
      <c r="D144" s="191">
        <v>1</v>
      </c>
      <c r="E144" s="191">
        <v>2</v>
      </c>
      <c r="F144" s="214">
        <f t="shared" si="36"/>
        <v>1.3333333333333333</v>
      </c>
      <c r="G144" s="191">
        <v>2</v>
      </c>
      <c r="H144" s="191">
        <v>2</v>
      </c>
      <c r="I144" s="197">
        <f t="shared" si="37"/>
        <v>2</v>
      </c>
      <c r="J144" s="191">
        <v>2</v>
      </c>
      <c r="K144" s="191">
        <v>1</v>
      </c>
      <c r="L144" s="191">
        <v>1</v>
      </c>
      <c r="M144" s="191">
        <v>1</v>
      </c>
      <c r="N144" s="191">
        <v>1</v>
      </c>
      <c r="O144" s="197">
        <f t="shared" si="38"/>
        <v>1.2</v>
      </c>
      <c r="P144" s="400">
        <f t="shared" si="39"/>
        <v>1.5111111111111111</v>
      </c>
    </row>
    <row r="145" spans="1:17" ht="202.5" customHeight="1" x14ac:dyDescent="0.25">
      <c r="A145" s="627"/>
      <c r="B145" s="244" t="s">
        <v>362</v>
      </c>
      <c r="C145" s="191">
        <v>2</v>
      </c>
      <c r="D145" s="191">
        <v>2</v>
      </c>
      <c r="E145" s="191">
        <v>2</v>
      </c>
      <c r="F145" s="214">
        <f t="shared" si="36"/>
        <v>2</v>
      </c>
      <c r="G145" s="191">
        <v>2</v>
      </c>
      <c r="H145" s="191">
        <v>2</v>
      </c>
      <c r="I145" s="197">
        <v>1</v>
      </c>
      <c r="J145" s="191">
        <v>1</v>
      </c>
      <c r="K145" s="191">
        <v>1</v>
      </c>
      <c r="L145" s="191">
        <v>1</v>
      </c>
      <c r="M145" s="191">
        <v>1</v>
      </c>
      <c r="N145" s="191">
        <v>1</v>
      </c>
      <c r="O145" s="197">
        <f t="shared" si="38"/>
        <v>1</v>
      </c>
      <c r="P145" s="400">
        <f t="shared" si="39"/>
        <v>1.3333333333333333</v>
      </c>
    </row>
    <row r="146" spans="1:17" ht="129.75" customHeight="1" x14ac:dyDescent="0.25">
      <c r="A146" s="627"/>
      <c r="B146" s="244" t="s">
        <v>363</v>
      </c>
      <c r="C146" s="191">
        <v>3</v>
      </c>
      <c r="D146" s="191">
        <v>3</v>
      </c>
      <c r="E146" s="191">
        <v>3</v>
      </c>
      <c r="F146" s="214">
        <f t="shared" si="36"/>
        <v>3</v>
      </c>
      <c r="G146" s="191">
        <v>3</v>
      </c>
      <c r="H146" s="191">
        <v>2</v>
      </c>
      <c r="I146" s="197">
        <f t="shared" si="37"/>
        <v>2.5</v>
      </c>
      <c r="J146" s="191">
        <v>3</v>
      </c>
      <c r="K146" s="191">
        <v>3</v>
      </c>
      <c r="L146" s="191">
        <v>2</v>
      </c>
      <c r="M146" s="191">
        <v>3</v>
      </c>
      <c r="N146" s="191">
        <v>2</v>
      </c>
      <c r="O146" s="197">
        <f t="shared" si="38"/>
        <v>2.6</v>
      </c>
      <c r="P146" s="400">
        <f t="shared" si="39"/>
        <v>2.6999999999999997</v>
      </c>
    </row>
    <row r="147" spans="1:17" ht="264.75" customHeight="1" x14ac:dyDescent="0.25">
      <c r="A147" s="627"/>
      <c r="B147" s="244" t="s">
        <v>364</v>
      </c>
      <c r="C147" s="191">
        <v>3</v>
      </c>
      <c r="D147" s="191">
        <v>3</v>
      </c>
      <c r="E147" s="191">
        <v>3</v>
      </c>
      <c r="F147" s="214">
        <f t="shared" si="36"/>
        <v>3</v>
      </c>
      <c r="G147" s="191">
        <v>3</v>
      </c>
      <c r="H147" s="191">
        <v>2</v>
      </c>
      <c r="I147" s="197">
        <f t="shared" si="37"/>
        <v>2.5</v>
      </c>
      <c r="J147" s="191">
        <v>3</v>
      </c>
      <c r="K147" s="191">
        <v>3</v>
      </c>
      <c r="L147" s="191">
        <v>3</v>
      </c>
      <c r="M147" s="191">
        <v>3</v>
      </c>
      <c r="N147" s="191">
        <v>2</v>
      </c>
      <c r="O147" s="197">
        <f t="shared" si="38"/>
        <v>2.8000000000000003</v>
      </c>
      <c r="P147" s="400">
        <f t="shared" si="39"/>
        <v>2.7666666666666671</v>
      </c>
    </row>
    <row r="148" spans="1:17" ht="114.75" customHeight="1" x14ac:dyDescent="0.25">
      <c r="A148" s="627"/>
      <c r="B148" s="244" t="s">
        <v>127</v>
      </c>
      <c r="C148" s="191">
        <v>3</v>
      </c>
      <c r="D148" s="191">
        <v>3</v>
      </c>
      <c r="E148" s="191">
        <v>3</v>
      </c>
      <c r="F148" s="214">
        <f t="shared" si="36"/>
        <v>3</v>
      </c>
      <c r="G148" s="191">
        <v>3</v>
      </c>
      <c r="H148" s="191">
        <v>2</v>
      </c>
      <c r="I148" s="214">
        <f t="shared" si="37"/>
        <v>2.5</v>
      </c>
      <c r="J148" s="191">
        <v>3</v>
      </c>
      <c r="K148" s="191">
        <v>3</v>
      </c>
      <c r="L148" s="191">
        <v>2</v>
      </c>
      <c r="M148" s="191">
        <v>2</v>
      </c>
      <c r="N148" s="191">
        <v>1</v>
      </c>
      <c r="O148" s="197">
        <f t="shared" si="38"/>
        <v>2.2000000000000002</v>
      </c>
      <c r="P148" s="400">
        <f t="shared" si="39"/>
        <v>2.5666666666666669</v>
      </c>
    </row>
    <row r="149" spans="1:17" ht="164.25" customHeight="1" x14ac:dyDescent="0.25">
      <c r="A149" s="627"/>
      <c r="B149" s="244" t="s">
        <v>429</v>
      </c>
      <c r="C149" s="191">
        <v>3</v>
      </c>
      <c r="D149" s="191">
        <v>3</v>
      </c>
      <c r="E149" s="191">
        <v>3</v>
      </c>
      <c r="F149" s="214">
        <f t="shared" si="36"/>
        <v>3</v>
      </c>
      <c r="G149" s="191">
        <v>2</v>
      </c>
      <c r="H149" s="191">
        <v>3</v>
      </c>
      <c r="I149" s="214">
        <f t="shared" si="37"/>
        <v>2.5</v>
      </c>
      <c r="J149" s="191">
        <v>3</v>
      </c>
      <c r="K149" s="191">
        <v>3</v>
      </c>
      <c r="L149" s="191">
        <v>3</v>
      </c>
      <c r="M149" s="191">
        <v>2</v>
      </c>
      <c r="N149" s="191">
        <v>2</v>
      </c>
      <c r="O149" s="197">
        <f t="shared" si="38"/>
        <v>2.6</v>
      </c>
      <c r="P149" s="400">
        <f t="shared" si="39"/>
        <v>2.6999999999999997</v>
      </c>
    </row>
    <row r="150" spans="1:17" ht="140.25" customHeight="1" x14ac:dyDescent="0.25">
      <c r="A150" s="627"/>
      <c r="B150" s="244" t="s">
        <v>367</v>
      </c>
      <c r="C150" s="191">
        <v>2</v>
      </c>
      <c r="D150" s="191">
        <v>3</v>
      </c>
      <c r="E150" s="191">
        <v>3</v>
      </c>
      <c r="F150" s="214">
        <f t="shared" si="36"/>
        <v>2.6666666666666665</v>
      </c>
      <c r="G150" s="191">
        <v>3</v>
      </c>
      <c r="H150" s="191">
        <v>3</v>
      </c>
      <c r="I150" s="214">
        <f t="shared" si="37"/>
        <v>3</v>
      </c>
      <c r="J150" s="191">
        <v>3</v>
      </c>
      <c r="K150" s="191">
        <v>3</v>
      </c>
      <c r="L150" s="191">
        <v>3</v>
      </c>
      <c r="M150" s="191">
        <v>3</v>
      </c>
      <c r="N150" s="191">
        <v>2</v>
      </c>
      <c r="O150" s="197">
        <f t="shared" si="38"/>
        <v>2.8000000000000003</v>
      </c>
      <c r="P150" s="400">
        <f t="shared" si="39"/>
        <v>2.8222222222222224</v>
      </c>
    </row>
    <row r="151" spans="1:17" ht="293.25" customHeight="1" x14ac:dyDescent="0.25">
      <c r="A151" s="627"/>
      <c r="B151" s="244" t="s">
        <v>368</v>
      </c>
      <c r="C151" s="191">
        <v>4</v>
      </c>
      <c r="D151" s="191">
        <v>4</v>
      </c>
      <c r="E151" s="191">
        <v>4</v>
      </c>
      <c r="F151" s="214">
        <f t="shared" si="36"/>
        <v>4</v>
      </c>
      <c r="G151" s="191">
        <v>4</v>
      </c>
      <c r="H151" s="191">
        <v>4</v>
      </c>
      <c r="I151" s="214">
        <f t="shared" si="37"/>
        <v>4</v>
      </c>
      <c r="J151" s="191">
        <v>4</v>
      </c>
      <c r="K151" s="191">
        <v>4</v>
      </c>
      <c r="L151" s="191">
        <v>2</v>
      </c>
      <c r="M151" s="191">
        <v>2</v>
      </c>
      <c r="N151" s="191">
        <v>2</v>
      </c>
      <c r="O151" s="197">
        <f t="shared" si="38"/>
        <v>2.8000000000000003</v>
      </c>
      <c r="P151" s="400">
        <f t="shared" si="39"/>
        <v>3.6</v>
      </c>
    </row>
    <row r="152" spans="1:17" ht="87" customHeight="1" x14ac:dyDescent="0.25">
      <c r="A152" s="627"/>
      <c r="B152" s="244" t="s">
        <v>369</v>
      </c>
      <c r="C152" s="191">
        <v>3</v>
      </c>
      <c r="D152" s="191">
        <v>3</v>
      </c>
      <c r="E152" s="191">
        <v>3</v>
      </c>
      <c r="F152" s="214">
        <f t="shared" si="36"/>
        <v>3</v>
      </c>
      <c r="G152" s="191">
        <v>3</v>
      </c>
      <c r="H152" s="191">
        <v>2</v>
      </c>
      <c r="I152" s="197">
        <f t="shared" si="37"/>
        <v>2.5</v>
      </c>
      <c r="J152" s="191">
        <v>3</v>
      </c>
      <c r="K152" s="191">
        <v>3</v>
      </c>
      <c r="L152" s="191">
        <v>1</v>
      </c>
      <c r="M152" s="191">
        <v>2</v>
      </c>
      <c r="N152" s="191">
        <v>1</v>
      </c>
      <c r="O152" s="197">
        <f t="shared" si="38"/>
        <v>2</v>
      </c>
      <c r="P152" s="400">
        <f t="shared" si="39"/>
        <v>2.5</v>
      </c>
    </row>
    <row r="153" spans="1:17" ht="76.5" customHeight="1" x14ac:dyDescent="0.25">
      <c r="A153" s="627"/>
      <c r="B153" s="245" t="s">
        <v>430</v>
      </c>
      <c r="C153" s="191">
        <v>2</v>
      </c>
      <c r="D153" s="191">
        <v>3</v>
      </c>
      <c r="E153" s="191">
        <v>3</v>
      </c>
      <c r="F153" s="214">
        <f t="shared" si="36"/>
        <v>2.6666666666666665</v>
      </c>
      <c r="G153" s="191">
        <v>3</v>
      </c>
      <c r="H153" s="191">
        <v>3</v>
      </c>
      <c r="I153" s="197">
        <f t="shared" si="37"/>
        <v>3</v>
      </c>
      <c r="J153" s="191">
        <v>3</v>
      </c>
      <c r="K153" s="191">
        <v>3</v>
      </c>
      <c r="L153" s="191">
        <v>3</v>
      </c>
      <c r="M153" s="191">
        <v>3</v>
      </c>
      <c r="N153" s="191">
        <v>3</v>
      </c>
      <c r="O153" s="197">
        <f t="shared" si="38"/>
        <v>3</v>
      </c>
      <c r="P153" s="400">
        <f t="shared" si="39"/>
        <v>2.8888888888888888</v>
      </c>
    </row>
    <row r="154" spans="1:17" ht="210.75" customHeight="1" x14ac:dyDescent="0.25">
      <c r="A154" s="627"/>
      <c r="B154" s="245" t="s">
        <v>431</v>
      </c>
      <c r="C154" s="191">
        <v>3</v>
      </c>
      <c r="D154" s="191">
        <v>3</v>
      </c>
      <c r="E154" s="191">
        <v>3</v>
      </c>
      <c r="F154" s="214">
        <f t="shared" si="36"/>
        <v>3</v>
      </c>
      <c r="G154" s="191">
        <v>3</v>
      </c>
      <c r="H154" s="191">
        <v>3</v>
      </c>
      <c r="I154" s="197">
        <f t="shared" si="37"/>
        <v>3</v>
      </c>
      <c r="J154" s="191">
        <v>3</v>
      </c>
      <c r="K154" s="191">
        <v>3</v>
      </c>
      <c r="L154" s="191">
        <v>3</v>
      </c>
      <c r="M154" s="191">
        <v>3</v>
      </c>
      <c r="N154" s="191">
        <v>3</v>
      </c>
      <c r="O154" s="197">
        <f t="shared" si="38"/>
        <v>3</v>
      </c>
      <c r="P154" s="400">
        <f t="shared" si="39"/>
        <v>3</v>
      </c>
    </row>
    <row r="155" spans="1:17" ht="38.25" customHeight="1" x14ac:dyDescent="0.25">
      <c r="A155" s="628"/>
      <c r="B155" s="186" t="s">
        <v>371</v>
      </c>
      <c r="C155" s="191">
        <v>2</v>
      </c>
      <c r="D155" s="191">
        <v>2</v>
      </c>
      <c r="E155" s="191">
        <v>2</v>
      </c>
      <c r="F155" s="214">
        <f t="shared" si="36"/>
        <v>2</v>
      </c>
      <c r="G155" s="191">
        <v>2</v>
      </c>
      <c r="H155" s="191">
        <v>2</v>
      </c>
      <c r="I155" s="197">
        <f t="shared" si="37"/>
        <v>2</v>
      </c>
      <c r="J155" s="191">
        <v>3</v>
      </c>
      <c r="K155" s="191">
        <v>2</v>
      </c>
      <c r="L155" s="191">
        <v>2</v>
      </c>
      <c r="M155" s="191">
        <v>2</v>
      </c>
      <c r="N155" s="191">
        <v>2</v>
      </c>
      <c r="O155" s="197">
        <f t="shared" si="38"/>
        <v>2.2000000000000002</v>
      </c>
      <c r="P155" s="400">
        <f t="shared" si="39"/>
        <v>2.0666666666666669</v>
      </c>
    </row>
    <row r="156" spans="1:17" ht="308.25" customHeight="1" x14ac:dyDescent="0.25">
      <c r="A156" s="145" t="s">
        <v>84</v>
      </c>
      <c r="B156" s="209" t="s">
        <v>372</v>
      </c>
      <c r="C156" s="210">
        <v>1</v>
      </c>
      <c r="D156" s="210">
        <v>1</v>
      </c>
      <c r="E156" s="210">
        <v>1</v>
      </c>
      <c r="F156" s="218">
        <v>1</v>
      </c>
      <c r="G156" s="210">
        <v>1</v>
      </c>
      <c r="H156" s="210">
        <v>1</v>
      </c>
      <c r="I156" s="211">
        <f t="shared" si="37"/>
        <v>1</v>
      </c>
      <c r="J156" s="210">
        <v>1</v>
      </c>
      <c r="K156" s="210">
        <v>1</v>
      </c>
      <c r="L156" s="210">
        <v>1</v>
      </c>
      <c r="M156" s="210">
        <v>1</v>
      </c>
      <c r="N156" s="210">
        <v>1</v>
      </c>
      <c r="O156" s="211">
        <v>1</v>
      </c>
      <c r="P156" s="212">
        <f t="shared" si="39"/>
        <v>1</v>
      </c>
    </row>
    <row r="157" spans="1:17" ht="15.75" customHeight="1" x14ac:dyDescent="0.25">
      <c r="A157" s="146"/>
      <c r="B157" s="147"/>
      <c r="C157" s="148"/>
      <c r="D157" s="148"/>
      <c r="E157" s="148"/>
      <c r="F157" s="149"/>
      <c r="G157" s="148"/>
      <c r="H157" s="148"/>
      <c r="I157" s="149"/>
      <c r="J157" s="148"/>
      <c r="K157" s="148"/>
      <c r="L157" s="148"/>
      <c r="M157" s="148"/>
      <c r="N157" s="640" t="s">
        <v>123</v>
      </c>
      <c r="O157" s="641"/>
      <c r="P157" s="150">
        <v>2.36</v>
      </c>
      <c r="Q157" s="395"/>
    </row>
    <row r="158" spans="1:17" ht="15.75" customHeight="1" x14ac:dyDescent="0.25">
      <c r="A158" s="151" t="s">
        <v>97</v>
      </c>
      <c r="B158" s="152"/>
      <c r="C158" s="152"/>
      <c r="D158" s="152"/>
      <c r="E158" s="152"/>
      <c r="F158" s="152"/>
      <c r="G158" s="152"/>
      <c r="H158" s="152"/>
      <c r="I158" s="152"/>
      <c r="J158" s="152"/>
      <c r="K158" s="152"/>
      <c r="L158" s="152"/>
      <c r="M158" s="152"/>
      <c r="N158" s="152"/>
      <c r="O158" s="152"/>
      <c r="P158" s="153"/>
    </row>
    <row r="159" spans="1:17" ht="357" customHeight="1" x14ac:dyDescent="0.25">
      <c r="A159" s="644" t="s">
        <v>98</v>
      </c>
      <c r="B159" s="220" t="s">
        <v>373</v>
      </c>
      <c r="C159" s="221">
        <v>1</v>
      </c>
      <c r="D159" s="221">
        <v>1</v>
      </c>
      <c r="E159" s="221">
        <v>1</v>
      </c>
      <c r="F159" s="222">
        <f>(C159+D159+E159) / 15 *5</f>
        <v>1</v>
      </c>
      <c r="G159" s="221">
        <v>1</v>
      </c>
      <c r="H159" s="221">
        <v>1</v>
      </c>
      <c r="I159" s="222">
        <f>(G159+H159)/10*5</f>
        <v>1</v>
      </c>
      <c r="J159" s="221">
        <v>1</v>
      </c>
      <c r="K159" s="221">
        <v>1</v>
      </c>
      <c r="L159" s="221">
        <v>1</v>
      </c>
      <c r="M159" s="221">
        <v>1</v>
      </c>
      <c r="N159" s="221">
        <v>1</v>
      </c>
      <c r="O159" s="222">
        <v>1</v>
      </c>
      <c r="P159" s="223">
        <f>AVERAGE(F159,I159,O159)</f>
        <v>1</v>
      </c>
    </row>
    <row r="160" spans="1:17" ht="165.75" customHeight="1" x14ac:dyDescent="0.25">
      <c r="A160" s="627"/>
      <c r="B160" s="186" t="s">
        <v>432</v>
      </c>
      <c r="C160" s="194">
        <v>1</v>
      </c>
      <c r="D160" s="194">
        <v>1</v>
      </c>
      <c r="E160" s="194">
        <v>3</v>
      </c>
      <c r="F160" s="196">
        <v>1</v>
      </c>
      <c r="G160" s="194">
        <v>2</v>
      </c>
      <c r="H160" s="194">
        <v>1</v>
      </c>
      <c r="I160" s="196">
        <v>1</v>
      </c>
      <c r="J160" s="194">
        <v>2</v>
      </c>
      <c r="K160" s="194">
        <v>1</v>
      </c>
      <c r="L160" s="194">
        <v>1</v>
      </c>
      <c r="M160" s="194">
        <v>1</v>
      </c>
      <c r="N160" s="194">
        <v>1</v>
      </c>
      <c r="O160" s="196">
        <f>(J160+K160+L160+M160+N160)/25*5</f>
        <v>1.2</v>
      </c>
      <c r="P160" s="224">
        <f>AVERAGE(F160,I160,O160)</f>
        <v>1.0666666666666667</v>
      </c>
    </row>
    <row r="161" spans="1:17" ht="204" customHeight="1" x14ac:dyDescent="0.25">
      <c r="A161" s="627"/>
      <c r="B161" s="186" t="s">
        <v>375</v>
      </c>
      <c r="C161" s="194">
        <v>1</v>
      </c>
      <c r="D161" s="194">
        <v>1</v>
      </c>
      <c r="E161" s="194">
        <v>1</v>
      </c>
      <c r="F161" s="196">
        <v>1</v>
      </c>
      <c r="G161" s="194">
        <v>2</v>
      </c>
      <c r="H161" s="194">
        <v>1</v>
      </c>
      <c r="I161" s="196">
        <v>1</v>
      </c>
      <c r="J161" s="194">
        <v>2</v>
      </c>
      <c r="K161" s="194">
        <v>1</v>
      </c>
      <c r="L161" s="194">
        <v>1</v>
      </c>
      <c r="M161" s="194">
        <v>1</v>
      </c>
      <c r="N161" s="194">
        <v>1</v>
      </c>
      <c r="O161" s="196">
        <v>1</v>
      </c>
      <c r="P161" s="224">
        <f>AVERAGE(F161,I161,O161)</f>
        <v>1</v>
      </c>
    </row>
    <row r="162" spans="1:17" ht="140.25" customHeight="1" x14ac:dyDescent="0.25">
      <c r="A162" s="627"/>
      <c r="B162" s="186" t="s">
        <v>433</v>
      </c>
      <c r="C162" s="194">
        <v>2</v>
      </c>
      <c r="D162" s="194">
        <v>2</v>
      </c>
      <c r="E162" s="194">
        <v>2</v>
      </c>
      <c r="F162" s="196">
        <f>(C162+D162+E162) / 15 *5</f>
        <v>2</v>
      </c>
      <c r="G162" s="194">
        <v>2</v>
      </c>
      <c r="H162" s="194">
        <v>2</v>
      </c>
      <c r="I162" s="196">
        <f>(G162+H162)/10*5</f>
        <v>2</v>
      </c>
      <c r="J162" s="194">
        <v>2</v>
      </c>
      <c r="K162" s="194">
        <v>2</v>
      </c>
      <c r="L162" s="194">
        <v>2</v>
      </c>
      <c r="M162" s="194">
        <v>2</v>
      </c>
      <c r="N162" s="194">
        <v>2</v>
      </c>
      <c r="O162" s="196">
        <f>(J162+K162+L162+M162+N162)/25*5</f>
        <v>2</v>
      </c>
      <c r="P162" s="224">
        <f>AVERAGE(F162,I162,O162)</f>
        <v>2</v>
      </c>
    </row>
    <row r="163" spans="1:17" ht="51" customHeight="1" x14ac:dyDescent="0.25">
      <c r="A163" s="627"/>
      <c r="B163" s="187" t="s">
        <v>377</v>
      </c>
      <c r="C163" s="225">
        <v>3</v>
      </c>
      <c r="D163" s="225">
        <v>3</v>
      </c>
      <c r="E163" s="225">
        <v>3</v>
      </c>
      <c r="F163" s="226">
        <f>(C163+D163+E163) / 15 *5</f>
        <v>3</v>
      </c>
      <c r="G163" s="225">
        <v>2</v>
      </c>
      <c r="H163" s="225">
        <v>2</v>
      </c>
      <c r="I163" s="226">
        <f>(G163+H163)/10*5</f>
        <v>2</v>
      </c>
      <c r="J163" s="225">
        <v>2</v>
      </c>
      <c r="K163" s="225">
        <v>2</v>
      </c>
      <c r="L163" s="225">
        <v>2</v>
      </c>
      <c r="M163" s="225">
        <v>2</v>
      </c>
      <c r="N163" s="225">
        <v>2</v>
      </c>
      <c r="O163" s="226">
        <f>(J163+K163+L163+M163+N163)/25*5</f>
        <v>2</v>
      </c>
      <c r="P163" s="224">
        <f>AVERAGE(F163,I163,O163)</f>
        <v>2.3333333333333335</v>
      </c>
    </row>
    <row r="164" spans="1:17" x14ac:dyDescent="0.25">
      <c r="A164" s="154"/>
      <c r="B164" s="155"/>
      <c r="C164" s="156"/>
      <c r="D164" s="156"/>
      <c r="E164" s="156"/>
      <c r="F164" s="157"/>
      <c r="G164" s="156"/>
      <c r="H164" s="156"/>
      <c r="I164" s="157"/>
      <c r="J164" s="156"/>
      <c r="K164" s="156"/>
      <c r="L164" s="156"/>
      <c r="M164" s="156"/>
      <c r="N164" s="639" t="s">
        <v>123</v>
      </c>
      <c r="O164" s="539"/>
      <c r="P164" s="158">
        <f>AVERAGE(P159:P163)</f>
        <v>1.48</v>
      </c>
      <c r="Q164" s="395"/>
    </row>
    <row r="165" spans="1:17" ht="15.75" customHeight="1" x14ac:dyDescent="0.25">
      <c r="A165" s="159"/>
      <c r="B165" s="160"/>
      <c r="C165" s="161"/>
      <c r="D165" s="161"/>
      <c r="E165" s="161"/>
      <c r="F165" s="162"/>
      <c r="G165" s="161"/>
      <c r="H165" s="161"/>
      <c r="I165" s="162"/>
      <c r="J165" s="161"/>
      <c r="K165" s="637" t="s">
        <v>128</v>
      </c>
      <c r="L165" s="638"/>
      <c r="M165" s="638"/>
      <c r="N165" s="638"/>
      <c r="O165" s="638"/>
      <c r="P165" s="163">
        <f>(P66+P80+P97+P116+P130+P141+P157+P164)/8</f>
        <v>2.2770985856463799</v>
      </c>
    </row>
    <row r="166" spans="1:17" x14ac:dyDescent="0.25">
      <c r="A166" s="1"/>
      <c r="B166" s="485"/>
      <c r="C166" s="1"/>
      <c r="D166" s="1"/>
      <c r="E166" s="1"/>
      <c r="F166" s="1"/>
      <c r="G166" s="1"/>
      <c r="H166" s="1"/>
      <c r="I166" s="1"/>
      <c r="J166" s="1"/>
      <c r="K166" s="1"/>
      <c r="L166" s="1"/>
      <c r="M166" s="1"/>
      <c r="N166" s="1"/>
      <c r="O166" s="1"/>
      <c r="P166" s="1"/>
    </row>
    <row r="167" spans="1:17" x14ac:dyDescent="0.25">
      <c r="A167" s="1"/>
      <c r="B167" s="485"/>
      <c r="C167" s="1"/>
      <c r="D167" s="1"/>
      <c r="E167" s="1"/>
      <c r="F167" s="1"/>
      <c r="G167" s="1"/>
      <c r="H167" s="1"/>
      <c r="I167" s="1"/>
      <c r="J167" s="1"/>
      <c r="K167" s="1"/>
      <c r="L167" s="1"/>
      <c r="M167" s="1"/>
      <c r="N167" s="1"/>
      <c r="O167" s="1"/>
      <c r="P167" s="1"/>
    </row>
    <row r="168" spans="1:17" x14ac:dyDescent="0.25">
      <c r="A168" s="1"/>
      <c r="B168" s="485"/>
      <c r="C168" s="1"/>
      <c r="D168" s="1"/>
      <c r="E168" s="1"/>
      <c r="F168" s="1"/>
      <c r="G168" s="1"/>
      <c r="H168" s="1"/>
      <c r="I168" s="1"/>
      <c r="J168" s="1"/>
      <c r="K168" s="1"/>
      <c r="L168" s="1"/>
      <c r="M168" s="1"/>
      <c r="N168" s="1"/>
      <c r="O168" s="1"/>
      <c r="P168" s="1"/>
    </row>
    <row r="169" spans="1:17" x14ac:dyDescent="0.25">
      <c r="A169" s="1"/>
      <c r="B169" s="485"/>
      <c r="C169" s="1"/>
      <c r="D169" s="1"/>
      <c r="E169" s="1"/>
      <c r="F169" s="1"/>
      <c r="G169" s="1"/>
      <c r="H169" s="1"/>
      <c r="I169" s="1"/>
      <c r="J169" s="1"/>
      <c r="K169" s="1"/>
      <c r="L169" s="1"/>
      <c r="M169" s="1"/>
      <c r="N169" s="1"/>
      <c r="O169" s="1"/>
      <c r="P169" s="1"/>
    </row>
    <row r="170" spans="1:17" x14ac:dyDescent="0.25">
      <c r="A170" s="1"/>
      <c r="B170" s="485"/>
      <c r="C170" s="1"/>
      <c r="D170" s="1"/>
      <c r="E170" s="1"/>
      <c r="F170" s="1"/>
      <c r="G170" s="1"/>
      <c r="H170" s="1"/>
      <c r="I170" s="1"/>
      <c r="J170" s="1"/>
      <c r="K170" s="1"/>
      <c r="L170" s="1"/>
      <c r="M170" s="1"/>
      <c r="N170" s="1"/>
      <c r="O170" s="1"/>
      <c r="P170" s="1"/>
    </row>
    <row r="171" spans="1:17" x14ac:dyDescent="0.25">
      <c r="A171" s="1"/>
      <c r="B171" s="485"/>
      <c r="C171" s="1"/>
      <c r="D171" s="1"/>
      <c r="E171" s="1"/>
      <c r="F171" s="1"/>
      <c r="G171" s="1"/>
      <c r="H171" s="1"/>
      <c r="I171" s="1"/>
      <c r="J171" s="1"/>
      <c r="K171" s="1"/>
      <c r="L171" s="1"/>
      <c r="M171" s="1"/>
      <c r="N171" s="1"/>
      <c r="O171" s="1"/>
      <c r="P171" s="1"/>
    </row>
    <row r="172" spans="1:17" x14ac:dyDescent="0.25">
      <c r="A172" s="1"/>
      <c r="B172" s="485"/>
      <c r="C172" s="1"/>
      <c r="D172" s="1"/>
      <c r="E172" s="1"/>
      <c r="F172" s="1"/>
      <c r="G172" s="1"/>
      <c r="H172" s="1"/>
      <c r="I172" s="1"/>
      <c r="J172" s="1"/>
      <c r="K172" s="1"/>
      <c r="L172" s="1"/>
      <c r="M172" s="1"/>
      <c r="N172" s="1"/>
      <c r="O172" s="1"/>
      <c r="P172" s="1"/>
    </row>
    <row r="173" spans="1:17" x14ac:dyDescent="0.25">
      <c r="A173" s="1"/>
      <c r="B173" s="485"/>
      <c r="C173" s="1"/>
      <c r="D173" s="1"/>
      <c r="E173" s="1"/>
      <c r="F173" s="1"/>
      <c r="G173" s="1"/>
      <c r="H173" s="1"/>
      <c r="I173" s="1"/>
      <c r="J173" s="1"/>
      <c r="K173" s="1"/>
      <c r="L173" s="1"/>
      <c r="M173" s="1"/>
      <c r="N173" s="1"/>
      <c r="O173" s="1"/>
      <c r="P173" s="1"/>
    </row>
    <row r="174" spans="1:17" x14ac:dyDescent="0.25">
      <c r="A174" s="1"/>
      <c r="B174" s="485"/>
      <c r="C174" s="1"/>
      <c r="D174" s="1"/>
      <c r="E174" s="1"/>
      <c r="F174" s="1"/>
      <c r="G174" s="1"/>
      <c r="H174" s="1"/>
      <c r="I174" s="1"/>
      <c r="J174" s="1"/>
      <c r="K174" s="1"/>
      <c r="L174" s="1"/>
      <c r="M174" s="1"/>
      <c r="N174" s="1"/>
      <c r="O174" s="1"/>
      <c r="P174" s="1"/>
    </row>
    <row r="175" spans="1:17" x14ac:dyDescent="0.25">
      <c r="A175" s="1"/>
      <c r="B175" s="485"/>
      <c r="C175" s="1"/>
      <c r="D175" s="1"/>
      <c r="E175" s="1"/>
      <c r="F175" s="1"/>
      <c r="G175" s="1"/>
      <c r="H175" s="1"/>
      <c r="I175" s="1"/>
      <c r="J175" s="1"/>
      <c r="K175" s="1"/>
      <c r="L175" s="1"/>
      <c r="M175" s="1"/>
      <c r="N175" s="1"/>
      <c r="O175" s="1"/>
      <c r="P175" s="1"/>
    </row>
    <row r="176" spans="1:17" x14ac:dyDescent="0.25">
      <c r="A176" s="1"/>
      <c r="B176" s="485"/>
      <c r="C176" s="1"/>
      <c r="D176" s="1"/>
      <c r="E176" s="1"/>
      <c r="F176" s="1"/>
      <c r="G176" s="1"/>
      <c r="H176" s="1"/>
      <c r="I176" s="1"/>
      <c r="J176" s="1"/>
      <c r="K176" s="1"/>
      <c r="L176" s="1"/>
      <c r="M176" s="1"/>
      <c r="N176" s="1"/>
      <c r="O176" s="1"/>
      <c r="P176" s="1"/>
    </row>
    <row r="177" spans="1:16" x14ac:dyDescent="0.25">
      <c r="A177" s="1"/>
      <c r="B177" s="485"/>
      <c r="C177" s="1"/>
      <c r="D177" s="1"/>
      <c r="E177" s="1"/>
      <c r="F177" s="1"/>
      <c r="G177" s="1"/>
      <c r="H177" s="1"/>
      <c r="I177" s="1"/>
      <c r="J177" s="1"/>
      <c r="K177" s="1"/>
      <c r="L177" s="1"/>
      <c r="M177" s="1"/>
      <c r="N177" s="1"/>
      <c r="P177" s="1"/>
    </row>
    <row r="178" spans="1:16" x14ac:dyDescent="0.25">
      <c r="A178" s="1"/>
      <c r="B178" s="485"/>
      <c r="C178" s="1"/>
      <c r="D178" s="1"/>
      <c r="E178" s="1"/>
      <c r="F178" s="1"/>
      <c r="G178" s="1"/>
      <c r="H178" s="1"/>
      <c r="I178" s="1"/>
      <c r="J178" s="1"/>
      <c r="K178" s="1"/>
      <c r="L178" s="1"/>
      <c r="M178" s="1"/>
      <c r="N178" s="1"/>
      <c r="O178" s="1"/>
      <c r="P178" s="1"/>
    </row>
    <row r="179" spans="1:16" x14ac:dyDescent="0.25">
      <c r="A179" s="1"/>
      <c r="B179" s="485"/>
      <c r="C179" s="1"/>
      <c r="D179" s="1"/>
      <c r="E179" s="1"/>
      <c r="F179" s="1"/>
      <c r="G179" s="1"/>
      <c r="H179" s="1"/>
      <c r="I179" s="1"/>
      <c r="J179" s="1"/>
      <c r="K179" s="1"/>
      <c r="L179" s="1"/>
      <c r="M179" s="1"/>
      <c r="N179" s="1"/>
      <c r="O179" s="1"/>
      <c r="P179" s="1"/>
    </row>
    <row r="180" spans="1:16" x14ac:dyDescent="0.25">
      <c r="A180" s="1"/>
      <c r="B180" s="485"/>
      <c r="C180" s="1"/>
      <c r="D180" s="1"/>
      <c r="E180" s="1"/>
      <c r="F180" s="1"/>
      <c r="G180" s="1"/>
      <c r="H180" s="1"/>
      <c r="I180" s="1"/>
      <c r="J180" s="1"/>
      <c r="K180" s="1"/>
      <c r="L180" s="1"/>
      <c r="M180" s="1"/>
      <c r="N180" s="1"/>
      <c r="O180" s="1"/>
      <c r="P180" s="1"/>
    </row>
    <row r="181" spans="1:16" x14ac:dyDescent="0.25">
      <c r="A181" s="1"/>
      <c r="B181" s="485"/>
      <c r="C181" s="1"/>
      <c r="D181" s="1"/>
      <c r="E181" s="1"/>
      <c r="F181" s="1"/>
      <c r="G181" s="1"/>
      <c r="H181" s="1"/>
      <c r="I181" s="1"/>
      <c r="J181" s="1"/>
      <c r="K181" s="1"/>
      <c r="L181" s="1"/>
      <c r="M181" s="1"/>
      <c r="N181" s="1"/>
      <c r="O181" s="1"/>
      <c r="P181" s="1"/>
    </row>
    <row r="182" spans="1:16" x14ac:dyDescent="0.25">
      <c r="A182" s="1"/>
      <c r="B182" s="485"/>
      <c r="C182" s="1"/>
      <c r="D182" s="1"/>
      <c r="E182" s="1"/>
      <c r="F182" s="1"/>
      <c r="G182" s="1"/>
      <c r="H182" s="1"/>
      <c r="I182" s="1"/>
      <c r="J182" s="1"/>
      <c r="K182" s="1"/>
      <c r="L182" s="1"/>
      <c r="M182" s="1"/>
      <c r="N182" s="1"/>
      <c r="O182" s="1"/>
      <c r="P182" s="1"/>
    </row>
    <row r="183" spans="1:16" x14ac:dyDescent="0.25">
      <c r="A183" s="1"/>
      <c r="B183" s="485"/>
      <c r="C183" s="1"/>
      <c r="D183" s="1"/>
      <c r="E183" s="1"/>
      <c r="F183" s="1"/>
      <c r="G183" s="1"/>
      <c r="H183" s="1"/>
      <c r="I183" s="1"/>
      <c r="J183" s="1"/>
      <c r="K183" s="1"/>
      <c r="L183" s="1"/>
      <c r="M183" s="1"/>
      <c r="N183" s="1"/>
      <c r="O183" s="1"/>
      <c r="P183" s="1"/>
    </row>
    <row r="184" spans="1:16" x14ac:dyDescent="0.25">
      <c r="A184" s="1"/>
      <c r="B184" s="485"/>
      <c r="C184" s="1"/>
      <c r="D184" s="1"/>
      <c r="E184" s="1"/>
      <c r="F184" s="1"/>
      <c r="G184" s="1"/>
      <c r="H184" s="1"/>
      <c r="I184" s="1"/>
      <c r="J184" s="1"/>
      <c r="K184" s="1"/>
      <c r="L184" s="1"/>
      <c r="M184" s="1"/>
      <c r="N184" s="1"/>
      <c r="O184" s="1"/>
      <c r="P184" s="1"/>
    </row>
    <row r="185" spans="1:16" x14ac:dyDescent="0.25">
      <c r="A185" s="1"/>
      <c r="B185" s="485"/>
      <c r="C185" s="1"/>
      <c r="D185" s="1"/>
      <c r="E185" s="1"/>
      <c r="F185" s="1"/>
      <c r="G185" s="1"/>
      <c r="H185" s="1"/>
      <c r="I185" s="1"/>
      <c r="J185" s="1"/>
      <c r="K185" s="1"/>
      <c r="L185" s="1"/>
      <c r="M185" s="1"/>
      <c r="N185" s="1"/>
      <c r="O185" s="1"/>
      <c r="P185" s="1"/>
    </row>
    <row r="186" spans="1:16" x14ac:dyDescent="0.25">
      <c r="A186" s="1"/>
      <c r="B186" s="485"/>
      <c r="C186" s="1"/>
      <c r="D186" s="1"/>
      <c r="E186" s="1"/>
      <c r="F186" s="1"/>
      <c r="G186" s="1"/>
      <c r="H186" s="1"/>
      <c r="I186" s="1"/>
      <c r="J186" s="1"/>
      <c r="K186" s="1"/>
      <c r="L186" s="1"/>
      <c r="M186" s="1"/>
      <c r="N186" s="1"/>
      <c r="O186" s="1"/>
      <c r="P186" s="1"/>
    </row>
    <row r="187" spans="1:16" x14ac:dyDescent="0.25">
      <c r="A187" s="1"/>
      <c r="B187" s="485"/>
      <c r="C187" s="1"/>
      <c r="D187" s="1"/>
      <c r="E187" s="1"/>
      <c r="F187" s="1"/>
      <c r="G187" s="1"/>
      <c r="H187" s="1"/>
      <c r="I187" s="1"/>
      <c r="J187" s="1"/>
      <c r="K187" s="1"/>
      <c r="L187" s="1"/>
      <c r="M187" s="1"/>
      <c r="N187" s="1"/>
      <c r="O187" s="1"/>
      <c r="P187" s="1"/>
    </row>
    <row r="188" spans="1:16" x14ac:dyDescent="0.25">
      <c r="A188" s="1"/>
      <c r="B188" s="485"/>
      <c r="C188" s="1"/>
      <c r="D188" s="1"/>
      <c r="E188" s="1"/>
      <c r="F188" s="1"/>
      <c r="G188" s="1"/>
      <c r="H188" s="1"/>
      <c r="I188" s="1"/>
      <c r="J188" s="1"/>
      <c r="K188" s="1"/>
      <c r="L188" s="1"/>
      <c r="M188" s="1"/>
      <c r="N188" s="1"/>
      <c r="O188" s="1"/>
      <c r="P188" s="1"/>
    </row>
    <row r="189" spans="1:16" x14ac:dyDescent="0.25">
      <c r="A189" s="1"/>
      <c r="B189" s="485"/>
      <c r="C189" s="1"/>
      <c r="D189" s="1"/>
      <c r="E189" s="1"/>
      <c r="F189" s="1"/>
      <c r="G189" s="1"/>
      <c r="H189" s="1"/>
      <c r="I189" s="1"/>
      <c r="J189" s="1"/>
      <c r="K189" s="1"/>
      <c r="L189" s="1"/>
      <c r="M189" s="1"/>
      <c r="N189" s="1"/>
      <c r="O189" s="1"/>
      <c r="P189" s="1"/>
    </row>
    <row r="190" spans="1:16" x14ac:dyDescent="0.25">
      <c r="A190" s="1"/>
      <c r="B190" s="485"/>
      <c r="C190" s="1"/>
      <c r="D190" s="1"/>
      <c r="E190" s="1"/>
      <c r="F190" s="1"/>
      <c r="G190" s="1"/>
      <c r="H190" s="1"/>
      <c r="I190" s="1"/>
      <c r="J190" s="1"/>
      <c r="K190" s="1"/>
      <c r="L190" s="1"/>
      <c r="M190" s="1"/>
      <c r="N190" s="1"/>
      <c r="O190" s="1"/>
      <c r="P190" s="1"/>
    </row>
    <row r="191" spans="1:16" x14ac:dyDescent="0.25">
      <c r="A191" s="1"/>
      <c r="B191" s="485"/>
      <c r="C191" s="1"/>
      <c r="D191" s="1"/>
      <c r="E191" s="1"/>
      <c r="F191" s="1"/>
      <c r="G191" s="1"/>
      <c r="H191" s="1"/>
      <c r="I191" s="1"/>
      <c r="J191" s="1"/>
      <c r="K191" s="1"/>
      <c r="L191" s="1"/>
      <c r="M191" s="1"/>
      <c r="N191" s="1"/>
      <c r="O191" s="1"/>
      <c r="P191" s="1"/>
    </row>
    <row r="192" spans="1:16" x14ac:dyDescent="0.25">
      <c r="A192" s="1"/>
      <c r="B192" s="485"/>
      <c r="C192" s="1"/>
      <c r="D192" s="1"/>
      <c r="E192" s="1"/>
      <c r="F192" s="1"/>
      <c r="G192" s="1"/>
      <c r="H192" s="1"/>
      <c r="I192" s="1"/>
      <c r="J192" s="1"/>
      <c r="K192" s="1"/>
      <c r="L192" s="1"/>
      <c r="M192" s="1"/>
      <c r="N192" s="1"/>
      <c r="O192" s="1"/>
      <c r="P192" s="1"/>
    </row>
    <row r="193" spans="1:16" x14ac:dyDescent="0.25">
      <c r="A193" s="1"/>
      <c r="B193" s="485"/>
      <c r="C193" s="1"/>
      <c r="D193" s="1"/>
      <c r="E193" s="1"/>
      <c r="F193" s="1"/>
      <c r="G193" s="1"/>
      <c r="H193" s="1"/>
      <c r="I193" s="1"/>
      <c r="J193" s="1"/>
      <c r="K193" s="1"/>
      <c r="L193" s="1"/>
      <c r="M193" s="1"/>
      <c r="N193" s="1"/>
      <c r="O193" s="1"/>
      <c r="P193" s="1"/>
    </row>
    <row r="194" spans="1:16" x14ac:dyDescent="0.25">
      <c r="A194" s="1"/>
      <c r="B194" s="485"/>
      <c r="C194" s="1"/>
      <c r="D194" s="1"/>
      <c r="E194" s="1"/>
      <c r="F194" s="1"/>
      <c r="G194" s="1"/>
      <c r="H194" s="1"/>
      <c r="I194" s="1"/>
      <c r="J194" s="1"/>
      <c r="K194" s="1"/>
      <c r="L194" s="1"/>
      <c r="M194" s="1"/>
      <c r="N194" s="1"/>
      <c r="O194" s="1"/>
      <c r="P194" s="1"/>
    </row>
    <row r="195" spans="1:16" x14ac:dyDescent="0.25">
      <c r="A195" s="1"/>
      <c r="B195" s="485"/>
      <c r="C195" s="1"/>
      <c r="D195" s="1"/>
      <c r="E195" s="1"/>
      <c r="F195" s="1"/>
      <c r="G195" s="1"/>
      <c r="H195" s="1"/>
      <c r="I195" s="1"/>
      <c r="J195" s="1"/>
      <c r="K195" s="1"/>
      <c r="L195" s="1"/>
      <c r="M195" s="1"/>
      <c r="N195" s="1"/>
      <c r="O195" s="1"/>
      <c r="P195" s="1"/>
    </row>
    <row r="196" spans="1:16" x14ac:dyDescent="0.25">
      <c r="A196" s="1"/>
      <c r="B196" s="485"/>
      <c r="C196" s="1"/>
      <c r="D196" s="1"/>
      <c r="E196" s="1"/>
      <c r="F196" s="1"/>
      <c r="G196" s="1"/>
      <c r="H196" s="1"/>
      <c r="I196" s="1"/>
      <c r="J196" s="1"/>
      <c r="K196" s="1"/>
      <c r="L196" s="1"/>
      <c r="M196" s="1"/>
      <c r="N196" s="1"/>
      <c r="O196" s="1"/>
      <c r="P196" s="1"/>
    </row>
    <row r="197" spans="1:16" x14ac:dyDescent="0.25">
      <c r="A197" s="1"/>
      <c r="B197" s="485"/>
      <c r="C197" s="1"/>
      <c r="D197" s="1"/>
      <c r="E197" s="1"/>
      <c r="F197" s="1"/>
      <c r="G197" s="1"/>
      <c r="H197" s="1"/>
      <c r="I197" s="1"/>
      <c r="J197" s="1"/>
      <c r="K197" s="1"/>
      <c r="L197" s="1"/>
      <c r="M197" s="1"/>
      <c r="N197" s="1"/>
      <c r="O197" s="1"/>
      <c r="P197" s="1"/>
    </row>
    <row r="198" spans="1:16" x14ac:dyDescent="0.25">
      <c r="A198" s="1"/>
      <c r="B198" s="485"/>
      <c r="C198" s="1"/>
      <c r="D198" s="1"/>
      <c r="E198" s="1"/>
      <c r="F198" s="1"/>
      <c r="G198" s="1"/>
      <c r="H198" s="1"/>
      <c r="I198" s="1"/>
      <c r="J198" s="1"/>
      <c r="K198" s="1"/>
      <c r="L198" s="1"/>
      <c r="M198" s="1"/>
      <c r="N198" s="1"/>
      <c r="O198" s="1"/>
      <c r="P198" s="1"/>
    </row>
    <row r="199" spans="1:16" x14ac:dyDescent="0.25">
      <c r="A199" s="1"/>
      <c r="B199" s="485"/>
      <c r="C199" s="1"/>
      <c r="D199" s="1"/>
      <c r="E199" s="1"/>
      <c r="F199" s="1"/>
      <c r="G199" s="1"/>
      <c r="H199" s="1"/>
      <c r="I199" s="1"/>
      <c r="J199" s="1"/>
      <c r="K199" s="1"/>
      <c r="L199" s="1"/>
      <c r="M199" s="1"/>
      <c r="N199" s="1"/>
      <c r="O199" s="1"/>
      <c r="P199" s="1"/>
    </row>
    <row r="200" spans="1:16" x14ac:dyDescent="0.25">
      <c r="A200" s="1"/>
      <c r="B200" s="485"/>
      <c r="C200" s="1"/>
      <c r="D200" s="1"/>
      <c r="E200" s="1"/>
      <c r="F200" s="1"/>
      <c r="G200" s="1"/>
      <c r="H200" s="1"/>
      <c r="I200" s="1"/>
      <c r="J200" s="1"/>
      <c r="K200" s="1"/>
      <c r="L200" s="1"/>
      <c r="M200" s="1"/>
      <c r="N200" s="1"/>
      <c r="O200" s="1"/>
      <c r="P200" s="1"/>
    </row>
    <row r="201" spans="1:16" x14ac:dyDescent="0.25">
      <c r="A201" s="1"/>
      <c r="B201" s="485"/>
      <c r="C201" s="1"/>
      <c r="D201" s="1"/>
      <c r="E201" s="1"/>
      <c r="F201" s="1"/>
      <c r="G201" s="1"/>
      <c r="H201" s="1"/>
      <c r="I201" s="1"/>
      <c r="J201" s="1"/>
      <c r="K201" s="1"/>
      <c r="L201" s="1"/>
      <c r="M201" s="1"/>
      <c r="N201" s="1"/>
      <c r="O201" s="1"/>
      <c r="P201" s="1"/>
    </row>
    <row r="202" spans="1:16" x14ac:dyDescent="0.25">
      <c r="A202" s="1"/>
      <c r="B202" s="485"/>
      <c r="C202" s="1"/>
      <c r="D202" s="1"/>
      <c r="E202" s="1"/>
      <c r="F202" s="1"/>
      <c r="G202" s="1"/>
      <c r="H202" s="1"/>
      <c r="I202" s="1"/>
      <c r="J202" s="1"/>
      <c r="K202" s="1"/>
      <c r="L202" s="1"/>
      <c r="M202" s="1"/>
      <c r="N202" s="1"/>
      <c r="O202" s="1"/>
      <c r="P202" s="1"/>
    </row>
    <row r="203" spans="1:16" x14ac:dyDescent="0.25">
      <c r="A203" s="1"/>
      <c r="B203" s="485"/>
      <c r="C203" s="1"/>
      <c r="D203" s="1"/>
      <c r="E203" s="1"/>
      <c r="F203" s="1"/>
      <c r="G203" s="1"/>
      <c r="H203" s="1"/>
      <c r="I203" s="1"/>
      <c r="J203" s="1"/>
      <c r="K203" s="1"/>
      <c r="L203" s="1"/>
      <c r="M203" s="1"/>
      <c r="N203" s="1"/>
      <c r="O203" s="1"/>
      <c r="P203" s="1"/>
    </row>
    <row r="204" spans="1:16" x14ac:dyDescent="0.25">
      <c r="A204" s="1"/>
      <c r="B204" s="485"/>
      <c r="C204" s="1"/>
      <c r="D204" s="1"/>
      <c r="E204" s="1"/>
      <c r="F204" s="1"/>
      <c r="G204" s="1"/>
      <c r="H204" s="1"/>
      <c r="I204" s="1"/>
      <c r="J204" s="1"/>
      <c r="K204" s="1"/>
      <c r="L204" s="1"/>
      <c r="M204" s="1"/>
      <c r="N204" s="1"/>
      <c r="O204" s="1"/>
      <c r="P204" s="1"/>
    </row>
    <row r="205" spans="1:16" x14ac:dyDescent="0.25">
      <c r="A205" s="1"/>
      <c r="B205" s="485"/>
      <c r="C205" s="1"/>
      <c r="D205" s="1"/>
      <c r="E205" s="1"/>
      <c r="F205" s="1"/>
      <c r="G205" s="1"/>
      <c r="H205" s="1"/>
      <c r="I205" s="1"/>
      <c r="J205" s="1"/>
      <c r="K205" s="1"/>
      <c r="L205" s="1"/>
      <c r="M205" s="1"/>
      <c r="N205" s="1"/>
      <c r="O205" s="1"/>
      <c r="P205" s="1"/>
    </row>
    <row r="206" spans="1:16" x14ac:dyDescent="0.25">
      <c r="A206" s="1"/>
      <c r="B206" s="485"/>
      <c r="C206" s="1"/>
      <c r="D206" s="1"/>
      <c r="E206" s="1"/>
      <c r="F206" s="1"/>
      <c r="G206" s="1"/>
      <c r="H206" s="1"/>
      <c r="I206" s="1"/>
      <c r="J206" s="1"/>
      <c r="K206" s="1"/>
      <c r="L206" s="1"/>
      <c r="M206" s="1"/>
      <c r="N206" s="1"/>
      <c r="O206" s="1"/>
      <c r="P206" s="1"/>
    </row>
    <row r="207" spans="1:16" x14ac:dyDescent="0.25">
      <c r="A207" s="1"/>
      <c r="B207" s="485"/>
      <c r="C207" s="1"/>
      <c r="D207" s="1"/>
      <c r="E207" s="1"/>
      <c r="F207" s="1"/>
      <c r="G207" s="1"/>
      <c r="H207" s="1"/>
      <c r="I207" s="1"/>
      <c r="J207" s="1"/>
      <c r="K207" s="1"/>
      <c r="L207" s="1"/>
      <c r="M207" s="1"/>
      <c r="N207" s="1"/>
      <c r="O207" s="1"/>
      <c r="P207" s="1"/>
    </row>
    <row r="208" spans="1:16" x14ac:dyDescent="0.25">
      <c r="A208" s="1"/>
      <c r="B208" s="485"/>
      <c r="C208" s="1"/>
      <c r="D208" s="1"/>
      <c r="E208" s="1"/>
      <c r="F208" s="1"/>
      <c r="G208" s="1"/>
      <c r="H208" s="1"/>
      <c r="I208" s="1"/>
      <c r="J208" s="1"/>
      <c r="K208" s="1"/>
      <c r="L208" s="1"/>
      <c r="M208" s="1"/>
      <c r="N208" s="1"/>
      <c r="O208" s="1"/>
      <c r="P208" s="1"/>
    </row>
    <row r="209" spans="1:16" x14ac:dyDescent="0.25">
      <c r="A209" s="1"/>
      <c r="B209" s="485"/>
      <c r="C209" s="1"/>
      <c r="D209" s="1"/>
      <c r="E209" s="1"/>
      <c r="F209" s="1"/>
      <c r="G209" s="1"/>
      <c r="H209" s="1"/>
      <c r="I209" s="1"/>
      <c r="J209" s="1"/>
      <c r="K209" s="1"/>
      <c r="L209" s="1"/>
      <c r="M209" s="1"/>
      <c r="N209" s="1"/>
      <c r="O209" s="1"/>
      <c r="P209" s="1"/>
    </row>
    <row r="210" spans="1:16" x14ac:dyDescent="0.25">
      <c r="A210" s="1"/>
      <c r="B210" s="485"/>
      <c r="C210" s="1"/>
      <c r="D210" s="1"/>
      <c r="E210" s="1"/>
      <c r="F210" s="1"/>
      <c r="G210" s="1"/>
      <c r="H210" s="1"/>
      <c r="I210" s="1"/>
      <c r="J210" s="1"/>
      <c r="K210" s="1"/>
      <c r="L210" s="1"/>
      <c r="M210" s="1"/>
      <c r="N210" s="1"/>
      <c r="O210" s="1"/>
      <c r="P210" s="1"/>
    </row>
    <row r="211" spans="1:16" x14ac:dyDescent="0.25">
      <c r="A211" s="1"/>
      <c r="B211" s="485"/>
      <c r="C211" s="1"/>
      <c r="D211" s="1"/>
      <c r="E211" s="1"/>
      <c r="F211" s="1"/>
      <c r="G211" s="1"/>
      <c r="H211" s="1"/>
      <c r="I211" s="1"/>
      <c r="J211" s="1"/>
      <c r="K211" s="1"/>
      <c r="L211" s="1"/>
      <c r="M211" s="1"/>
      <c r="N211" s="1"/>
      <c r="O211" s="1"/>
      <c r="P211" s="1"/>
    </row>
    <row r="212" spans="1:16" x14ac:dyDescent="0.25">
      <c r="A212" s="1"/>
      <c r="B212" s="485"/>
      <c r="C212" s="1"/>
      <c r="D212" s="1"/>
      <c r="E212" s="1"/>
      <c r="F212" s="1"/>
      <c r="G212" s="1"/>
      <c r="H212" s="1"/>
      <c r="I212" s="1"/>
      <c r="J212" s="1"/>
      <c r="K212" s="1"/>
      <c r="L212" s="1"/>
      <c r="M212" s="1"/>
      <c r="N212" s="1"/>
      <c r="O212" s="1"/>
      <c r="P212" s="1"/>
    </row>
    <row r="213" spans="1:16" x14ac:dyDescent="0.25">
      <c r="A213" s="1"/>
      <c r="B213" s="485"/>
      <c r="C213" s="1"/>
      <c r="D213" s="1"/>
      <c r="E213" s="1"/>
      <c r="F213" s="1"/>
      <c r="G213" s="1"/>
      <c r="H213" s="1"/>
      <c r="I213" s="1"/>
      <c r="J213" s="1"/>
      <c r="K213" s="1"/>
      <c r="L213" s="1"/>
      <c r="M213" s="1"/>
      <c r="N213" s="1"/>
      <c r="O213" s="1"/>
      <c r="P213" s="1"/>
    </row>
    <row r="214" spans="1:16" x14ac:dyDescent="0.25">
      <c r="A214" s="1"/>
      <c r="B214" s="485"/>
      <c r="C214" s="1"/>
      <c r="D214" s="1"/>
      <c r="E214" s="1"/>
      <c r="F214" s="1"/>
      <c r="G214" s="1"/>
      <c r="H214" s="1"/>
      <c r="I214" s="1"/>
      <c r="J214" s="1"/>
      <c r="K214" s="1"/>
      <c r="L214" s="1"/>
      <c r="M214" s="1"/>
      <c r="N214" s="1"/>
      <c r="O214" s="1"/>
      <c r="P214" s="1"/>
    </row>
    <row r="215" spans="1:16" x14ac:dyDescent="0.25">
      <c r="A215" s="1"/>
      <c r="B215" s="485"/>
      <c r="C215" s="1"/>
      <c r="D215" s="1"/>
      <c r="E215" s="1"/>
      <c r="F215" s="1"/>
      <c r="G215" s="1"/>
      <c r="H215" s="1"/>
      <c r="I215" s="1"/>
      <c r="J215" s="1"/>
      <c r="K215" s="1"/>
      <c r="L215" s="1"/>
      <c r="M215" s="1"/>
      <c r="N215" s="1"/>
      <c r="O215" s="1"/>
      <c r="P215" s="1"/>
    </row>
    <row r="216" spans="1:16" x14ac:dyDescent="0.25">
      <c r="A216" s="1"/>
      <c r="B216" s="485"/>
      <c r="C216" s="1"/>
      <c r="D216" s="1"/>
      <c r="E216" s="1"/>
      <c r="F216" s="1"/>
      <c r="G216" s="1"/>
      <c r="H216" s="1"/>
      <c r="I216" s="1"/>
      <c r="J216" s="1"/>
      <c r="K216" s="1"/>
      <c r="L216" s="1"/>
      <c r="M216" s="1"/>
      <c r="N216" s="1"/>
      <c r="O216" s="1"/>
      <c r="P216" s="1"/>
    </row>
    <row r="217" spans="1:16" x14ac:dyDescent="0.25">
      <c r="A217" s="1"/>
      <c r="B217" s="485"/>
      <c r="C217" s="1"/>
      <c r="D217" s="1"/>
      <c r="E217" s="1"/>
      <c r="F217" s="1"/>
      <c r="G217" s="1"/>
      <c r="H217" s="1"/>
      <c r="I217" s="1"/>
      <c r="J217" s="1"/>
      <c r="K217" s="1"/>
      <c r="L217" s="1"/>
      <c r="M217" s="1"/>
      <c r="N217" s="1"/>
      <c r="O217" s="1"/>
      <c r="P217" s="1"/>
    </row>
    <row r="218" spans="1:16" x14ac:dyDescent="0.25">
      <c r="A218" s="1"/>
      <c r="B218" s="485"/>
      <c r="C218" s="1"/>
      <c r="D218" s="1"/>
      <c r="E218" s="1"/>
      <c r="F218" s="1"/>
      <c r="G218" s="1"/>
      <c r="H218" s="1"/>
      <c r="I218" s="1"/>
      <c r="J218" s="1"/>
      <c r="K218" s="1"/>
      <c r="L218" s="1"/>
      <c r="M218" s="1"/>
      <c r="N218" s="1"/>
      <c r="O218" s="1"/>
      <c r="P218" s="1"/>
    </row>
    <row r="219" spans="1:16" x14ac:dyDescent="0.25">
      <c r="A219" s="1"/>
      <c r="B219" s="485"/>
      <c r="C219" s="1"/>
      <c r="D219" s="1"/>
      <c r="E219" s="1"/>
      <c r="F219" s="1"/>
      <c r="G219" s="1"/>
      <c r="H219" s="1"/>
      <c r="I219" s="1"/>
      <c r="J219" s="1"/>
      <c r="K219" s="1"/>
      <c r="L219" s="1"/>
      <c r="M219" s="1"/>
      <c r="N219" s="1"/>
      <c r="O219" s="1"/>
      <c r="P219" s="1"/>
    </row>
    <row r="220" spans="1:16" x14ac:dyDescent="0.25">
      <c r="A220" s="1"/>
      <c r="B220" s="485"/>
      <c r="C220" s="1"/>
      <c r="D220" s="1"/>
      <c r="E220" s="1"/>
      <c r="F220" s="1"/>
      <c r="G220" s="1"/>
      <c r="H220" s="1"/>
      <c r="I220" s="1"/>
      <c r="J220" s="1"/>
      <c r="K220" s="1"/>
      <c r="L220" s="1"/>
      <c r="M220" s="1"/>
      <c r="N220" s="1"/>
      <c r="O220" s="1"/>
      <c r="P220" s="1"/>
    </row>
    <row r="221" spans="1:16" x14ac:dyDescent="0.25">
      <c r="A221" s="1"/>
      <c r="B221" s="485"/>
      <c r="C221" s="1"/>
      <c r="D221" s="1"/>
      <c r="E221" s="1"/>
      <c r="F221" s="1"/>
      <c r="G221" s="1"/>
      <c r="H221" s="1"/>
      <c r="I221" s="1"/>
      <c r="J221" s="1"/>
      <c r="K221" s="1"/>
      <c r="L221" s="1"/>
      <c r="M221" s="1"/>
      <c r="N221" s="1"/>
      <c r="O221" s="1"/>
      <c r="P221" s="1"/>
    </row>
    <row r="222" spans="1:16" x14ac:dyDescent="0.25">
      <c r="A222" s="1"/>
      <c r="B222" s="485"/>
      <c r="C222" s="1"/>
      <c r="D222" s="1"/>
      <c r="E222" s="1"/>
      <c r="F222" s="1"/>
      <c r="G222" s="1"/>
      <c r="H222" s="1"/>
      <c r="I222" s="1"/>
      <c r="J222" s="1"/>
      <c r="K222" s="1"/>
      <c r="L222" s="1"/>
      <c r="M222" s="1"/>
      <c r="N222" s="1"/>
      <c r="O222" s="1"/>
      <c r="P222" s="1"/>
    </row>
    <row r="223" spans="1:16" x14ac:dyDescent="0.25">
      <c r="A223" s="1"/>
      <c r="B223" s="485"/>
      <c r="C223" s="1"/>
      <c r="D223" s="1"/>
      <c r="E223" s="1"/>
      <c r="F223" s="1"/>
      <c r="G223" s="1"/>
      <c r="H223" s="1"/>
      <c r="I223" s="1"/>
      <c r="J223" s="1"/>
      <c r="K223" s="1"/>
      <c r="L223" s="1"/>
      <c r="M223" s="1"/>
      <c r="N223" s="1"/>
      <c r="O223" s="1"/>
      <c r="P223" s="1"/>
    </row>
    <row r="224" spans="1:16" x14ac:dyDescent="0.25">
      <c r="A224" s="1"/>
      <c r="B224" s="485"/>
      <c r="C224" s="1"/>
      <c r="D224" s="1"/>
      <c r="E224" s="1"/>
      <c r="F224" s="1"/>
      <c r="G224" s="1"/>
      <c r="H224" s="1"/>
      <c r="I224" s="1"/>
      <c r="J224" s="1"/>
      <c r="K224" s="1"/>
      <c r="L224" s="1"/>
      <c r="M224" s="1"/>
      <c r="N224" s="1"/>
      <c r="O224" s="1"/>
      <c r="P224" s="1"/>
    </row>
    <row r="225" spans="1:16" x14ac:dyDescent="0.25">
      <c r="A225" s="1"/>
      <c r="B225" s="485"/>
      <c r="C225" s="1"/>
      <c r="D225" s="1"/>
      <c r="E225" s="1"/>
      <c r="F225" s="1"/>
      <c r="G225" s="1"/>
      <c r="H225" s="1"/>
      <c r="I225" s="1"/>
      <c r="J225" s="1"/>
      <c r="K225" s="1"/>
      <c r="L225" s="1"/>
      <c r="M225" s="1"/>
      <c r="N225" s="1"/>
      <c r="O225" s="1"/>
      <c r="P225" s="1"/>
    </row>
    <row r="226" spans="1:16" x14ac:dyDescent="0.25">
      <c r="A226" s="1"/>
      <c r="B226" s="485"/>
      <c r="C226" s="1"/>
      <c r="D226" s="1"/>
      <c r="E226" s="1"/>
      <c r="F226" s="1"/>
      <c r="G226" s="1"/>
      <c r="H226" s="1"/>
      <c r="I226" s="1"/>
      <c r="J226" s="1"/>
      <c r="K226" s="1"/>
      <c r="L226" s="1"/>
      <c r="M226" s="1"/>
      <c r="N226" s="1"/>
      <c r="O226" s="1"/>
      <c r="P226" s="1"/>
    </row>
    <row r="227" spans="1:16" x14ac:dyDescent="0.25">
      <c r="A227" s="1"/>
      <c r="B227" s="485"/>
      <c r="C227" s="1"/>
      <c r="D227" s="1"/>
      <c r="E227" s="1"/>
      <c r="F227" s="1"/>
      <c r="G227" s="1"/>
      <c r="H227" s="1"/>
      <c r="I227" s="1"/>
      <c r="J227" s="1"/>
      <c r="K227" s="1"/>
      <c r="L227" s="1"/>
      <c r="M227" s="1"/>
      <c r="N227" s="1"/>
      <c r="O227" s="1"/>
      <c r="P227" s="1"/>
    </row>
    <row r="228" spans="1:16" x14ac:dyDescent="0.25">
      <c r="A228" s="1"/>
      <c r="B228" s="485"/>
      <c r="C228" s="1"/>
      <c r="D228" s="1"/>
      <c r="E228" s="1"/>
      <c r="F228" s="1"/>
      <c r="G228" s="1"/>
      <c r="H228" s="1"/>
      <c r="I228" s="1"/>
      <c r="J228" s="1"/>
      <c r="K228" s="1"/>
      <c r="L228" s="1"/>
      <c r="M228" s="1"/>
      <c r="N228" s="1"/>
      <c r="O228" s="1"/>
      <c r="P228" s="1"/>
    </row>
    <row r="229" spans="1:16" x14ac:dyDescent="0.25">
      <c r="A229" s="1"/>
      <c r="B229" s="485"/>
      <c r="C229" s="1"/>
      <c r="D229" s="1"/>
      <c r="E229" s="1"/>
      <c r="F229" s="1"/>
      <c r="G229" s="1"/>
      <c r="H229" s="1"/>
      <c r="I229" s="1"/>
      <c r="J229" s="1"/>
      <c r="K229" s="1"/>
      <c r="L229" s="1"/>
      <c r="M229" s="1"/>
      <c r="N229" s="1"/>
      <c r="O229" s="1"/>
      <c r="P229" s="1"/>
    </row>
    <row r="230" spans="1:16" x14ac:dyDescent="0.25">
      <c r="A230" s="1"/>
      <c r="B230" s="485"/>
      <c r="C230" s="1"/>
      <c r="D230" s="1"/>
      <c r="E230" s="1"/>
      <c r="F230" s="1"/>
      <c r="G230" s="1"/>
      <c r="H230" s="1"/>
      <c r="I230" s="1"/>
      <c r="J230" s="1"/>
      <c r="K230" s="1"/>
      <c r="L230" s="1"/>
      <c r="M230" s="1"/>
      <c r="N230" s="1"/>
      <c r="O230" s="1"/>
      <c r="P230" s="1"/>
    </row>
    <row r="231" spans="1:16" x14ac:dyDescent="0.25">
      <c r="A231" s="1"/>
      <c r="B231" s="485"/>
      <c r="C231" s="1"/>
      <c r="D231" s="1"/>
      <c r="E231" s="1"/>
      <c r="F231" s="1"/>
      <c r="G231" s="1"/>
      <c r="H231" s="1"/>
      <c r="I231" s="1"/>
      <c r="J231" s="1"/>
      <c r="K231" s="1"/>
      <c r="L231" s="1"/>
      <c r="M231" s="1"/>
      <c r="N231" s="1"/>
      <c r="O231" s="1"/>
      <c r="P231" s="1"/>
    </row>
    <row r="232" spans="1:16" x14ac:dyDescent="0.25">
      <c r="A232" s="1"/>
      <c r="B232" s="485"/>
      <c r="C232" s="1"/>
      <c r="D232" s="1"/>
      <c r="E232" s="1"/>
      <c r="F232" s="1"/>
      <c r="G232" s="1"/>
      <c r="H232" s="1"/>
      <c r="I232" s="1"/>
      <c r="J232" s="1"/>
      <c r="K232" s="1"/>
      <c r="L232" s="1"/>
      <c r="M232" s="1"/>
      <c r="N232" s="1"/>
      <c r="O232" s="1"/>
      <c r="P232" s="1"/>
    </row>
    <row r="233" spans="1:16" x14ac:dyDescent="0.25">
      <c r="A233" s="1"/>
      <c r="B233" s="485"/>
      <c r="C233" s="1"/>
      <c r="D233" s="1"/>
      <c r="E233" s="1"/>
      <c r="F233" s="1"/>
      <c r="G233" s="1"/>
      <c r="H233" s="1"/>
      <c r="I233" s="1"/>
      <c r="J233" s="1"/>
      <c r="K233" s="1"/>
      <c r="L233" s="1"/>
      <c r="M233" s="1"/>
      <c r="N233" s="1"/>
      <c r="O233" s="1"/>
      <c r="P233" s="1"/>
    </row>
    <row r="234" spans="1:16" x14ac:dyDescent="0.25">
      <c r="A234" s="1"/>
      <c r="B234" s="485"/>
      <c r="C234" s="1"/>
      <c r="D234" s="1"/>
      <c r="E234" s="1"/>
      <c r="F234" s="1"/>
      <c r="G234" s="1"/>
      <c r="H234" s="1"/>
      <c r="I234" s="1"/>
      <c r="J234" s="1"/>
      <c r="K234" s="1"/>
      <c r="L234" s="1"/>
      <c r="M234" s="1"/>
      <c r="N234" s="1"/>
      <c r="O234" s="1"/>
      <c r="P234" s="1"/>
    </row>
    <row r="235" spans="1:16" x14ac:dyDescent="0.25">
      <c r="A235" s="1"/>
      <c r="B235" s="485"/>
      <c r="C235" s="1"/>
      <c r="D235" s="1"/>
      <c r="E235" s="1"/>
      <c r="F235" s="1"/>
      <c r="G235" s="1"/>
      <c r="H235" s="1"/>
      <c r="I235" s="1"/>
      <c r="J235" s="1"/>
      <c r="K235" s="1"/>
      <c r="L235" s="1"/>
      <c r="M235" s="1"/>
      <c r="N235" s="1"/>
      <c r="O235" s="1"/>
      <c r="P235" s="1"/>
    </row>
    <row r="236" spans="1:16" x14ac:dyDescent="0.25">
      <c r="A236" s="1"/>
      <c r="B236" s="485"/>
      <c r="C236" s="1"/>
      <c r="D236" s="1"/>
      <c r="E236" s="1"/>
      <c r="F236" s="1"/>
      <c r="G236" s="1"/>
      <c r="H236" s="1"/>
      <c r="I236" s="1"/>
      <c r="J236" s="1"/>
      <c r="K236" s="1"/>
      <c r="L236" s="1"/>
      <c r="M236" s="1"/>
      <c r="N236" s="1"/>
      <c r="O236" s="1"/>
      <c r="P236" s="1"/>
    </row>
    <row r="237" spans="1:16" x14ac:dyDescent="0.25">
      <c r="A237" s="1"/>
      <c r="B237" s="485"/>
      <c r="C237" s="1"/>
      <c r="D237" s="1"/>
      <c r="E237" s="1"/>
      <c r="F237" s="1"/>
      <c r="G237" s="1"/>
      <c r="H237" s="1"/>
      <c r="I237" s="1"/>
      <c r="J237" s="1"/>
      <c r="K237" s="1"/>
      <c r="L237" s="1"/>
      <c r="M237" s="1"/>
      <c r="N237" s="1"/>
      <c r="O237" s="1"/>
      <c r="P237" s="1"/>
    </row>
    <row r="238" spans="1:16" x14ac:dyDescent="0.25">
      <c r="A238" s="1"/>
      <c r="B238" s="485"/>
      <c r="C238" s="1"/>
      <c r="D238" s="1"/>
      <c r="E238" s="1"/>
      <c r="F238" s="1"/>
      <c r="G238" s="1"/>
      <c r="H238" s="1"/>
      <c r="I238" s="1"/>
      <c r="J238" s="1"/>
      <c r="K238" s="1"/>
      <c r="L238" s="1"/>
      <c r="M238" s="1"/>
      <c r="N238" s="1"/>
      <c r="O238" s="1"/>
      <c r="P238" s="1"/>
    </row>
    <row r="239" spans="1:16" x14ac:dyDescent="0.25">
      <c r="A239" s="1"/>
      <c r="B239" s="485"/>
      <c r="C239" s="1"/>
      <c r="D239" s="1"/>
      <c r="E239" s="1"/>
      <c r="F239" s="1"/>
      <c r="G239" s="1"/>
      <c r="H239" s="1"/>
      <c r="I239" s="1"/>
      <c r="J239" s="1"/>
      <c r="K239" s="1"/>
      <c r="L239" s="1"/>
      <c r="M239" s="1"/>
      <c r="N239" s="1"/>
      <c r="O239" s="1"/>
      <c r="P239" s="1"/>
    </row>
    <row r="240" spans="1:16" x14ac:dyDescent="0.25">
      <c r="A240" s="1"/>
      <c r="B240" s="485"/>
      <c r="C240" s="1"/>
      <c r="D240" s="1"/>
      <c r="E240" s="1"/>
      <c r="F240" s="1"/>
      <c r="G240" s="1"/>
      <c r="H240" s="1"/>
      <c r="I240" s="1"/>
      <c r="J240" s="1"/>
      <c r="K240" s="1"/>
      <c r="L240" s="1"/>
      <c r="M240" s="1"/>
      <c r="N240" s="1"/>
      <c r="O240" s="1"/>
      <c r="P240" s="1"/>
    </row>
    <row r="241" spans="1:16" x14ac:dyDescent="0.25">
      <c r="A241" s="1"/>
      <c r="B241" s="485"/>
      <c r="C241" s="1"/>
      <c r="D241" s="1"/>
      <c r="E241" s="1"/>
      <c r="F241" s="1"/>
      <c r="G241" s="1"/>
      <c r="H241" s="1"/>
      <c r="I241" s="1"/>
      <c r="J241" s="1"/>
      <c r="K241" s="1"/>
      <c r="L241" s="1"/>
      <c r="M241" s="1"/>
      <c r="N241" s="1"/>
      <c r="O241" s="1"/>
      <c r="P241" s="1"/>
    </row>
    <row r="242" spans="1:16" x14ac:dyDescent="0.25">
      <c r="A242" s="1"/>
      <c r="B242" s="485"/>
      <c r="C242" s="1"/>
      <c r="D242" s="1"/>
      <c r="E242" s="1"/>
      <c r="F242" s="1"/>
      <c r="G242" s="1"/>
      <c r="H242" s="1"/>
      <c r="I242" s="1"/>
      <c r="J242" s="1"/>
      <c r="K242" s="1"/>
      <c r="L242" s="1"/>
      <c r="M242" s="1"/>
      <c r="N242" s="1"/>
      <c r="O242" s="1"/>
      <c r="P242" s="1"/>
    </row>
    <row r="243" spans="1:16" x14ac:dyDescent="0.25">
      <c r="A243" s="1"/>
      <c r="B243" s="485"/>
      <c r="C243" s="1"/>
      <c r="D243" s="1"/>
      <c r="E243" s="1"/>
      <c r="F243" s="1"/>
      <c r="G243" s="1"/>
      <c r="H243" s="1"/>
      <c r="I243" s="1"/>
      <c r="J243" s="1"/>
      <c r="K243" s="1"/>
      <c r="L243" s="1"/>
      <c r="M243" s="1"/>
      <c r="N243" s="1"/>
      <c r="O243" s="1"/>
      <c r="P243" s="1"/>
    </row>
    <row r="244" spans="1:16" x14ac:dyDescent="0.25">
      <c r="A244" s="1"/>
      <c r="B244" s="485"/>
      <c r="C244" s="1"/>
      <c r="D244" s="1"/>
      <c r="E244" s="1"/>
      <c r="F244" s="1"/>
      <c r="G244" s="1"/>
      <c r="H244" s="1"/>
      <c r="I244" s="1"/>
      <c r="J244" s="1"/>
      <c r="K244" s="1"/>
      <c r="L244" s="1"/>
      <c r="M244" s="1"/>
      <c r="N244" s="1"/>
      <c r="O244" s="1"/>
      <c r="P244" s="1"/>
    </row>
    <row r="245" spans="1:16" x14ac:dyDescent="0.25">
      <c r="A245" s="1"/>
      <c r="B245" s="485"/>
      <c r="C245" s="1"/>
      <c r="D245" s="1"/>
      <c r="E245" s="1"/>
      <c r="F245" s="1"/>
      <c r="G245" s="1"/>
      <c r="H245" s="1"/>
      <c r="I245" s="1"/>
      <c r="J245" s="1"/>
      <c r="K245" s="1"/>
      <c r="L245" s="1"/>
      <c r="M245" s="1"/>
      <c r="N245" s="1"/>
      <c r="O245" s="1"/>
      <c r="P245" s="1"/>
    </row>
    <row r="246" spans="1:16" x14ac:dyDescent="0.25">
      <c r="A246" s="1"/>
      <c r="B246" s="485"/>
      <c r="C246" s="1"/>
      <c r="D246" s="1"/>
      <c r="E246" s="1"/>
      <c r="F246" s="1"/>
      <c r="G246" s="1"/>
      <c r="H246" s="1"/>
      <c r="I246" s="1"/>
      <c r="J246" s="1"/>
      <c r="K246" s="1"/>
      <c r="L246" s="1"/>
      <c r="M246" s="1"/>
      <c r="N246" s="1"/>
      <c r="O246" s="1"/>
      <c r="P246" s="1"/>
    </row>
    <row r="247" spans="1:16" x14ac:dyDescent="0.25">
      <c r="A247" s="1"/>
      <c r="B247" s="485"/>
      <c r="C247" s="1"/>
      <c r="D247" s="1"/>
      <c r="E247" s="1"/>
      <c r="F247" s="1"/>
      <c r="G247" s="1"/>
      <c r="H247" s="1"/>
      <c r="I247" s="1"/>
      <c r="J247" s="1"/>
      <c r="K247" s="1"/>
      <c r="L247" s="1"/>
      <c r="M247" s="1"/>
      <c r="N247" s="1"/>
      <c r="O247" s="1"/>
      <c r="P247" s="1"/>
    </row>
    <row r="248" spans="1:16" x14ac:dyDescent="0.25">
      <c r="A248" s="1"/>
      <c r="B248" s="485"/>
      <c r="C248" s="1"/>
      <c r="D248" s="1"/>
      <c r="E248" s="1"/>
      <c r="F248" s="1"/>
      <c r="G248" s="1"/>
      <c r="H248" s="1"/>
      <c r="I248" s="1"/>
      <c r="J248" s="1"/>
      <c r="K248" s="1"/>
      <c r="L248" s="1"/>
      <c r="M248" s="1"/>
      <c r="N248" s="1"/>
      <c r="O248" s="1"/>
      <c r="P248" s="1"/>
    </row>
    <row r="249" spans="1:16" x14ac:dyDescent="0.25">
      <c r="A249" s="1"/>
      <c r="B249" s="485"/>
      <c r="C249" s="1"/>
      <c r="D249" s="1"/>
      <c r="E249" s="1"/>
      <c r="F249" s="1"/>
      <c r="G249" s="1"/>
      <c r="H249" s="1"/>
      <c r="I249" s="1"/>
      <c r="J249" s="1"/>
      <c r="K249" s="1"/>
      <c r="L249" s="1"/>
      <c r="M249" s="1"/>
      <c r="N249" s="1"/>
      <c r="O249" s="1"/>
      <c r="P249" s="1"/>
    </row>
    <row r="250" spans="1:16" x14ac:dyDescent="0.25">
      <c r="A250" s="1"/>
      <c r="B250" s="485"/>
      <c r="C250" s="1"/>
      <c r="D250" s="1"/>
      <c r="E250" s="1"/>
      <c r="F250" s="1"/>
      <c r="G250" s="1"/>
      <c r="H250" s="1"/>
      <c r="I250" s="1"/>
      <c r="J250" s="1"/>
      <c r="K250" s="1"/>
      <c r="L250" s="1"/>
      <c r="M250" s="1"/>
      <c r="N250" s="1"/>
      <c r="O250" s="1"/>
      <c r="P250" s="1"/>
    </row>
    <row r="251" spans="1:16" x14ac:dyDescent="0.25">
      <c r="A251" s="1"/>
      <c r="B251" s="485"/>
      <c r="C251" s="1"/>
      <c r="D251" s="1"/>
      <c r="E251" s="1"/>
      <c r="F251" s="1"/>
      <c r="G251" s="1"/>
      <c r="H251" s="1"/>
      <c r="I251" s="1"/>
      <c r="J251" s="1"/>
      <c r="K251" s="1"/>
      <c r="L251" s="1"/>
      <c r="M251" s="1"/>
      <c r="N251" s="1"/>
      <c r="O251" s="1"/>
      <c r="P251" s="1"/>
    </row>
    <row r="252" spans="1:16" x14ac:dyDescent="0.25">
      <c r="A252" s="1"/>
      <c r="B252" s="485"/>
      <c r="C252" s="1"/>
      <c r="D252" s="1"/>
      <c r="E252" s="1"/>
      <c r="F252" s="1"/>
      <c r="G252" s="1"/>
      <c r="H252" s="1"/>
      <c r="I252" s="1"/>
      <c r="J252" s="1"/>
      <c r="K252" s="1"/>
      <c r="L252" s="1"/>
      <c r="M252" s="1"/>
      <c r="N252" s="1"/>
      <c r="O252" s="1"/>
      <c r="P252" s="1"/>
    </row>
    <row r="253" spans="1:16" x14ac:dyDescent="0.25">
      <c r="A253" s="1"/>
      <c r="B253" s="485"/>
      <c r="C253" s="1"/>
      <c r="D253" s="1"/>
      <c r="E253" s="1"/>
      <c r="F253" s="1"/>
      <c r="G253" s="1"/>
      <c r="H253" s="1"/>
      <c r="I253" s="1"/>
      <c r="J253" s="1"/>
      <c r="K253" s="1"/>
      <c r="L253" s="1"/>
      <c r="M253" s="1"/>
      <c r="N253" s="1"/>
      <c r="O253" s="1"/>
      <c r="P253" s="1"/>
    </row>
    <row r="254" spans="1:16" x14ac:dyDescent="0.25">
      <c r="A254" s="1"/>
      <c r="B254" s="485"/>
      <c r="C254" s="1"/>
      <c r="D254" s="1"/>
      <c r="E254" s="1"/>
      <c r="F254" s="1"/>
      <c r="G254" s="1"/>
      <c r="H254" s="1"/>
      <c r="I254" s="1"/>
      <c r="J254" s="1"/>
      <c r="K254" s="1"/>
      <c r="L254" s="1"/>
      <c r="M254" s="1"/>
      <c r="N254" s="1"/>
      <c r="O254" s="1"/>
      <c r="P254" s="1"/>
    </row>
    <row r="255" spans="1:16" x14ac:dyDescent="0.25">
      <c r="A255" s="1"/>
      <c r="B255" s="485"/>
      <c r="C255" s="1"/>
      <c r="D255" s="1"/>
      <c r="E255" s="1"/>
      <c r="F255" s="1"/>
      <c r="G255" s="1"/>
      <c r="H255" s="1"/>
      <c r="I255" s="1"/>
      <c r="J255" s="1"/>
      <c r="K255" s="1"/>
      <c r="L255" s="1"/>
      <c r="M255" s="1"/>
      <c r="N255" s="1"/>
      <c r="O255" s="1"/>
      <c r="P255" s="1"/>
    </row>
    <row r="256" spans="1:16" x14ac:dyDescent="0.25">
      <c r="A256" s="1"/>
      <c r="B256" s="485"/>
      <c r="C256" s="1"/>
      <c r="D256" s="1"/>
      <c r="E256" s="1"/>
      <c r="F256" s="1"/>
      <c r="G256" s="1"/>
      <c r="H256" s="1"/>
      <c r="I256" s="1"/>
      <c r="J256" s="1"/>
      <c r="K256" s="1"/>
      <c r="L256" s="1"/>
      <c r="M256" s="1"/>
      <c r="N256" s="1"/>
      <c r="O256" s="1"/>
      <c r="P256" s="1"/>
    </row>
    <row r="257" spans="1:16" x14ac:dyDescent="0.25">
      <c r="A257" s="1"/>
      <c r="B257" s="485"/>
      <c r="C257" s="1"/>
      <c r="D257" s="1"/>
      <c r="E257" s="1"/>
      <c r="F257" s="1"/>
      <c r="G257" s="1"/>
      <c r="H257" s="1"/>
      <c r="I257" s="1"/>
      <c r="J257" s="1"/>
      <c r="K257" s="1"/>
      <c r="L257" s="1"/>
      <c r="M257" s="1"/>
      <c r="N257" s="1"/>
      <c r="O257" s="1"/>
      <c r="P257" s="1"/>
    </row>
    <row r="258" spans="1:16" x14ac:dyDescent="0.25">
      <c r="A258" s="1"/>
      <c r="B258" s="485"/>
      <c r="C258" s="1"/>
      <c r="D258" s="1"/>
      <c r="E258" s="1"/>
      <c r="F258" s="1"/>
      <c r="G258" s="1"/>
      <c r="H258" s="1"/>
      <c r="I258" s="1"/>
      <c r="J258" s="1"/>
      <c r="K258" s="1"/>
      <c r="L258" s="1"/>
      <c r="M258" s="1"/>
      <c r="N258" s="1"/>
      <c r="O258" s="1"/>
      <c r="P258" s="1"/>
    </row>
    <row r="259" spans="1:16" x14ac:dyDescent="0.25">
      <c r="A259" s="1"/>
      <c r="B259" s="485"/>
      <c r="C259" s="1"/>
      <c r="D259" s="1"/>
      <c r="E259" s="1"/>
      <c r="F259" s="1"/>
      <c r="G259" s="1"/>
      <c r="H259" s="1"/>
      <c r="I259" s="1"/>
      <c r="J259" s="1"/>
      <c r="K259" s="1"/>
      <c r="L259" s="1"/>
      <c r="M259" s="1"/>
      <c r="N259" s="1"/>
      <c r="O259" s="1"/>
      <c r="P259" s="1"/>
    </row>
    <row r="260" spans="1:16" x14ac:dyDescent="0.25">
      <c r="A260" s="1"/>
      <c r="B260" s="485"/>
      <c r="C260" s="1"/>
      <c r="D260" s="1"/>
      <c r="E260" s="1"/>
      <c r="F260" s="1"/>
      <c r="G260" s="1"/>
      <c r="H260" s="1"/>
      <c r="I260" s="1"/>
      <c r="J260" s="1"/>
      <c r="K260" s="1"/>
      <c r="L260" s="1"/>
      <c r="M260" s="1"/>
      <c r="N260" s="1"/>
      <c r="O260" s="1"/>
      <c r="P260" s="1"/>
    </row>
    <row r="261" spans="1:16" x14ac:dyDescent="0.25">
      <c r="A261" s="1"/>
      <c r="B261" s="485"/>
      <c r="C261" s="1"/>
      <c r="D261" s="1"/>
      <c r="E261" s="1"/>
      <c r="F261" s="1"/>
      <c r="G261" s="1"/>
      <c r="H261" s="1"/>
      <c r="I261" s="1"/>
      <c r="J261" s="1"/>
      <c r="K261" s="1"/>
      <c r="L261" s="1"/>
      <c r="M261" s="1"/>
      <c r="N261" s="1"/>
      <c r="O261" s="1"/>
      <c r="P261" s="1"/>
    </row>
    <row r="262" spans="1:16" x14ac:dyDescent="0.25">
      <c r="A262" s="1"/>
      <c r="B262" s="485"/>
      <c r="C262" s="1"/>
      <c r="D262" s="1"/>
      <c r="E262" s="1"/>
      <c r="F262" s="1"/>
      <c r="G262" s="1"/>
      <c r="H262" s="1"/>
      <c r="I262" s="1"/>
      <c r="J262" s="1"/>
      <c r="K262" s="1"/>
      <c r="L262" s="1"/>
      <c r="M262" s="1"/>
      <c r="N262" s="1"/>
      <c r="O262" s="1"/>
      <c r="P262" s="1"/>
    </row>
    <row r="263" spans="1:16" x14ac:dyDescent="0.25">
      <c r="A263" s="1"/>
      <c r="B263" s="485"/>
      <c r="C263" s="1"/>
      <c r="D263" s="1"/>
      <c r="E263" s="1"/>
      <c r="F263" s="1"/>
      <c r="G263" s="1"/>
      <c r="H263" s="1"/>
      <c r="I263" s="1"/>
      <c r="J263" s="1"/>
      <c r="K263" s="1"/>
      <c r="L263" s="1"/>
      <c r="M263" s="1"/>
      <c r="N263" s="1"/>
      <c r="O263" s="1"/>
      <c r="P263" s="1"/>
    </row>
    <row r="264" spans="1:16" x14ac:dyDescent="0.25">
      <c r="A264" s="1"/>
      <c r="B264" s="485"/>
      <c r="C264" s="1"/>
      <c r="D264" s="1"/>
      <c r="E264" s="1"/>
      <c r="F264" s="1"/>
      <c r="G264" s="1"/>
      <c r="H264" s="1"/>
      <c r="I264" s="1"/>
      <c r="J264" s="1"/>
      <c r="K264" s="1"/>
      <c r="L264" s="1"/>
      <c r="M264" s="1"/>
      <c r="N264" s="1"/>
      <c r="O264" s="1"/>
      <c r="P264" s="1"/>
    </row>
    <row r="265" spans="1:16" x14ac:dyDescent="0.25">
      <c r="A265" s="1"/>
      <c r="B265" s="485"/>
      <c r="C265" s="1"/>
      <c r="D265" s="1"/>
      <c r="E265" s="1"/>
      <c r="F265" s="1"/>
      <c r="G265" s="1"/>
      <c r="H265" s="1"/>
      <c r="I265" s="1"/>
      <c r="J265" s="1"/>
      <c r="K265" s="1"/>
      <c r="L265" s="1"/>
      <c r="M265" s="1"/>
      <c r="N265" s="1"/>
      <c r="O265" s="1"/>
      <c r="P265" s="1"/>
    </row>
    <row r="266" spans="1:16" x14ac:dyDescent="0.25">
      <c r="A266" s="1"/>
      <c r="B266" s="485"/>
      <c r="C266" s="1"/>
      <c r="D266" s="1"/>
      <c r="E266" s="1"/>
      <c r="F266" s="1"/>
      <c r="G266" s="1"/>
      <c r="H266" s="1"/>
      <c r="I266" s="1"/>
      <c r="J266" s="1"/>
      <c r="K266" s="1"/>
      <c r="L266" s="1"/>
      <c r="M266" s="1"/>
      <c r="N266" s="1"/>
      <c r="O266" s="1"/>
      <c r="P266" s="1"/>
    </row>
    <row r="267" spans="1:16" x14ac:dyDescent="0.25">
      <c r="A267" s="1"/>
      <c r="B267" s="485"/>
      <c r="C267" s="1"/>
      <c r="D267" s="1"/>
      <c r="E267" s="1"/>
      <c r="F267" s="1"/>
      <c r="G267" s="1"/>
      <c r="H267" s="1"/>
      <c r="I267" s="1"/>
      <c r="J267" s="1"/>
      <c r="K267" s="1"/>
      <c r="L267" s="1"/>
      <c r="M267" s="1"/>
      <c r="N267" s="1"/>
      <c r="O267" s="1"/>
      <c r="P267" s="1"/>
    </row>
    <row r="268" spans="1:16" x14ac:dyDescent="0.25">
      <c r="A268" s="1"/>
      <c r="B268" s="485"/>
      <c r="C268" s="1"/>
      <c r="D268" s="1"/>
      <c r="E268" s="1"/>
      <c r="F268" s="1"/>
      <c r="G268" s="1"/>
      <c r="H268" s="1"/>
      <c r="I268" s="1"/>
      <c r="J268" s="1"/>
      <c r="K268" s="1"/>
      <c r="L268" s="1"/>
      <c r="M268" s="1"/>
      <c r="N268" s="1"/>
      <c r="O268" s="1"/>
      <c r="P268" s="1"/>
    </row>
    <row r="269" spans="1:16" x14ac:dyDescent="0.25">
      <c r="A269" s="1"/>
      <c r="B269" s="485"/>
      <c r="C269" s="1"/>
      <c r="D269" s="1"/>
      <c r="E269" s="1"/>
      <c r="F269" s="1"/>
      <c r="G269" s="1"/>
      <c r="H269" s="1"/>
      <c r="I269" s="1"/>
      <c r="J269" s="1"/>
      <c r="K269" s="1"/>
      <c r="L269" s="1"/>
      <c r="M269" s="1"/>
      <c r="N269" s="1"/>
      <c r="O269" s="1"/>
      <c r="P269" s="1"/>
    </row>
    <row r="270" spans="1:16" x14ac:dyDescent="0.25">
      <c r="A270" s="1"/>
      <c r="B270" s="485"/>
      <c r="C270" s="1"/>
      <c r="D270" s="1"/>
      <c r="E270" s="1"/>
      <c r="F270" s="1"/>
      <c r="G270" s="1"/>
      <c r="H270" s="1"/>
      <c r="I270" s="1"/>
      <c r="J270" s="1"/>
      <c r="K270" s="1"/>
      <c r="L270" s="1"/>
      <c r="M270" s="1"/>
      <c r="N270" s="1"/>
      <c r="O270" s="1"/>
      <c r="P270" s="1"/>
    </row>
    <row r="271" spans="1:16" x14ac:dyDescent="0.25">
      <c r="A271" s="1"/>
      <c r="B271" s="485"/>
      <c r="C271" s="1"/>
      <c r="D271" s="1"/>
      <c r="E271" s="1"/>
      <c r="F271" s="1"/>
      <c r="G271" s="1"/>
      <c r="H271" s="1"/>
      <c r="I271" s="1"/>
      <c r="J271" s="1"/>
      <c r="K271" s="1"/>
      <c r="L271" s="1"/>
      <c r="M271" s="1"/>
      <c r="N271" s="1"/>
      <c r="O271" s="1"/>
      <c r="P271" s="1"/>
    </row>
    <row r="272" spans="1:16" x14ac:dyDescent="0.25">
      <c r="A272" s="1"/>
      <c r="B272" s="485"/>
      <c r="C272" s="1"/>
      <c r="D272" s="1"/>
      <c r="E272" s="1"/>
      <c r="F272" s="1"/>
      <c r="G272" s="1"/>
      <c r="H272" s="1"/>
      <c r="I272" s="1"/>
      <c r="J272" s="1"/>
      <c r="K272" s="1"/>
      <c r="L272" s="1"/>
      <c r="M272" s="1"/>
      <c r="N272" s="1"/>
      <c r="O272" s="1"/>
      <c r="P272" s="1"/>
    </row>
    <row r="273" spans="1:16" x14ac:dyDescent="0.25">
      <c r="A273" s="1"/>
      <c r="B273" s="485"/>
      <c r="C273" s="1"/>
      <c r="D273" s="1"/>
      <c r="E273" s="1"/>
      <c r="F273" s="1"/>
      <c r="G273" s="1"/>
      <c r="H273" s="1"/>
      <c r="I273" s="1"/>
      <c r="J273" s="1"/>
      <c r="K273" s="1"/>
      <c r="L273" s="1"/>
      <c r="M273" s="1"/>
      <c r="N273" s="1"/>
      <c r="O273" s="1"/>
      <c r="P273" s="1"/>
    </row>
    <row r="274" spans="1:16" x14ac:dyDescent="0.25">
      <c r="A274" s="1"/>
      <c r="B274" s="485"/>
      <c r="C274" s="1"/>
      <c r="D274" s="1"/>
      <c r="E274" s="1"/>
      <c r="F274" s="1"/>
      <c r="G274" s="1"/>
      <c r="H274" s="1"/>
      <c r="I274" s="1"/>
      <c r="J274" s="1"/>
      <c r="K274" s="1"/>
      <c r="L274" s="1"/>
      <c r="M274" s="1"/>
      <c r="N274" s="1"/>
      <c r="O274" s="1"/>
      <c r="P274" s="1"/>
    </row>
    <row r="275" spans="1:16" x14ac:dyDescent="0.25">
      <c r="A275" s="1"/>
      <c r="B275" s="485"/>
      <c r="C275" s="1"/>
      <c r="D275" s="1"/>
      <c r="E275" s="1"/>
      <c r="F275" s="1"/>
      <c r="G275" s="1"/>
      <c r="H275" s="1"/>
      <c r="I275" s="1"/>
      <c r="J275" s="1"/>
      <c r="K275" s="1"/>
      <c r="L275" s="1"/>
      <c r="M275" s="1"/>
      <c r="N275" s="1"/>
      <c r="O275" s="1"/>
      <c r="P275" s="1"/>
    </row>
    <row r="276" spans="1:16" x14ac:dyDescent="0.25">
      <c r="A276" s="1"/>
      <c r="B276" s="485"/>
      <c r="C276" s="1"/>
      <c r="D276" s="1"/>
      <c r="E276" s="1"/>
      <c r="F276" s="1"/>
      <c r="G276" s="1"/>
      <c r="H276" s="1"/>
      <c r="I276" s="1"/>
      <c r="J276" s="1"/>
      <c r="K276" s="1"/>
      <c r="L276" s="1"/>
      <c r="M276" s="1"/>
      <c r="N276" s="1"/>
      <c r="O276" s="1"/>
      <c r="P276" s="1"/>
    </row>
    <row r="277" spans="1:16" x14ac:dyDescent="0.25">
      <c r="A277" s="1"/>
      <c r="B277" s="485"/>
      <c r="C277" s="1"/>
      <c r="D277" s="1"/>
      <c r="E277" s="1"/>
      <c r="F277" s="1"/>
      <c r="G277" s="1"/>
      <c r="H277" s="1"/>
      <c r="I277" s="1"/>
      <c r="J277" s="1"/>
      <c r="K277" s="1"/>
      <c r="L277" s="1"/>
      <c r="M277" s="1"/>
      <c r="N277" s="1"/>
      <c r="O277" s="1"/>
      <c r="P277" s="1"/>
    </row>
    <row r="278" spans="1:16" x14ac:dyDescent="0.25">
      <c r="A278" s="1"/>
      <c r="B278" s="485"/>
      <c r="C278" s="1"/>
      <c r="D278" s="1"/>
      <c r="E278" s="1"/>
      <c r="F278" s="1"/>
      <c r="G278" s="1"/>
      <c r="H278" s="1"/>
      <c r="I278" s="1"/>
      <c r="J278" s="1"/>
      <c r="K278" s="1"/>
      <c r="L278" s="1"/>
      <c r="M278" s="1"/>
      <c r="N278" s="1"/>
      <c r="O278" s="1"/>
      <c r="P278" s="1"/>
    </row>
    <row r="279" spans="1:16" x14ac:dyDescent="0.25">
      <c r="A279" s="1"/>
      <c r="B279" s="485"/>
      <c r="C279" s="1"/>
      <c r="D279" s="1"/>
      <c r="E279" s="1"/>
      <c r="F279" s="1"/>
      <c r="G279" s="1"/>
      <c r="H279" s="1"/>
      <c r="I279" s="1"/>
      <c r="J279" s="1"/>
      <c r="K279" s="1"/>
      <c r="L279" s="1"/>
      <c r="M279" s="1"/>
      <c r="N279" s="1"/>
      <c r="O279" s="1"/>
      <c r="P279" s="1"/>
    </row>
    <row r="280" spans="1:16" x14ac:dyDescent="0.25">
      <c r="A280" s="1"/>
      <c r="B280" s="485"/>
      <c r="C280" s="1"/>
      <c r="D280" s="1"/>
      <c r="E280" s="1"/>
      <c r="F280" s="1"/>
      <c r="G280" s="1"/>
      <c r="H280" s="1"/>
      <c r="I280" s="1"/>
      <c r="J280" s="1"/>
      <c r="K280" s="1"/>
      <c r="L280" s="1"/>
      <c r="M280" s="1"/>
      <c r="N280" s="1"/>
      <c r="O280" s="1"/>
      <c r="P280" s="1"/>
    </row>
    <row r="281" spans="1:16" x14ac:dyDescent="0.25">
      <c r="A281" s="1"/>
      <c r="B281" s="485"/>
      <c r="C281" s="1"/>
      <c r="D281" s="1"/>
      <c r="E281" s="1"/>
      <c r="F281" s="1"/>
      <c r="G281" s="1"/>
      <c r="H281" s="1"/>
      <c r="I281" s="1"/>
      <c r="J281" s="1"/>
      <c r="K281" s="1"/>
      <c r="L281" s="1"/>
      <c r="M281" s="1"/>
      <c r="N281" s="1"/>
      <c r="O281" s="1"/>
      <c r="P281" s="1"/>
    </row>
    <row r="282" spans="1:16" x14ac:dyDescent="0.25">
      <c r="A282" s="1"/>
      <c r="B282" s="485"/>
      <c r="C282" s="1"/>
      <c r="D282" s="1"/>
      <c r="E282" s="1"/>
      <c r="F282" s="1"/>
      <c r="G282" s="1"/>
      <c r="H282" s="1"/>
      <c r="I282" s="1"/>
      <c r="J282" s="1"/>
      <c r="K282" s="1"/>
      <c r="L282" s="1"/>
      <c r="M282" s="1"/>
      <c r="N282" s="1"/>
      <c r="O282" s="1"/>
      <c r="P282" s="1"/>
    </row>
    <row r="283" spans="1:16" x14ac:dyDescent="0.25">
      <c r="A283" s="1"/>
      <c r="B283" s="485"/>
      <c r="C283" s="1"/>
      <c r="D283" s="1"/>
      <c r="E283" s="1"/>
      <c r="F283" s="1"/>
      <c r="G283" s="1"/>
      <c r="H283" s="1"/>
      <c r="I283" s="1"/>
      <c r="J283" s="1"/>
      <c r="K283" s="1"/>
      <c r="L283" s="1"/>
      <c r="M283" s="1"/>
      <c r="N283" s="1"/>
      <c r="O283" s="1"/>
      <c r="P283" s="1"/>
    </row>
    <row r="284" spans="1:16" x14ac:dyDescent="0.25">
      <c r="A284" s="1"/>
      <c r="B284" s="485"/>
      <c r="C284" s="1"/>
      <c r="D284" s="1"/>
      <c r="E284" s="1"/>
      <c r="F284" s="1"/>
      <c r="G284" s="1"/>
      <c r="H284" s="1"/>
      <c r="I284" s="1"/>
      <c r="J284" s="1"/>
      <c r="K284" s="1"/>
      <c r="L284" s="1"/>
      <c r="M284" s="1"/>
      <c r="N284" s="1"/>
      <c r="O284" s="1"/>
      <c r="P284" s="1"/>
    </row>
    <row r="285" spans="1:16" x14ac:dyDescent="0.25">
      <c r="A285" s="1"/>
      <c r="B285" s="485"/>
      <c r="C285" s="1"/>
      <c r="D285" s="1"/>
      <c r="E285" s="1"/>
      <c r="F285" s="1"/>
      <c r="G285" s="1"/>
      <c r="H285" s="1"/>
      <c r="I285" s="1"/>
      <c r="J285" s="1"/>
      <c r="K285" s="1"/>
      <c r="L285" s="1"/>
      <c r="M285" s="1"/>
      <c r="N285" s="1"/>
      <c r="O285" s="1"/>
      <c r="P285" s="1"/>
    </row>
    <row r="286" spans="1:16" x14ac:dyDescent="0.25">
      <c r="A286" s="1"/>
      <c r="B286" s="485"/>
      <c r="C286" s="1"/>
      <c r="D286" s="1"/>
      <c r="E286" s="1"/>
      <c r="F286" s="1"/>
      <c r="G286" s="1"/>
      <c r="H286" s="1"/>
      <c r="I286" s="1"/>
      <c r="J286" s="1"/>
      <c r="K286" s="1"/>
      <c r="L286" s="1"/>
      <c r="M286" s="1"/>
      <c r="N286" s="1"/>
      <c r="O286" s="1"/>
      <c r="P286" s="1"/>
    </row>
    <row r="287" spans="1:16" x14ac:dyDescent="0.25">
      <c r="A287" s="1"/>
      <c r="B287" s="485"/>
      <c r="C287" s="1"/>
      <c r="D287" s="1"/>
      <c r="E287" s="1"/>
      <c r="F287" s="1"/>
      <c r="G287" s="1"/>
      <c r="H287" s="1"/>
      <c r="I287" s="1"/>
      <c r="J287" s="1"/>
      <c r="K287" s="1"/>
      <c r="L287" s="1"/>
      <c r="M287" s="1"/>
      <c r="N287" s="1"/>
      <c r="O287" s="1"/>
      <c r="P287" s="1"/>
    </row>
    <row r="288" spans="1:16" x14ac:dyDescent="0.25">
      <c r="A288" s="1"/>
      <c r="B288" s="485"/>
      <c r="C288" s="1"/>
      <c r="D288" s="1"/>
      <c r="E288" s="1"/>
      <c r="F288" s="1"/>
      <c r="G288" s="1"/>
      <c r="H288" s="1"/>
      <c r="I288" s="1"/>
      <c r="J288" s="1"/>
      <c r="K288" s="1"/>
      <c r="L288" s="1"/>
      <c r="M288" s="1"/>
      <c r="N288" s="1"/>
      <c r="O288" s="1"/>
      <c r="P288" s="1"/>
    </row>
    <row r="289" spans="1:16" x14ac:dyDescent="0.25">
      <c r="A289" s="1"/>
      <c r="B289" s="485"/>
      <c r="C289" s="1"/>
      <c r="D289" s="1"/>
      <c r="E289" s="1"/>
      <c r="F289" s="1"/>
      <c r="G289" s="1"/>
      <c r="H289" s="1"/>
      <c r="I289" s="1"/>
      <c r="J289" s="1"/>
      <c r="K289" s="1"/>
      <c r="L289" s="1"/>
      <c r="M289" s="1"/>
      <c r="N289" s="1"/>
      <c r="O289" s="1"/>
      <c r="P289" s="1"/>
    </row>
    <row r="290" spans="1:16" x14ac:dyDescent="0.25">
      <c r="A290" s="1"/>
      <c r="B290" s="485"/>
      <c r="C290" s="1"/>
      <c r="D290" s="1"/>
      <c r="E290" s="1"/>
      <c r="F290" s="1"/>
      <c r="G290" s="1"/>
      <c r="H290" s="1"/>
      <c r="I290" s="1"/>
      <c r="J290" s="1"/>
      <c r="K290" s="1"/>
      <c r="L290" s="1"/>
      <c r="M290" s="1"/>
      <c r="N290" s="1"/>
      <c r="O290" s="1"/>
      <c r="P290" s="1"/>
    </row>
    <row r="291" spans="1:16" x14ac:dyDescent="0.25">
      <c r="A291" s="1"/>
      <c r="B291" s="485"/>
      <c r="C291" s="1"/>
      <c r="D291" s="1"/>
      <c r="E291" s="1"/>
      <c r="F291" s="1"/>
      <c r="G291" s="1"/>
      <c r="H291" s="1"/>
      <c r="I291" s="1"/>
      <c r="J291" s="1"/>
      <c r="K291" s="1"/>
      <c r="L291" s="1"/>
      <c r="M291" s="1"/>
      <c r="N291" s="1"/>
      <c r="O291" s="1"/>
      <c r="P291" s="1"/>
    </row>
    <row r="292" spans="1:16" x14ac:dyDescent="0.25">
      <c r="A292" s="1"/>
      <c r="B292" s="485"/>
      <c r="C292" s="1"/>
      <c r="D292" s="1"/>
      <c r="E292" s="1"/>
      <c r="F292" s="1"/>
      <c r="G292" s="1"/>
      <c r="H292" s="1"/>
      <c r="I292" s="1"/>
      <c r="J292" s="1"/>
      <c r="K292" s="1"/>
      <c r="L292" s="1"/>
      <c r="M292" s="1"/>
      <c r="N292" s="1"/>
      <c r="O292" s="1"/>
      <c r="P292" s="1"/>
    </row>
    <row r="293" spans="1:16" x14ac:dyDescent="0.25">
      <c r="A293" s="1"/>
      <c r="B293" s="485"/>
      <c r="C293" s="1"/>
      <c r="D293" s="1"/>
      <c r="E293" s="1"/>
      <c r="F293" s="1"/>
      <c r="G293" s="1"/>
      <c r="H293" s="1"/>
      <c r="I293" s="1"/>
      <c r="J293" s="1"/>
      <c r="K293" s="1"/>
      <c r="L293" s="1"/>
      <c r="M293" s="1"/>
      <c r="N293" s="1"/>
      <c r="O293" s="1"/>
      <c r="P293" s="1"/>
    </row>
    <row r="294" spans="1:16" x14ac:dyDescent="0.25">
      <c r="A294" s="1"/>
      <c r="B294" s="485"/>
      <c r="C294" s="1"/>
      <c r="D294" s="1"/>
      <c r="E294" s="1"/>
      <c r="F294" s="1"/>
      <c r="G294" s="1"/>
      <c r="H294" s="1"/>
      <c r="I294" s="1"/>
      <c r="J294" s="1"/>
      <c r="K294" s="1"/>
      <c r="L294" s="1"/>
      <c r="M294" s="1"/>
      <c r="N294" s="1"/>
      <c r="O294" s="1"/>
      <c r="P294" s="1"/>
    </row>
    <row r="295" spans="1:16" x14ac:dyDescent="0.25">
      <c r="A295" s="1"/>
      <c r="B295" s="485"/>
      <c r="C295" s="1"/>
      <c r="D295" s="1"/>
      <c r="E295" s="1"/>
      <c r="F295" s="1"/>
      <c r="G295" s="1"/>
      <c r="H295" s="1"/>
      <c r="I295" s="1"/>
      <c r="J295" s="1"/>
      <c r="K295" s="1"/>
      <c r="L295" s="1"/>
      <c r="M295" s="1"/>
      <c r="N295" s="1"/>
      <c r="O295" s="1"/>
      <c r="P295" s="1"/>
    </row>
    <row r="296" spans="1:16" x14ac:dyDescent="0.25">
      <c r="A296" s="1"/>
      <c r="B296" s="485"/>
      <c r="C296" s="1"/>
      <c r="D296" s="1"/>
      <c r="E296" s="1"/>
      <c r="F296" s="1"/>
      <c r="G296" s="1"/>
      <c r="H296" s="1"/>
      <c r="I296" s="1"/>
      <c r="J296" s="1"/>
      <c r="K296" s="1"/>
      <c r="L296" s="1"/>
      <c r="M296" s="1"/>
      <c r="N296" s="1"/>
      <c r="O296" s="1"/>
      <c r="P296" s="1"/>
    </row>
    <row r="297" spans="1:16" x14ac:dyDescent="0.25">
      <c r="A297" s="1"/>
      <c r="B297" s="485"/>
      <c r="C297" s="1"/>
      <c r="D297" s="1"/>
      <c r="E297" s="1"/>
      <c r="F297" s="1"/>
      <c r="G297" s="1"/>
      <c r="H297" s="1"/>
      <c r="I297" s="1"/>
      <c r="J297" s="1"/>
      <c r="K297" s="1"/>
      <c r="L297" s="1"/>
      <c r="M297" s="1"/>
      <c r="N297" s="1"/>
      <c r="O297" s="1"/>
      <c r="P297" s="1"/>
    </row>
    <row r="298" spans="1:16" x14ac:dyDescent="0.25">
      <c r="A298" s="1"/>
      <c r="B298" s="485"/>
      <c r="C298" s="1"/>
      <c r="D298" s="1"/>
      <c r="E298" s="1"/>
      <c r="F298" s="1"/>
      <c r="G298" s="1"/>
      <c r="H298" s="1"/>
      <c r="I298" s="1"/>
      <c r="J298" s="1"/>
      <c r="K298" s="1"/>
      <c r="L298" s="1"/>
      <c r="M298" s="1"/>
      <c r="N298" s="1"/>
      <c r="O298" s="1"/>
      <c r="P298" s="1"/>
    </row>
    <row r="299" spans="1:16" x14ac:dyDescent="0.25">
      <c r="A299" s="1"/>
      <c r="B299" s="485"/>
      <c r="C299" s="1"/>
      <c r="D299" s="1"/>
      <c r="E299" s="1"/>
      <c r="F299" s="1"/>
      <c r="G299" s="1"/>
      <c r="H299" s="1"/>
      <c r="I299" s="1"/>
      <c r="J299" s="1"/>
      <c r="K299" s="1"/>
      <c r="L299" s="1"/>
      <c r="M299" s="1"/>
      <c r="N299" s="1"/>
      <c r="O299" s="1"/>
      <c r="P299" s="1"/>
    </row>
    <row r="300" spans="1:16" x14ac:dyDescent="0.25">
      <c r="A300" s="1"/>
      <c r="B300" s="485"/>
      <c r="C300" s="1"/>
      <c r="D300" s="1"/>
      <c r="E300" s="1"/>
      <c r="F300" s="1"/>
      <c r="G300" s="1"/>
      <c r="H300" s="1"/>
      <c r="I300" s="1"/>
      <c r="J300" s="1"/>
      <c r="K300" s="1"/>
      <c r="L300" s="1"/>
      <c r="M300" s="1"/>
      <c r="N300" s="1"/>
      <c r="O300" s="1"/>
      <c r="P300" s="1"/>
    </row>
    <row r="301" spans="1:16" x14ac:dyDescent="0.25">
      <c r="A301" s="1"/>
      <c r="B301" s="485"/>
      <c r="C301" s="1"/>
      <c r="D301" s="1"/>
      <c r="E301" s="1"/>
      <c r="F301" s="1"/>
      <c r="G301" s="1"/>
      <c r="H301" s="1"/>
      <c r="I301" s="1"/>
      <c r="J301" s="1"/>
      <c r="K301" s="1"/>
      <c r="L301" s="1"/>
      <c r="M301" s="1"/>
      <c r="N301" s="1"/>
      <c r="O301" s="1"/>
      <c r="P301" s="1"/>
    </row>
    <row r="302" spans="1:16" x14ac:dyDescent="0.25">
      <c r="A302" s="1"/>
      <c r="B302" s="485"/>
      <c r="C302" s="1"/>
      <c r="D302" s="1"/>
      <c r="E302" s="1"/>
      <c r="F302" s="1"/>
      <c r="G302" s="1"/>
      <c r="H302" s="1"/>
      <c r="I302" s="1"/>
      <c r="J302" s="1"/>
      <c r="K302" s="1"/>
      <c r="L302" s="1"/>
      <c r="M302" s="1"/>
      <c r="N302" s="1"/>
      <c r="O302" s="1"/>
      <c r="P302" s="1"/>
    </row>
    <row r="303" spans="1:16" x14ac:dyDescent="0.25">
      <c r="A303" s="1"/>
      <c r="B303" s="485"/>
      <c r="C303" s="1"/>
      <c r="D303" s="1"/>
      <c r="E303" s="1"/>
      <c r="F303" s="1"/>
      <c r="G303" s="1"/>
      <c r="H303" s="1"/>
      <c r="I303" s="1"/>
      <c r="J303" s="1"/>
      <c r="K303" s="1"/>
      <c r="L303" s="1"/>
      <c r="M303" s="1"/>
      <c r="N303" s="1"/>
      <c r="O303" s="1"/>
      <c r="P303" s="1"/>
    </row>
    <row r="304" spans="1:16" x14ac:dyDescent="0.25">
      <c r="A304" s="1"/>
      <c r="B304" s="485"/>
      <c r="C304" s="1"/>
      <c r="D304" s="1"/>
      <c r="E304" s="1"/>
      <c r="F304" s="1"/>
      <c r="G304" s="1"/>
      <c r="H304" s="1"/>
      <c r="I304" s="1"/>
      <c r="J304" s="1"/>
      <c r="K304" s="1"/>
      <c r="L304" s="1"/>
      <c r="M304" s="1"/>
      <c r="N304" s="1"/>
      <c r="O304" s="1"/>
      <c r="P304" s="1"/>
    </row>
    <row r="305" spans="1:16" x14ac:dyDescent="0.25">
      <c r="A305" s="1"/>
      <c r="B305" s="485"/>
      <c r="C305" s="1"/>
      <c r="D305" s="1"/>
      <c r="E305" s="1"/>
      <c r="F305" s="1"/>
      <c r="G305" s="1"/>
      <c r="H305" s="1"/>
      <c r="I305" s="1"/>
      <c r="J305" s="1"/>
      <c r="K305" s="1"/>
      <c r="L305" s="1"/>
      <c r="M305" s="1"/>
      <c r="N305" s="1"/>
      <c r="O305" s="1"/>
      <c r="P305" s="1"/>
    </row>
    <row r="306" spans="1:16" x14ac:dyDescent="0.25">
      <c r="A306" s="1"/>
      <c r="B306" s="485"/>
      <c r="C306" s="1"/>
      <c r="D306" s="1"/>
      <c r="E306" s="1"/>
      <c r="F306" s="1"/>
      <c r="G306" s="1"/>
      <c r="H306" s="1"/>
      <c r="I306" s="1"/>
      <c r="J306" s="1"/>
      <c r="K306" s="1"/>
      <c r="L306" s="1"/>
      <c r="M306" s="1"/>
      <c r="N306" s="1"/>
      <c r="O306" s="1"/>
      <c r="P306" s="1"/>
    </row>
    <row r="307" spans="1:16" x14ac:dyDescent="0.25">
      <c r="A307" s="1"/>
      <c r="B307" s="485"/>
      <c r="C307" s="1"/>
      <c r="D307" s="1"/>
      <c r="E307" s="1"/>
      <c r="F307" s="1"/>
      <c r="G307" s="1"/>
      <c r="H307" s="1"/>
      <c r="I307" s="1"/>
      <c r="J307" s="1"/>
      <c r="K307" s="1"/>
      <c r="L307" s="1"/>
      <c r="M307" s="1"/>
      <c r="N307" s="1"/>
      <c r="O307" s="1"/>
      <c r="P307" s="1"/>
    </row>
    <row r="308" spans="1:16" x14ac:dyDescent="0.25">
      <c r="A308" s="1"/>
      <c r="B308" s="485"/>
      <c r="C308" s="1"/>
      <c r="D308" s="1"/>
      <c r="E308" s="1"/>
      <c r="F308" s="1"/>
      <c r="G308" s="1"/>
      <c r="H308" s="1"/>
      <c r="I308" s="1"/>
      <c r="J308" s="1"/>
      <c r="K308" s="1"/>
      <c r="L308" s="1"/>
      <c r="M308" s="1"/>
      <c r="N308" s="1"/>
      <c r="O308" s="1"/>
      <c r="P308" s="1"/>
    </row>
    <row r="309" spans="1:16" x14ac:dyDescent="0.25">
      <c r="A309" s="1"/>
      <c r="B309" s="485"/>
      <c r="C309" s="1"/>
      <c r="D309" s="1"/>
      <c r="E309" s="1"/>
      <c r="F309" s="1"/>
      <c r="G309" s="1"/>
      <c r="H309" s="1"/>
      <c r="I309" s="1"/>
      <c r="J309" s="1"/>
      <c r="K309" s="1"/>
      <c r="L309" s="1"/>
      <c r="M309" s="1"/>
      <c r="N309" s="1"/>
      <c r="O309" s="1"/>
      <c r="P309" s="1"/>
    </row>
    <row r="310" spans="1:16" x14ac:dyDescent="0.25">
      <c r="A310" s="1"/>
      <c r="B310" s="485"/>
      <c r="C310" s="1"/>
      <c r="D310" s="1"/>
      <c r="E310" s="1"/>
      <c r="F310" s="1"/>
      <c r="G310" s="1"/>
      <c r="H310" s="1"/>
      <c r="I310" s="1"/>
      <c r="J310" s="1"/>
      <c r="K310" s="1"/>
      <c r="L310" s="1"/>
      <c r="M310" s="1"/>
      <c r="N310" s="1"/>
      <c r="O310" s="1"/>
      <c r="P310" s="1"/>
    </row>
    <row r="311" spans="1:16" x14ac:dyDescent="0.25">
      <c r="A311" s="1"/>
      <c r="B311" s="485"/>
      <c r="C311" s="1"/>
      <c r="D311" s="1"/>
      <c r="E311" s="1"/>
      <c r="F311" s="1"/>
      <c r="G311" s="1"/>
      <c r="H311" s="1"/>
      <c r="I311" s="1"/>
      <c r="J311" s="1"/>
      <c r="K311" s="1"/>
      <c r="L311" s="1"/>
      <c r="M311" s="1"/>
      <c r="N311" s="1"/>
      <c r="O311" s="1"/>
      <c r="P311" s="1"/>
    </row>
    <row r="312" spans="1:16" x14ac:dyDescent="0.25">
      <c r="A312" s="1"/>
      <c r="B312" s="485"/>
      <c r="C312" s="1"/>
      <c r="D312" s="1"/>
      <c r="E312" s="1"/>
      <c r="F312" s="1"/>
      <c r="G312" s="1"/>
      <c r="H312" s="1"/>
      <c r="I312" s="1"/>
      <c r="J312" s="1"/>
      <c r="K312" s="1"/>
      <c r="L312" s="1"/>
      <c r="M312" s="1"/>
      <c r="N312" s="1"/>
      <c r="O312" s="1"/>
      <c r="P312" s="1"/>
    </row>
    <row r="313" spans="1:16" x14ac:dyDescent="0.25">
      <c r="A313" s="1"/>
      <c r="B313" s="485"/>
      <c r="C313" s="1"/>
      <c r="D313" s="1"/>
      <c r="E313" s="1"/>
      <c r="F313" s="1"/>
      <c r="G313" s="1"/>
      <c r="H313" s="1"/>
      <c r="I313" s="1"/>
      <c r="J313" s="1"/>
      <c r="K313" s="1"/>
      <c r="L313" s="1"/>
      <c r="M313" s="1"/>
      <c r="N313" s="1"/>
      <c r="O313" s="1"/>
      <c r="P313" s="1"/>
    </row>
    <row r="314" spans="1:16" x14ac:dyDescent="0.25">
      <c r="A314" s="1"/>
      <c r="B314" s="485"/>
      <c r="C314" s="1"/>
      <c r="D314" s="1"/>
      <c r="E314" s="1"/>
      <c r="F314" s="1"/>
      <c r="G314" s="1"/>
      <c r="H314" s="1"/>
      <c r="I314" s="1"/>
      <c r="J314" s="1"/>
      <c r="K314" s="1"/>
      <c r="L314" s="1"/>
      <c r="M314" s="1"/>
      <c r="N314" s="1"/>
      <c r="O314" s="1"/>
      <c r="P314" s="1"/>
    </row>
    <row r="315" spans="1:16" x14ac:dyDescent="0.25">
      <c r="A315" s="1"/>
      <c r="B315" s="485"/>
      <c r="C315" s="1"/>
      <c r="D315" s="1"/>
      <c r="E315" s="1"/>
      <c r="F315" s="1"/>
      <c r="G315" s="1"/>
      <c r="H315" s="1"/>
      <c r="I315" s="1"/>
      <c r="J315" s="1"/>
      <c r="K315" s="1"/>
      <c r="L315" s="1"/>
      <c r="M315" s="1"/>
      <c r="N315" s="1"/>
      <c r="O315" s="1"/>
      <c r="P315" s="1"/>
    </row>
    <row r="316" spans="1:16" x14ac:dyDescent="0.25">
      <c r="A316" s="1"/>
      <c r="B316" s="485"/>
      <c r="C316" s="1"/>
      <c r="D316" s="1"/>
      <c r="E316" s="1"/>
      <c r="F316" s="1"/>
      <c r="G316" s="1"/>
      <c r="H316" s="1"/>
      <c r="I316" s="1"/>
      <c r="J316" s="1"/>
      <c r="K316" s="1"/>
      <c r="L316" s="1"/>
      <c r="M316" s="1"/>
      <c r="N316" s="1"/>
      <c r="O316" s="1"/>
      <c r="P316" s="1"/>
    </row>
    <row r="317" spans="1:16" x14ac:dyDescent="0.25">
      <c r="A317" s="1"/>
      <c r="B317" s="485"/>
      <c r="C317" s="1"/>
      <c r="D317" s="1"/>
      <c r="E317" s="1"/>
      <c r="F317" s="1"/>
      <c r="G317" s="1"/>
      <c r="H317" s="1"/>
      <c r="I317" s="1"/>
      <c r="J317" s="1"/>
      <c r="K317" s="1"/>
      <c r="L317" s="1"/>
      <c r="M317" s="1"/>
      <c r="N317" s="1"/>
      <c r="O317" s="1"/>
      <c r="P317" s="1"/>
    </row>
    <row r="318" spans="1:16" x14ac:dyDescent="0.25">
      <c r="A318" s="1"/>
      <c r="B318" s="485"/>
      <c r="C318" s="1"/>
      <c r="D318" s="1"/>
      <c r="E318" s="1"/>
      <c r="F318" s="1"/>
      <c r="G318" s="1"/>
      <c r="H318" s="1"/>
      <c r="I318" s="1"/>
      <c r="J318" s="1"/>
      <c r="K318" s="1"/>
      <c r="L318" s="1"/>
      <c r="M318" s="1"/>
      <c r="N318" s="1"/>
      <c r="O318" s="1"/>
      <c r="P318" s="1"/>
    </row>
    <row r="319" spans="1:16" x14ac:dyDescent="0.25">
      <c r="A319" s="1"/>
      <c r="B319" s="485"/>
      <c r="C319" s="1"/>
      <c r="D319" s="1"/>
      <c r="E319" s="1"/>
      <c r="F319" s="1"/>
      <c r="G319" s="1"/>
      <c r="H319" s="1"/>
      <c r="I319" s="1"/>
      <c r="J319" s="1"/>
      <c r="K319" s="1"/>
      <c r="L319" s="1"/>
      <c r="M319" s="1"/>
      <c r="N319" s="1"/>
      <c r="O319" s="1"/>
      <c r="P319" s="1"/>
    </row>
    <row r="320" spans="1:16" x14ac:dyDescent="0.25">
      <c r="A320" s="1"/>
      <c r="B320" s="485"/>
      <c r="C320" s="1"/>
      <c r="D320" s="1"/>
      <c r="E320" s="1"/>
      <c r="F320" s="1"/>
      <c r="G320" s="1"/>
      <c r="H320" s="1"/>
      <c r="I320" s="1"/>
      <c r="J320" s="1"/>
      <c r="K320" s="1"/>
      <c r="L320" s="1"/>
      <c r="M320" s="1"/>
      <c r="N320" s="1"/>
      <c r="O320" s="1"/>
      <c r="P320" s="1"/>
    </row>
    <row r="321" spans="1:16" x14ac:dyDescent="0.25">
      <c r="A321" s="1"/>
      <c r="B321" s="485"/>
      <c r="C321" s="1"/>
      <c r="D321" s="1"/>
      <c r="E321" s="1"/>
      <c r="F321" s="1"/>
      <c r="G321" s="1"/>
      <c r="H321" s="1"/>
      <c r="I321" s="1"/>
      <c r="J321" s="1"/>
      <c r="K321" s="1"/>
      <c r="L321" s="1"/>
      <c r="M321" s="1"/>
      <c r="N321" s="1"/>
      <c r="O321" s="1"/>
      <c r="P321" s="1"/>
    </row>
    <row r="322" spans="1:16" x14ac:dyDescent="0.25">
      <c r="A322" s="1"/>
      <c r="B322" s="485"/>
      <c r="C322" s="1"/>
      <c r="D322" s="1"/>
      <c r="E322" s="1"/>
      <c r="F322" s="1"/>
      <c r="G322" s="1"/>
      <c r="H322" s="1"/>
      <c r="I322" s="1"/>
      <c r="J322" s="1"/>
      <c r="K322" s="1"/>
      <c r="L322" s="1"/>
      <c r="M322" s="1"/>
      <c r="N322" s="1"/>
      <c r="O322" s="1"/>
      <c r="P322" s="1"/>
    </row>
    <row r="323" spans="1:16" x14ac:dyDescent="0.25">
      <c r="A323" s="1"/>
      <c r="B323" s="485"/>
      <c r="C323" s="1"/>
      <c r="D323" s="1"/>
      <c r="E323" s="1"/>
      <c r="F323" s="1"/>
      <c r="G323" s="1"/>
      <c r="H323" s="1"/>
      <c r="I323" s="1"/>
      <c r="J323" s="1"/>
      <c r="K323" s="1"/>
      <c r="L323" s="1"/>
      <c r="M323" s="1"/>
      <c r="N323" s="1"/>
      <c r="O323" s="1"/>
      <c r="P323" s="1"/>
    </row>
    <row r="324" spans="1:16" x14ac:dyDescent="0.25">
      <c r="A324" s="1"/>
      <c r="B324" s="485"/>
      <c r="C324" s="1"/>
      <c r="D324" s="1"/>
      <c r="E324" s="1"/>
      <c r="F324" s="1"/>
      <c r="G324" s="1"/>
      <c r="H324" s="1"/>
      <c r="I324" s="1"/>
      <c r="J324" s="1"/>
      <c r="K324" s="1"/>
      <c r="L324" s="1"/>
      <c r="M324" s="1"/>
      <c r="N324" s="1"/>
      <c r="O324" s="1"/>
      <c r="P324" s="1"/>
    </row>
    <row r="325" spans="1:16" x14ac:dyDescent="0.25">
      <c r="A325" s="1"/>
      <c r="B325" s="485"/>
      <c r="C325" s="1"/>
      <c r="D325" s="1"/>
      <c r="E325" s="1"/>
      <c r="F325" s="1"/>
      <c r="G325" s="1"/>
      <c r="H325" s="1"/>
      <c r="I325" s="1"/>
      <c r="J325" s="1"/>
      <c r="K325" s="1"/>
      <c r="L325" s="1"/>
      <c r="M325" s="1"/>
      <c r="N325" s="1"/>
      <c r="O325" s="1"/>
      <c r="P325" s="1"/>
    </row>
    <row r="326" spans="1:16" x14ac:dyDescent="0.25">
      <c r="A326" s="1"/>
      <c r="B326" s="485"/>
      <c r="C326" s="1"/>
      <c r="D326" s="1"/>
      <c r="E326" s="1"/>
      <c r="F326" s="1"/>
      <c r="G326" s="1"/>
      <c r="H326" s="1"/>
      <c r="I326" s="1"/>
      <c r="J326" s="1"/>
      <c r="K326" s="1"/>
      <c r="L326" s="1"/>
      <c r="M326" s="1"/>
      <c r="N326" s="1"/>
      <c r="O326" s="1"/>
      <c r="P326" s="1"/>
    </row>
    <row r="327" spans="1:16" x14ac:dyDescent="0.25">
      <c r="A327" s="1"/>
      <c r="B327" s="485"/>
      <c r="C327" s="1"/>
      <c r="D327" s="1"/>
      <c r="E327" s="1"/>
      <c r="F327" s="1"/>
      <c r="G327" s="1"/>
      <c r="H327" s="1"/>
      <c r="I327" s="1"/>
      <c r="J327" s="1"/>
      <c r="K327" s="1"/>
      <c r="L327" s="1"/>
      <c r="M327" s="1"/>
      <c r="N327" s="1"/>
      <c r="O327" s="1"/>
      <c r="P327" s="1"/>
    </row>
    <row r="328" spans="1:16" x14ac:dyDescent="0.25">
      <c r="A328" s="1"/>
      <c r="B328" s="485"/>
      <c r="C328" s="1"/>
      <c r="D328" s="1"/>
      <c r="E328" s="1"/>
      <c r="F328" s="1"/>
      <c r="G328" s="1"/>
      <c r="H328" s="1"/>
      <c r="I328" s="1"/>
      <c r="J328" s="1"/>
      <c r="K328" s="1"/>
      <c r="L328" s="1"/>
      <c r="M328" s="1"/>
      <c r="N328" s="1"/>
      <c r="O328" s="1"/>
      <c r="P328" s="1"/>
    </row>
    <row r="329" spans="1:16" x14ac:dyDescent="0.25">
      <c r="A329" s="1"/>
      <c r="B329" s="485"/>
      <c r="C329" s="1"/>
      <c r="D329" s="1"/>
      <c r="E329" s="1"/>
      <c r="F329" s="1"/>
      <c r="G329" s="1"/>
      <c r="H329" s="1"/>
      <c r="I329" s="1"/>
      <c r="J329" s="1"/>
      <c r="K329" s="1"/>
      <c r="L329" s="1"/>
      <c r="M329" s="1"/>
      <c r="N329" s="1"/>
      <c r="O329" s="1"/>
      <c r="P329" s="1"/>
    </row>
    <row r="330" spans="1:16" x14ac:dyDescent="0.25">
      <c r="A330" s="1"/>
      <c r="B330" s="485"/>
      <c r="C330" s="1"/>
      <c r="D330" s="1"/>
      <c r="E330" s="1"/>
      <c r="F330" s="1"/>
      <c r="G330" s="1"/>
      <c r="H330" s="1"/>
      <c r="I330" s="1"/>
      <c r="J330" s="1"/>
      <c r="K330" s="1"/>
      <c r="L330" s="1"/>
      <c r="M330" s="1"/>
      <c r="N330" s="1"/>
      <c r="O330" s="1"/>
      <c r="P330" s="1"/>
    </row>
    <row r="331" spans="1:16" x14ac:dyDescent="0.25">
      <c r="A331" s="1"/>
      <c r="B331" s="485"/>
      <c r="C331" s="1"/>
      <c r="D331" s="1"/>
      <c r="E331" s="1"/>
      <c r="F331" s="1"/>
      <c r="G331" s="1"/>
      <c r="H331" s="1"/>
      <c r="I331" s="1"/>
      <c r="J331" s="1"/>
      <c r="K331" s="1"/>
      <c r="L331" s="1"/>
      <c r="M331" s="1"/>
      <c r="N331" s="1"/>
      <c r="O331" s="1"/>
      <c r="P331" s="1"/>
    </row>
    <row r="332" spans="1:16" x14ac:dyDescent="0.25">
      <c r="A332" s="1"/>
      <c r="B332" s="485"/>
      <c r="C332" s="1"/>
      <c r="D332" s="1"/>
      <c r="E332" s="1"/>
      <c r="F332" s="1"/>
      <c r="G332" s="1"/>
      <c r="H332" s="1"/>
      <c r="I332" s="1"/>
      <c r="J332" s="1"/>
      <c r="K332" s="1"/>
      <c r="L332" s="1"/>
      <c r="M332" s="1"/>
      <c r="N332" s="1"/>
      <c r="O332" s="1"/>
      <c r="P332" s="1"/>
    </row>
    <row r="333" spans="1:16" x14ac:dyDescent="0.25">
      <c r="A333" s="1"/>
      <c r="B333" s="485"/>
      <c r="C333" s="1"/>
      <c r="D333" s="1"/>
      <c r="E333" s="1"/>
      <c r="F333" s="1"/>
      <c r="G333" s="1"/>
      <c r="H333" s="1"/>
      <c r="I333" s="1"/>
      <c r="J333" s="1"/>
      <c r="K333" s="1"/>
      <c r="L333" s="1"/>
      <c r="M333" s="1"/>
      <c r="N333" s="1"/>
      <c r="O333" s="1"/>
      <c r="P333" s="1"/>
    </row>
    <row r="334" spans="1:16" x14ac:dyDescent="0.25">
      <c r="A334" s="1"/>
      <c r="B334" s="485"/>
      <c r="C334" s="1"/>
      <c r="D334" s="1"/>
      <c r="E334" s="1"/>
      <c r="F334" s="1"/>
      <c r="G334" s="1"/>
      <c r="H334" s="1"/>
      <c r="I334" s="1"/>
      <c r="J334" s="1"/>
      <c r="K334" s="1"/>
      <c r="L334" s="1"/>
      <c r="M334" s="1"/>
      <c r="N334" s="1"/>
      <c r="O334" s="1"/>
      <c r="P334" s="1"/>
    </row>
    <row r="335" spans="1:16" x14ac:dyDescent="0.25">
      <c r="A335" s="1"/>
      <c r="B335" s="485"/>
      <c r="C335" s="1"/>
      <c r="D335" s="1"/>
      <c r="E335" s="1"/>
      <c r="F335" s="1"/>
      <c r="G335" s="1"/>
      <c r="H335" s="1"/>
      <c r="I335" s="1"/>
      <c r="J335" s="1"/>
      <c r="K335" s="1"/>
      <c r="L335" s="1"/>
      <c r="M335" s="1"/>
      <c r="N335" s="1"/>
      <c r="O335" s="1"/>
      <c r="P335" s="1"/>
    </row>
    <row r="336" spans="1:16" x14ac:dyDescent="0.25">
      <c r="A336" s="1"/>
      <c r="B336" s="485"/>
      <c r="C336" s="1"/>
      <c r="D336" s="1"/>
      <c r="E336" s="1"/>
      <c r="F336" s="1"/>
      <c r="G336" s="1"/>
      <c r="H336" s="1"/>
      <c r="I336" s="1"/>
      <c r="J336" s="1"/>
      <c r="K336" s="1"/>
      <c r="L336" s="1"/>
      <c r="M336" s="1"/>
      <c r="N336" s="1"/>
      <c r="O336" s="1"/>
      <c r="P336" s="1"/>
    </row>
    <row r="337" spans="1:16" x14ac:dyDescent="0.25">
      <c r="A337" s="1"/>
      <c r="B337" s="485"/>
      <c r="C337" s="1"/>
      <c r="D337" s="1"/>
      <c r="E337" s="1"/>
      <c r="F337" s="1"/>
      <c r="G337" s="1"/>
      <c r="H337" s="1"/>
      <c r="I337" s="1"/>
      <c r="J337" s="1"/>
      <c r="K337" s="1"/>
      <c r="L337" s="1"/>
      <c r="M337" s="1"/>
      <c r="N337" s="1"/>
      <c r="O337" s="1"/>
      <c r="P337" s="1"/>
    </row>
    <row r="338" spans="1:16" x14ac:dyDescent="0.25">
      <c r="A338" s="1"/>
      <c r="B338" s="485"/>
      <c r="C338" s="1"/>
      <c r="D338" s="1"/>
      <c r="E338" s="1"/>
      <c r="F338" s="1"/>
      <c r="G338" s="1"/>
      <c r="H338" s="1"/>
      <c r="I338" s="1"/>
      <c r="J338" s="1"/>
      <c r="K338" s="1"/>
      <c r="L338" s="1"/>
      <c r="M338" s="1"/>
      <c r="N338" s="1"/>
      <c r="O338" s="1"/>
      <c r="P338" s="1"/>
    </row>
    <row r="339" spans="1:16" x14ac:dyDescent="0.25">
      <c r="A339" s="1"/>
      <c r="B339" s="485"/>
      <c r="C339" s="1"/>
      <c r="D339" s="1"/>
      <c r="E339" s="1"/>
      <c r="F339" s="1"/>
      <c r="G339" s="1"/>
      <c r="H339" s="1"/>
      <c r="I339" s="1"/>
      <c r="J339" s="1"/>
      <c r="K339" s="1"/>
      <c r="L339" s="1"/>
      <c r="M339" s="1"/>
      <c r="N339" s="1"/>
      <c r="O339" s="1"/>
      <c r="P339" s="1"/>
    </row>
    <row r="340" spans="1:16" x14ac:dyDescent="0.25">
      <c r="A340" s="1"/>
      <c r="B340" s="485"/>
      <c r="C340" s="1"/>
      <c r="D340" s="1"/>
      <c r="E340" s="1"/>
      <c r="F340" s="1"/>
      <c r="G340" s="1"/>
      <c r="H340" s="1"/>
      <c r="I340" s="1"/>
      <c r="J340" s="1"/>
      <c r="K340" s="1"/>
      <c r="L340" s="1"/>
      <c r="M340" s="1"/>
      <c r="N340" s="1"/>
      <c r="O340" s="1"/>
      <c r="P340" s="1"/>
    </row>
    <row r="341" spans="1:16" x14ac:dyDescent="0.25">
      <c r="A341" s="1"/>
      <c r="B341" s="485"/>
      <c r="C341" s="1"/>
      <c r="D341" s="1"/>
      <c r="E341" s="1"/>
      <c r="F341" s="1"/>
      <c r="G341" s="1"/>
      <c r="H341" s="1"/>
      <c r="I341" s="1"/>
      <c r="J341" s="1"/>
      <c r="K341" s="1"/>
      <c r="L341" s="1"/>
      <c r="M341" s="1"/>
      <c r="N341" s="1"/>
      <c r="O341" s="1"/>
      <c r="P341" s="1"/>
    </row>
    <row r="342" spans="1:16" x14ac:dyDescent="0.25">
      <c r="A342" s="1"/>
      <c r="B342" s="485"/>
      <c r="C342" s="1"/>
      <c r="D342" s="1"/>
      <c r="E342" s="1"/>
      <c r="F342" s="1"/>
      <c r="G342" s="1"/>
      <c r="H342" s="1"/>
      <c r="I342" s="1"/>
      <c r="J342" s="1"/>
      <c r="K342" s="1"/>
      <c r="L342" s="1"/>
      <c r="M342" s="1"/>
      <c r="N342" s="1"/>
      <c r="O342" s="1"/>
      <c r="P342" s="1"/>
    </row>
    <row r="343" spans="1:16" x14ac:dyDescent="0.25">
      <c r="A343" s="1"/>
      <c r="B343" s="485"/>
      <c r="C343" s="1"/>
      <c r="D343" s="1"/>
      <c r="E343" s="1"/>
      <c r="F343" s="1"/>
      <c r="G343" s="1"/>
      <c r="H343" s="1"/>
      <c r="I343" s="1"/>
      <c r="J343" s="1"/>
      <c r="K343" s="1"/>
      <c r="L343" s="1"/>
      <c r="M343" s="1"/>
      <c r="N343" s="1"/>
      <c r="O343" s="1"/>
      <c r="P343" s="1"/>
    </row>
    <row r="344" spans="1:16" x14ac:dyDescent="0.25">
      <c r="A344" s="1"/>
      <c r="B344" s="485"/>
      <c r="C344" s="1"/>
      <c r="D344" s="1"/>
      <c r="E344" s="1"/>
      <c r="F344" s="1"/>
      <c r="G344" s="1"/>
      <c r="H344" s="1"/>
      <c r="I344" s="1"/>
      <c r="J344" s="1"/>
      <c r="K344" s="1"/>
      <c r="L344" s="1"/>
      <c r="M344" s="1"/>
      <c r="N344" s="1"/>
      <c r="O344" s="1"/>
      <c r="P344" s="1"/>
    </row>
    <row r="345" spans="1:16" x14ac:dyDescent="0.25">
      <c r="A345" s="1"/>
      <c r="B345" s="485"/>
      <c r="C345" s="1"/>
      <c r="D345" s="1"/>
      <c r="E345" s="1"/>
      <c r="F345" s="1"/>
      <c r="G345" s="1"/>
      <c r="H345" s="1"/>
      <c r="I345" s="1"/>
      <c r="J345" s="1"/>
      <c r="K345" s="1"/>
      <c r="L345" s="1"/>
      <c r="M345" s="1"/>
      <c r="N345" s="1"/>
      <c r="O345" s="1"/>
      <c r="P345" s="1"/>
    </row>
    <row r="346" spans="1:16" x14ac:dyDescent="0.25">
      <c r="A346" s="1"/>
      <c r="B346" s="485"/>
      <c r="C346" s="1"/>
      <c r="D346" s="1"/>
      <c r="E346" s="1"/>
      <c r="F346" s="1"/>
      <c r="G346" s="1"/>
      <c r="H346" s="1"/>
      <c r="I346" s="1"/>
      <c r="J346" s="1"/>
      <c r="K346" s="1"/>
      <c r="L346" s="1"/>
      <c r="M346" s="1"/>
      <c r="N346" s="1"/>
      <c r="O346" s="1"/>
      <c r="P346" s="1"/>
    </row>
    <row r="347" spans="1:16" x14ac:dyDescent="0.25">
      <c r="A347" s="1"/>
      <c r="B347" s="485"/>
      <c r="C347" s="1"/>
      <c r="D347" s="1"/>
      <c r="E347" s="1"/>
      <c r="F347" s="1"/>
      <c r="G347" s="1"/>
      <c r="H347" s="1"/>
      <c r="I347" s="1"/>
      <c r="J347" s="1"/>
      <c r="K347" s="1"/>
      <c r="L347" s="1"/>
      <c r="M347" s="1"/>
      <c r="N347" s="1"/>
      <c r="O347" s="1"/>
      <c r="P347" s="1"/>
    </row>
    <row r="348" spans="1:16" x14ac:dyDescent="0.25">
      <c r="A348" s="1"/>
      <c r="B348" s="485"/>
      <c r="C348" s="1"/>
      <c r="D348" s="1"/>
      <c r="E348" s="1"/>
      <c r="F348" s="1"/>
      <c r="G348" s="1"/>
      <c r="H348" s="1"/>
      <c r="I348" s="1"/>
      <c r="J348" s="1"/>
      <c r="K348" s="1"/>
      <c r="L348" s="1"/>
      <c r="M348" s="1"/>
      <c r="N348" s="1"/>
      <c r="O348" s="1"/>
      <c r="P348" s="1"/>
    </row>
    <row r="349" spans="1:16" x14ac:dyDescent="0.25">
      <c r="A349" s="1"/>
      <c r="B349" s="485"/>
      <c r="C349" s="1"/>
      <c r="D349" s="1"/>
      <c r="E349" s="1"/>
      <c r="F349" s="1"/>
      <c r="G349" s="1"/>
      <c r="H349" s="1"/>
      <c r="I349" s="1"/>
      <c r="J349" s="1"/>
      <c r="K349" s="1"/>
      <c r="L349" s="1"/>
      <c r="M349" s="1"/>
      <c r="N349" s="1"/>
      <c r="O349" s="1"/>
      <c r="P349" s="1"/>
    </row>
    <row r="350" spans="1:16" x14ac:dyDescent="0.25">
      <c r="A350" s="1"/>
      <c r="B350" s="485"/>
      <c r="C350" s="1"/>
      <c r="D350" s="1"/>
      <c r="E350" s="1"/>
      <c r="F350" s="1"/>
      <c r="G350" s="1"/>
      <c r="H350" s="1"/>
      <c r="I350" s="1"/>
      <c r="J350" s="1"/>
      <c r="K350" s="1"/>
      <c r="L350" s="1"/>
      <c r="M350" s="1"/>
      <c r="N350" s="1"/>
      <c r="O350" s="1"/>
      <c r="P350" s="1"/>
    </row>
    <row r="351" spans="1:16" x14ac:dyDescent="0.25">
      <c r="A351" s="1"/>
      <c r="B351" s="485"/>
      <c r="C351" s="1"/>
      <c r="D351" s="1"/>
      <c r="E351" s="1"/>
      <c r="F351" s="1"/>
      <c r="G351" s="1"/>
      <c r="H351" s="1"/>
      <c r="I351" s="1"/>
      <c r="J351" s="1"/>
      <c r="K351" s="1"/>
      <c r="L351" s="1"/>
      <c r="M351" s="1"/>
      <c r="N351" s="1"/>
      <c r="O351" s="1"/>
      <c r="P351" s="1"/>
    </row>
    <row r="352" spans="1:16" x14ac:dyDescent="0.25">
      <c r="A352" s="1"/>
      <c r="B352" s="485"/>
      <c r="C352" s="1"/>
      <c r="D352" s="1"/>
      <c r="E352" s="1"/>
      <c r="F352" s="1"/>
      <c r="G352" s="1"/>
      <c r="H352" s="1"/>
      <c r="I352" s="1"/>
      <c r="J352" s="1"/>
      <c r="K352" s="1"/>
      <c r="L352" s="1"/>
      <c r="M352" s="1"/>
      <c r="N352" s="1"/>
      <c r="O352" s="1"/>
      <c r="P352" s="1"/>
    </row>
    <row r="353" spans="1:16" x14ac:dyDescent="0.25">
      <c r="A353" s="1"/>
      <c r="B353" s="485"/>
      <c r="C353" s="1"/>
      <c r="D353" s="1"/>
      <c r="E353" s="1"/>
      <c r="F353" s="1"/>
      <c r="G353" s="1"/>
      <c r="H353" s="1"/>
      <c r="I353" s="1"/>
      <c r="J353" s="1"/>
      <c r="K353" s="1"/>
      <c r="L353" s="1"/>
      <c r="M353" s="1"/>
      <c r="N353" s="1"/>
      <c r="O353" s="1"/>
      <c r="P353" s="1"/>
    </row>
    <row r="354" spans="1:16" x14ac:dyDescent="0.25">
      <c r="A354" s="1"/>
      <c r="B354" s="485"/>
      <c r="C354" s="1"/>
      <c r="D354" s="1"/>
      <c r="E354" s="1"/>
      <c r="F354" s="1"/>
      <c r="G354" s="1"/>
      <c r="H354" s="1"/>
      <c r="I354" s="1"/>
      <c r="J354" s="1"/>
      <c r="K354" s="1"/>
      <c r="L354" s="1"/>
      <c r="M354" s="1"/>
      <c r="N354" s="1"/>
      <c r="O354" s="1"/>
      <c r="P354" s="1"/>
    </row>
    <row r="355" spans="1:16" x14ac:dyDescent="0.25">
      <c r="A355" s="1"/>
      <c r="B355" s="485"/>
      <c r="C355" s="1"/>
      <c r="D355" s="1"/>
      <c r="E355" s="1"/>
      <c r="F355" s="1"/>
      <c r="G355" s="1"/>
      <c r="H355" s="1"/>
      <c r="I355" s="1"/>
      <c r="J355" s="1"/>
      <c r="K355" s="1"/>
      <c r="L355" s="1"/>
      <c r="M355" s="1"/>
      <c r="N355" s="1"/>
      <c r="O355" s="1"/>
      <c r="P355" s="1"/>
    </row>
    <row r="356" spans="1:16" x14ac:dyDescent="0.25">
      <c r="A356" s="1"/>
      <c r="B356" s="485"/>
      <c r="C356" s="1"/>
      <c r="D356" s="1"/>
      <c r="E356" s="1"/>
      <c r="F356" s="1"/>
      <c r="G356" s="1"/>
      <c r="H356" s="1"/>
      <c r="I356" s="1"/>
      <c r="J356" s="1"/>
      <c r="K356" s="1"/>
      <c r="L356" s="1"/>
      <c r="M356" s="1"/>
      <c r="N356" s="1"/>
      <c r="O356" s="1"/>
      <c r="P356" s="1"/>
    </row>
    <row r="357" spans="1:16" x14ac:dyDescent="0.25">
      <c r="A357" s="1"/>
      <c r="B357" s="485"/>
      <c r="C357" s="1"/>
      <c r="D357" s="1"/>
      <c r="E357" s="1"/>
      <c r="F357" s="1"/>
      <c r="G357" s="1"/>
      <c r="H357" s="1"/>
      <c r="I357" s="1"/>
      <c r="J357" s="1"/>
      <c r="K357" s="1"/>
      <c r="L357" s="1"/>
      <c r="M357" s="1"/>
      <c r="N357" s="1"/>
      <c r="O357" s="1"/>
      <c r="P357" s="1"/>
    </row>
    <row r="358" spans="1:16" x14ac:dyDescent="0.25">
      <c r="A358" s="1"/>
      <c r="B358" s="485"/>
      <c r="C358" s="1"/>
      <c r="D358" s="1"/>
      <c r="E358" s="1"/>
      <c r="F358" s="1"/>
      <c r="G358" s="1"/>
      <c r="H358" s="1"/>
      <c r="I358" s="1"/>
      <c r="J358" s="1"/>
      <c r="K358" s="1"/>
      <c r="L358" s="1"/>
      <c r="M358" s="1"/>
      <c r="N358" s="1"/>
      <c r="O358" s="1"/>
      <c r="P358" s="1"/>
    </row>
    <row r="359" spans="1:16" x14ac:dyDescent="0.25">
      <c r="A359" s="1"/>
      <c r="B359" s="485"/>
      <c r="C359" s="1"/>
      <c r="D359" s="1"/>
      <c r="E359" s="1"/>
      <c r="F359" s="1"/>
      <c r="G359" s="1"/>
      <c r="H359" s="1"/>
      <c r="I359" s="1"/>
      <c r="J359" s="1"/>
      <c r="K359" s="1"/>
      <c r="L359" s="1"/>
      <c r="M359" s="1"/>
      <c r="N359" s="1"/>
      <c r="O359" s="1"/>
      <c r="P359" s="1"/>
    </row>
    <row r="360" spans="1:16" x14ac:dyDescent="0.25">
      <c r="A360" s="1"/>
      <c r="B360" s="485"/>
      <c r="C360" s="1"/>
      <c r="D360" s="1"/>
      <c r="E360" s="1"/>
      <c r="F360" s="1"/>
      <c r="G360" s="1"/>
      <c r="H360" s="1"/>
      <c r="I360" s="1"/>
      <c r="J360" s="1"/>
      <c r="K360" s="1"/>
      <c r="L360" s="1"/>
      <c r="M360" s="1"/>
      <c r="N360" s="1"/>
      <c r="O360" s="1"/>
      <c r="P360" s="1"/>
    </row>
    <row r="361" spans="1:16" x14ac:dyDescent="0.25">
      <c r="A361" s="1"/>
      <c r="B361" s="485"/>
      <c r="C361" s="1"/>
      <c r="D361" s="1"/>
      <c r="E361" s="1"/>
      <c r="F361" s="1"/>
      <c r="G361" s="1"/>
      <c r="H361" s="1"/>
      <c r="I361" s="1"/>
      <c r="J361" s="1"/>
      <c r="K361" s="1"/>
      <c r="L361" s="1"/>
      <c r="M361" s="1"/>
      <c r="N361" s="1"/>
      <c r="O361" s="1"/>
      <c r="P361" s="1"/>
    </row>
    <row r="362" spans="1:16" x14ac:dyDescent="0.25">
      <c r="A362" s="1"/>
      <c r="B362" s="485"/>
      <c r="C362" s="1"/>
      <c r="D362" s="1"/>
      <c r="E362" s="1"/>
      <c r="F362" s="1"/>
      <c r="G362" s="1"/>
      <c r="H362" s="1"/>
      <c r="I362" s="1"/>
      <c r="J362" s="1"/>
      <c r="K362" s="1"/>
      <c r="L362" s="1"/>
      <c r="M362" s="1"/>
      <c r="N362" s="1"/>
      <c r="O362" s="1"/>
      <c r="P362" s="1"/>
    </row>
    <row r="363" spans="1:16" x14ac:dyDescent="0.25">
      <c r="A363" s="1"/>
      <c r="B363" s="485"/>
      <c r="C363" s="1"/>
      <c r="D363" s="1"/>
      <c r="E363" s="1"/>
      <c r="F363" s="1"/>
      <c r="G363" s="1"/>
      <c r="H363" s="1"/>
      <c r="I363" s="1"/>
      <c r="J363" s="1"/>
      <c r="K363" s="1"/>
      <c r="L363" s="1"/>
      <c r="M363" s="1"/>
      <c r="N363" s="1"/>
      <c r="O363" s="1"/>
      <c r="P363" s="1"/>
    </row>
    <row r="364" spans="1:16" x14ac:dyDescent="0.25">
      <c r="A364" s="1"/>
      <c r="B364" s="485"/>
      <c r="C364" s="1"/>
      <c r="D364" s="1"/>
      <c r="E364" s="1"/>
      <c r="F364" s="1"/>
      <c r="G364" s="1"/>
      <c r="H364" s="1"/>
      <c r="I364" s="1"/>
      <c r="J364" s="1"/>
      <c r="K364" s="1"/>
      <c r="L364" s="1"/>
      <c r="M364" s="1"/>
      <c r="N364" s="1"/>
      <c r="O364" s="1"/>
      <c r="P364" s="1"/>
    </row>
    <row r="365" spans="1:16" x14ac:dyDescent="0.25">
      <c r="A365" s="1"/>
      <c r="B365" s="485"/>
      <c r="C365" s="1"/>
      <c r="D365" s="1"/>
      <c r="E365" s="1"/>
      <c r="F365" s="1"/>
      <c r="G365" s="1"/>
      <c r="H365" s="1"/>
      <c r="I365" s="1"/>
      <c r="J365" s="1"/>
      <c r="K365" s="1"/>
      <c r="L365" s="1"/>
      <c r="M365" s="1"/>
      <c r="N365" s="1"/>
      <c r="O365" s="1"/>
      <c r="P365" s="1"/>
    </row>
    <row r="366" spans="1:16" x14ac:dyDescent="0.25">
      <c r="A366" s="1"/>
      <c r="B366" s="485"/>
      <c r="C366" s="1"/>
      <c r="D366" s="1"/>
      <c r="E366" s="1"/>
      <c r="F366" s="1"/>
      <c r="G366" s="1"/>
      <c r="H366" s="1"/>
      <c r="I366" s="1"/>
      <c r="J366" s="1"/>
      <c r="K366" s="1"/>
      <c r="L366" s="1"/>
      <c r="M366" s="1"/>
      <c r="N366" s="1"/>
      <c r="O366" s="1"/>
      <c r="P366" s="1"/>
    </row>
    <row r="367" spans="1:16" x14ac:dyDescent="0.25">
      <c r="A367" s="1"/>
      <c r="B367" s="485"/>
      <c r="C367" s="1"/>
      <c r="D367" s="1"/>
      <c r="E367" s="1"/>
      <c r="F367" s="1"/>
      <c r="G367" s="1"/>
      <c r="H367" s="1"/>
      <c r="I367" s="1"/>
      <c r="J367" s="1"/>
      <c r="K367" s="1"/>
      <c r="L367" s="1"/>
      <c r="M367" s="1"/>
      <c r="N367" s="1"/>
      <c r="O367" s="1"/>
      <c r="P367" s="1"/>
    </row>
    <row r="368" spans="1:16" x14ac:dyDescent="0.25">
      <c r="A368" s="1"/>
      <c r="B368" s="485"/>
      <c r="C368" s="1"/>
      <c r="D368" s="1"/>
      <c r="E368" s="1"/>
      <c r="F368" s="1"/>
      <c r="G368" s="1"/>
      <c r="H368" s="1"/>
      <c r="I368" s="1"/>
      <c r="J368" s="1"/>
      <c r="K368" s="1"/>
      <c r="L368" s="1"/>
      <c r="M368" s="1"/>
      <c r="N368" s="1"/>
      <c r="O368" s="1"/>
      <c r="P368" s="1"/>
    </row>
    <row r="369" spans="1:16" x14ac:dyDescent="0.25">
      <c r="A369" s="1"/>
      <c r="B369" s="485"/>
      <c r="C369" s="1"/>
      <c r="D369" s="1"/>
      <c r="E369" s="1"/>
      <c r="F369" s="1"/>
      <c r="G369" s="1"/>
      <c r="H369" s="1"/>
      <c r="I369" s="1"/>
      <c r="J369" s="1"/>
      <c r="K369" s="1"/>
      <c r="L369" s="1"/>
      <c r="M369" s="1"/>
      <c r="N369" s="1"/>
      <c r="O369" s="1"/>
      <c r="P369" s="1"/>
    </row>
    <row r="370" spans="1:16" x14ac:dyDescent="0.25">
      <c r="A370" s="1"/>
      <c r="B370" s="485"/>
      <c r="C370" s="1"/>
      <c r="D370" s="1"/>
      <c r="E370" s="1"/>
      <c r="F370" s="1"/>
      <c r="G370" s="1"/>
      <c r="H370" s="1"/>
      <c r="I370" s="1"/>
      <c r="J370" s="1"/>
      <c r="K370" s="1"/>
      <c r="L370" s="1"/>
      <c r="M370" s="1"/>
      <c r="N370" s="1"/>
      <c r="O370" s="1"/>
      <c r="P370" s="1"/>
    </row>
    <row r="371" spans="1:16" x14ac:dyDescent="0.25">
      <c r="A371" s="1"/>
      <c r="B371" s="485"/>
      <c r="C371" s="1"/>
      <c r="D371" s="1"/>
      <c r="E371" s="1"/>
      <c r="F371" s="1"/>
      <c r="G371" s="1"/>
      <c r="H371" s="1"/>
      <c r="I371" s="1"/>
      <c r="J371" s="1"/>
      <c r="K371" s="1"/>
      <c r="L371" s="1"/>
      <c r="M371" s="1"/>
      <c r="N371" s="1"/>
      <c r="O371" s="1"/>
      <c r="P371" s="1"/>
    </row>
    <row r="372" spans="1:16" x14ac:dyDescent="0.25">
      <c r="A372" s="1"/>
      <c r="B372" s="485"/>
      <c r="C372" s="1"/>
      <c r="D372" s="1"/>
      <c r="E372" s="1"/>
      <c r="F372" s="1"/>
      <c r="G372" s="1"/>
      <c r="H372" s="1"/>
      <c r="I372" s="1"/>
      <c r="J372" s="1"/>
      <c r="K372" s="1"/>
      <c r="L372" s="1"/>
      <c r="M372" s="1"/>
      <c r="N372" s="1"/>
      <c r="O372" s="1"/>
      <c r="P372" s="1"/>
    </row>
    <row r="373" spans="1:16" x14ac:dyDescent="0.25">
      <c r="A373" s="1"/>
      <c r="B373" s="485"/>
      <c r="C373" s="1"/>
      <c r="D373" s="1"/>
      <c r="E373" s="1"/>
      <c r="F373" s="1"/>
      <c r="G373" s="1"/>
      <c r="H373" s="1"/>
      <c r="I373" s="1"/>
      <c r="J373" s="1"/>
      <c r="K373" s="1"/>
      <c r="L373" s="1"/>
      <c r="M373" s="1"/>
      <c r="N373" s="1"/>
      <c r="O373" s="1"/>
      <c r="P373" s="1"/>
    </row>
    <row r="374" spans="1:16" x14ac:dyDescent="0.25">
      <c r="A374" s="1"/>
      <c r="B374" s="485"/>
      <c r="C374" s="1"/>
      <c r="D374" s="1"/>
      <c r="E374" s="1"/>
      <c r="F374" s="1"/>
      <c r="G374" s="1"/>
      <c r="H374" s="1"/>
      <c r="I374" s="1"/>
      <c r="J374" s="1"/>
      <c r="K374" s="1"/>
      <c r="L374" s="1"/>
      <c r="M374" s="1"/>
      <c r="N374" s="1"/>
      <c r="O374" s="1"/>
      <c r="P374" s="1"/>
    </row>
    <row r="375" spans="1:16" x14ac:dyDescent="0.25">
      <c r="A375" s="1"/>
      <c r="B375" s="485"/>
      <c r="C375" s="1"/>
      <c r="D375" s="1"/>
      <c r="E375" s="1"/>
      <c r="F375" s="1"/>
      <c r="G375" s="1"/>
      <c r="H375" s="1"/>
      <c r="I375" s="1"/>
      <c r="J375" s="1"/>
      <c r="K375" s="1"/>
      <c r="L375" s="1"/>
      <c r="M375" s="1"/>
      <c r="N375" s="1"/>
      <c r="O375" s="1"/>
      <c r="P375" s="1"/>
    </row>
    <row r="376" spans="1:16" x14ac:dyDescent="0.25">
      <c r="A376" s="1"/>
      <c r="B376" s="485"/>
      <c r="C376" s="1"/>
      <c r="D376" s="1"/>
      <c r="E376" s="1"/>
      <c r="F376" s="1"/>
      <c r="G376" s="1"/>
      <c r="H376" s="1"/>
      <c r="I376" s="1"/>
      <c r="J376" s="1"/>
      <c r="K376" s="1"/>
      <c r="L376" s="1"/>
      <c r="M376" s="1"/>
      <c r="N376" s="1"/>
      <c r="O376" s="1"/>
      <c r="P376" s="1"/>
    </row>
    <row r="377" spans="1:16" x14ac:dyDescent="0.25">
      <c r="A377" s="1"/>
      <c r="B377" s="485"/>
      <c r="C377" s="1"/>
      <c r="D377" s="1"/>
      <c r="E377" s="1"/>
      <c r="F377" s="1"/>
      <c r="G377" s="1"/>
      <c r="H377" s="1"/>
      <c r="I377" s="1"/>
      <c r="J377" s="1"/>
      <c r="K377" s="1"/>
      <c r="L377" s="1"/>
      <c r="M377" s="1"/>
      <c r="N377" s="1"/>
      <c r="O377" s="1"/>
      <c r="P377" s="1"/>
    </row>
    <row r="378" spans="1:16" x14ac:dyDescent="0.25">
      <c r="A378" s="1"/>
      <c r="B378" s="485"/>
      <c r="C378" s="1"/>
      <c r="D378" s="1"/>
      <c r="E378" s="1"/>
      <c r="F378" s="1"/>
      <c r="G378" s="1"/>
      <c r="H378" s="1"/>
      <c r="I378" s="1"/>
      <c r="J378" s="1"/>
      <c r="K378" s="1"/>
      <c r="L378" s="1"/>
      <c r="M378" s="1"/>
      <c r="N378" s="1"/>
      <c r="O378" s="1"/>
      <c r="P378" s="1"/>
    </row>
    <row r="379" spans="1:16" x14ac:dyDescent="0.25">
      <c r="A379" s="1"/>
      <c r="B379" s="485"/>
      <c r="C379" s="1"/>
      <c r="D379" s="1"/>
      <c r="E379" s="1"/>
      <c r="F379" s="1"/>
      <c r="G379" s="1"/>
      <c r="H379" s="1"/>
      <c r="I379" s="1"/>
      <c r="J379" s="1"/>
      <c r="K379" s="1"/>
      <c r="L379" s="1"/>
      <c r="M379" s="1"/>
      <c r="N379" s="1"/>
      <c r="O379" s="1"/>
      <c r="P379" s="1"/>
    </row>
    <row r="380" spans="1:16" x14ac:dyDescent="0.25">
      <c r="A380" s="1"/>
      <c r="B380" s="485"/>
      <c r="C380" s="1"/>
      <c r="D380" s="1"/>
      <c r="E380" s="1"/>
      <c r="F380" s="1"/>
      <c r="G380" s="1"/>
      <c r="H380" s="1"/>
      <c r="I380" s="1"/>
      <c r="J380" s="1"/>
      <c r="K380" s="1"/>
      <c r="L380" s="1"/>
      <c r="M380" s="1"/>
      <c r="N380" s="1"/>
      <c r="O380" s="1"/>
      <c r="P380" s="1"/>
    </row>
    <row r="381" spans="1:16" x14ac:dyDescent="0.25">
      <c r="A381" s="1"/>
      <c r="B381" s="485"/>
      <c r="C381" s="1"/>
      <c r="D381" s="1"/>
      <c r="E381" s="1"/>
      <c r="F381" s="1"/>
      <c r="G381" s="1"/>
      <c r="H381" s="1"/>
      <c r="I381" s="1"/>
      <c r="J381" s="1"/>
      <c r="K381" s="1"/>
      <c r="L381" s="1"/>
      <c r="M381" s="1"/>
      <c r="N381" s="1"/>
      <c r="O381" s="1"/>
      <c r="P381" s="1"/>
    </row>
    <row r="382" spans="1:16" x14ac:dyDescent="0.25">
      <c r="A382" s="1"/>
      <c r="B382" s="485"/>
      <c r="C382" s="1"/>
      <c r="D382" s="1"/>
      <c r="E382" s="1"/>
      <c r="F382" s="1"/>
      <c r="G382" s="1"/>
      <c r="H382" s="1"/>
      <c r="I382" s="1"/>
      <c r="J382" s="1"/>
      <c r="K382" s="1"/>
      <c r="L382" s="1"/>
      <c r="M382" s="1"/>
      <c r="N382" s="1"/>
      <c r="O382" s="1"/>
      <c r="P382" s="1"/>
    </row>
    <row r="383" spans="1:16" x14ac:dyDescent="0.25">
      <c r="A383" s="1"/>
      <c r="B383" s="485"/>
      <c r="C383" s="1"/>
      <c r="D383" s="1"/>
      <c r="E383" s="1"/>
      <c r="F383" s="1"/>
      <c r="G383" s="1"/>
      <c r="H383" s="1"/>
      <c r="I383" s="1"/>
      <c r="J383" s="1"/>
      <c r="K383" s="1"/>
      <c r="L383" s="1"/>
      <c r="M383" s="1"/>
      <c r="N383" s="1"/>
      <c r="O383" s="1"/>
      <c r="P383" s="1"/>
    </row>
    <row r="384" spans="1:16" x14ac:dyDescent="0.25">
      <c r="A384" s="1"/>
      <c r="B384" s="485"/>
      <c r="C384" s="1"/>
      <c r="D384" s="1"/>
      <c r="E384" s="1"/>
      <c r="F384" s="1"/>
      <c r="G384" s="1"/>
      <c r="H384" s="1"/>
      <c r="I384" s="1"/>
      <c r="J384" s="1"/>
      <c r="K384" s="1"/>
      <c r="L384" s="1"/>
      <c r="M384" s="1"/>
      <c r="N384" s="1"/>
      <c r="O384" s="1"/>
      <c r="P384" s="1"/>
    </row>
    <row r="385" spans="1:16" x14ac:dyDescent="0.25">
      <c r="A385" s="1"/>
      <c r="B385" s="485"/>
      <c r="C385" s="1"/>
      <c r="D385" s="1"/>
      <c r="E385" s="1"/>
      <c r="F385" s="1"/>
      <c r="G385" s="1"/>
      <c r="H385" s="1"/>
      <c r="I385" s="1"/>
      <c r="J385" s="1"/>
      <c r="K385" s="1"/>
      <c r="L385" s="1"/>
      <c r="M385" s="1"/>
      <c r="N385" s="1"/>
      <c r="O385" s="1"/>
      <c r="P385" s="1"/>
    </row>
    <row r="386" spans="1:16" x14ac:dyDescent="0.25">
      <c r="A386" s="1"/>
      <c r="B386" s="485"/>
      <c r="C386" s="1"/>
      <c r="D386" s="1"/>
      <c r="E386" s="1"/>
      <c r="F386" s="1"/>
      <c r="G386" s="1"/>
      <c r="H386" s="1"/>
      <c r="I386" s="1"/>
      <c r="J386" s="1"/>
      <c r="K386" s="1"/>
      <c r="L386" s="1"/>
      <c r="M386" s="1"/>
      <c r="N386" s="1"/>
      <c r="O386" s="1"/>
      <c r="P386" s="1"/>
    </row>
    <row r="387" spans="1:16" x14ac:dyDescent="0.25">
      <c r="A387" s="1"/>
      <c r="B387" s="485"/>
      <c r="C387" s="1"/>
      <c r="D387" s="1"/>
      <c r="E387" s="1"/>
      <c r="F387" s="1"/>
      <c r="G387" s="1"/>
      <c r="H387" s="1"/>
      <c r="I387" s="1"/>
      <c r="J387" s="1"/>
      <c r="K387" s="1"/>
      <c r="L387" s="1"/>
      <c r="M387" s="1"/>
      <c r="N387" s="1"/>
      <c r="O387" s="1"/>
      <c r="P387" s="1"/>
    </row>
    <row r="388" spans="1:16" x14ac:dyDescent="0.25">
      <c r="A388" s="1"/>
      <c r="B388" s="485"/>
      <c r="C388" s="1"/>
      <c r="D388" s="1"/>
      <c r="E388" s="1"/>
      <c r="F388" s="1"/>
      <c r="G388" s="1"/>
      <c r="H388" s="1"/>
      <c r="I388" s="1"/>
      <c r="J388" s="1"/>
      <c r="K388" s="1"/>
      <c r="L388" s="1"/>
      <c r="M388" s="1"/>
      <c r="N388" s="1"/>
      <c r="O388" s="1"/>
      <c r="P388" s="1"/>
    </row>
    <row r="389" spans="1:16" x14ac:dyDescent="0.25">
      <c r="A389" s="1"/>
      <c r="B389" s="485"/>
      <c r="C389" s="1"/>
      <c r="D389" s="1"/>
      <c r="E389" s="1"/>
      <c r="F389" s="1"/>
      <c r="G389" s="1"/>
      <c r="H389" s="1"/>
      <c r="I389" s="1"/>
      <c r="J389" s="1"/>
      <c r="K389" s="1"/>
      <c r="L389" s="1"/>
      <c r="M389" s="1"/>
      <c r="N389" s="1"/>
      <c r="O389" s="1"/>
      <c r="P389" s="1"/>
    </row>
    <row r="390" spans="1:16" x14ac:dyDescent="0.25">
      <c r="A390" s="1"/>
      <c r="B390" s="485"/>
      <c r="C390" s="1"/>
      <c r="D390" s="1"/>
      <c r="E390" s="1"/>
      <c r="F390" s="1"/>
      <c r="G390" s="1"/>
      <c r="H390" s="1"/>
      <c r="I390" s="1"/>
      <c r="J390" s="1"/>
      <c r="K390" s="1"/>
      <c r="L390" s="1"/>
      <c r="M390" s="1"/>
      <c r="N390" s="1"/>
      <c r="O390" s="1"/>
      <c r="P390" s="1"/>
    </row>
    <row r="391" spans="1:16" x14ac:dyDescent="0.25">
      <c r="A391" s="1"/>
      <c r="B391" s="485"/>
      <c r="C391" s="1"/>
      <c r="D391" s="1"/>
      <c r="E391" s="1"/>
      <c r="F391" s="1"/>
      <c r="G391" s="1"/>
      <c r="H391" s="1"/>
      <c r="I391" s="1"/>
      <c r="J391" s="1"/>
      <c r="K391" s="1"/>
      <c r="L391" s="1"/>
      <c r="M391" s="1"/>
      <c r="N391" s="1"/>
      <c r="O391" s="1"/>
      <c r="P391" s="1"/>
    </row>
    <row r="392" spans="1:16" x14ac:dyDescent="0.25">
      <c r="A392" s="1"/>
      <c r="B392" s="485"/>
      <c r="C392" s="1"/>
      <c r="D392" s="1"/>
      <c r="E392" s="1"/>
      <c r="F392" s="1"/>
      <c r="G392" s="1"/>
      <c r="H392" s="1"/>
      <c r="I392" s="1"/>
      <c r="J392" s="1"/>
      <c r="K392" s="1"/>
      <c r="L392" s="1"/>
      <c r="M392" s="1"/>
      <c r="N392" s="1"/>
      <c r="O392" s="1"/>
      <c r="P392" s="1"/>
    </row>
    <row r="393" spans="1:16" x14ac:dyDescent="0.25">
      <c r="A393" s="1"/>
      <c r="B393" s="485"/>
      <c r="C393" s="1"/>
      <c r="D393" s="1"/>
      <c r="E393" s="1"/>
      <c r="F393" s="1"/>
      <c r="G393" s="1"/>
      <c r="H393" s="1"/>
      <c r="I393" s="1"/>
      <c r="J393" s="1"/>
      <c r="K393" s="1"/>
      <c r="L393" s="1"/>
      <c r="M393" s="1"/>
      <c r="N393" s="1"/>
      <c r="O393" s="1"/>
      <c r="P393" s="1"/>
    </row>
    <row r="394" spans="1:16" x14ac:dyDescent="0.25">
      <c r="A394" s="1"/>
      <c r="B394" s="485"/>
      <c r="C394" s="1"/>
      <c r="D394" s="1"/>
      <c r="E394" s="1"/>
      <c r="F394" s="1"/>
      <c r="G394" s="1"/>
      <c r="H394" s="1"/>
      <c r="I394" s="1"/>
      <c r="J394" s="1"/>
      <c r="K394" s="1"/>
      <c r="L394" s="1"/>
      <c r="M394" s="1"/>
      <c r="N394" s="1"/>
      <c r="O394" s="1"/>
      <c r="P394" s="1"/>
    </row>
    <row r="395" spans="1:16" x14ac:dyDescent="0.25">
      <c r="A395" s="1"/>
      <c r="B395" s="485"/>
      <c r="C395" s="1"/>
      <c r="D395" s="1"/>
      <c r="E395" s="1"/>
      <c r="F395" s="1"/>
      <c r="G395" s="1"/>
      <c r="H395" s="1"/>
      <c r="I395" s="1"/>
      <c r="J395" s="1"/>
      <c r="K395" s="1"/>
      <c r="L395" s="1"/>
      <c r="M395" s="1"/>
      <c r="N395" s="1"/>
      <c r="O395" s="1"/>
      <c r="P395" s="1"/>
    </row>
    <row r="396" spans="1:16" x14ac:dyDescent="0.25">
      <c r="A396" s="1"/>
      <c r="B396" s="485"/>
      <c r="C396" s="1"/>
      <c r="D396" s="1"/>
      <c r="E396" s="1"/>
      <c r="F396" s="1"/>
      <c r="G396" s="1"/>
      <c r="H396" s="1"/>
      <c r="I396" s="1"/>
      <c r="J396" s="1"/>
      <c r="K396" s="1"/>
      <c r="L396" s="1"/>
      <c r="M396" s="1"/>
      <c r="N396" s="1"/>
      <c r="O396" s="1"/>
      <c r="P396" s="1"/>
    </row>
    <row r="397" spans="1:16" x14ac:dyDescent="0.25">
      <c r="A397" s="1"/>
      <c r="B397" s="485"/>
      <c r="C397" s="1"/>
      <c r="D397" s="1"/>
      <c r="E397" s="1"/>
      <c r="F397" s="1"/>
      <c r="G397" s="1"/>
      <c r="H397" s="1"/>
      <c r="I397" s="1"/>
      <c r="J397" s="1"/>
      <c r="K397" s="1"/>
      <c r="L397" s="1"/>
      <c r="M397" s="1"/>
      <c r="N397" s="1"/>
      <c r="O397" s="1"/>
      <c r="P397" s="1"/>
    </row>
    <row r="398" spans="1:16" x14ac:dyDescent="0.25">
      <c r="A398" s="1"/>
      <c r="B398" s="485"/>
      <c r="C398" s="1"/>
      <c r="D398" s="1"/>
      <c r="E398" s="1"/>
      <c r="F398" s="1"/>
      <c r="G398" s="1"/>
      <c r="H398" s="1"/>
      <c r="I398" s="1"/>
      <c r="J398" s="1"/>
      <c r="K398" s="1"/>
      <c r="L398" s="1"/>
      <c r="M398" s="1"/>
      <c r="N398" s="1"/>
      <c r="O398" s="1"/>
      <c r="P398" s="1"/>
    </row>
    <row r="399" spans="1:16" x14ac:dyDescent="0.25">
      <c r="A399" s="1"/>
      <c r="B399" s="485"/>
      <c r="C399" s="1"/>
      <c r="D399" s="1"/>
      <c r="E399" s="1"/>
      <c r="F399" s="1"/>
      <c r="G399" s="1"/>
      <c r="H399" s="1"/>
      <c r="I399" s="1"/>
      <c r="J399" s="1"/>
      <c r="K399" s="1"/>
      <c r="L399" s="1"/>
      <c r="M399" s="1"/>
      <c r="N399" s="1"/>
      <c r="O399" s="1"/>
      <c r="P399" s="1"/>
    </row>
    <row r="400" spans="1:16" x14ac:dyDescent="0.25">
      <c r="A400" s="1"/>
      <c r="B400" s="485"/>
      <c r="C400" s="1"/>
      <c r="D400" s="1"/>
      <c r="E400" s="1"/>
      <c r="F400" s="1"/>
      <c r="G400" s="1"/>
      <c r="H400" s="1"/>
      <c r="I400" s="1"/>
      <c r="J400" s="1"/>
      <c r="K400" s="1"/>
      <c r="L400" s="1"/>
      <c r="M400" s="1"/>
      <c r="N400" s="1"/>
      <c r="O400" s="1"/>
      <c r="P400" s="1"/>
    </row>
    <row r="401" spans="1:16" x14ac:dyDescent="0.25">
      <c r="A401" s="1"/>
      <c r="B401" s="485"/>
      <c r="C401" s="1"/>
      <c r="D401" s="1"/>
      <c r="E401" s="1"/>
      <c r="F401" s="1"/>
      <c r="G401" s="1"/>
      <c r="H401" s="1"/>
      <c r="I401" s="1"/>
      <c r="J401" s="1"/>
      <c r="K401" s="1"/>
      <c r="L401" s="1"/>
      <c r="M401" s="1"/>
      <c r="N401" s="1"/>
      <c r="O401" s="1"/>
      <c r="P401" s="1"/>
    </row>
    <row r="402" spans="1:16" x14ac:dyDescent="0.25">
      <c r="A402" s="1"/>
      <c r="B402" s="485"/>
      <c r="C402" s="1"/>
      <c r="D402" s="1"/>
      <c r="E402" s="1"/>
      <c r="F402" s="1"/>
      <c r="G402" s="1"/>
      <c r="H402" s="1"/>
      <c r="I402" s="1"/>
      <c r="J402" s="1"/>
      <c r="K402" s="1"/>
      <c r="L402" s="1"/>
      <c r="M402" s="1"/>
      <c r="N402" s="1"/>
      <c r="O402" s="1"/>
      <c r="P402" s="1"/>
    </row>
    <row r="403" spans="1:16" x14ac:dyDescent="0.25">
      <c r="A403" s="1"/>
      <c r="B403" s="485"/>
      <c r="C403" s="1"/>
      <c r="D403" s="1"/>
      <c r="E403" s="1"/>
      <c r="F403" s="1"/>
      <c r="G403" s="1"/>
      <c r="H403" s="1"/>
      <c r="I403" s="1"/>
      <c r="J403" s="1"/>
      <c r="K403" s="1"/>
      <c r="L403" s="1"/>
      <c r="M403" s="1"/>
      <c r="N403" s="1"/>
      <c r="O403" s="1"/>
      <c r="P403" s="1"/>
    </row>
    <row r="404" spans="1:16" x14ac:dyDescent="0.25">
      <c r="A404" s="1"/>
      <c r="B404" s="485"/>
      <c r="C404" s="1"/>
      <c r="D404" s="1"/>
      <c r="E404" s="1"/>
      <c r="F404" s="1"/>
      <c r="G404" s="1"/>
      <c r="H404" s="1"/>
      <c r="I404" s="1"/>
      <c r="J404" s="1"/>
      <c r="K404" s="1"/>
      <c r="L404" s="1"/>
      <c r="M404" s="1"/>
      <c r="N404" s="1"/>
      <c r="O404" s="1"/>
      <c r="P404" s="1"/>
    </row>
    <row r="405" spans="1:16" x14ac:dyDescent="0.25">
      <c r="A405" s="1"/>
      <c r="B405" s="485"/>
      <c r="C405" s="1"/>
      <c r="D405" s="1"/>
      <c r="E405" s="1"/>
      <c r="F405" s="1"/>
      <c r="G405" s="1"/>
      <c r="H405" s="1"/>
      <c r="I405" s="1"/>
      <c r="J405" s="1"/>
      <c r="K405" s="1"/>
      <c r="L405" s="1"/>
      <c r="M405" s="1"/>
      <c r="N405" s="1"/>
      <c r="O405" s="1"/>
      <c r="P405" s="1"/>
    </row>
    <row r="406" spans="1:16" x14ac:dyDescent="0.25">
      <c r="A406" s="1"/>
      <c r="B406" s="485"/>
      <c r="C406" s="1"/>
      <c r="D406" s="1"/>
      <c r="E406" s="1"/>
      <c r="F406" s="1"/>
      <c r="G406" s="1"/>
      <c r="H406" s="1"/>
      <c r="I406" s="1"/>
      <c r="J406" s="1"/>
      <c r="K406" s="1"/>
      <c r="L406" s="1"/>
      <c r="M406" s="1"/>
      <c r="N406" s="1"/>
      <c r="O406" s="1"/>
      <c r="P406" s="1"/>
    </row>
    <row r="407" spans="1:16" x14ac:dyDescent="0.25">
      <c r="A407" s="1"/>
      <c r="B407" s="485"/>
      <c r="C407" s="1"/>
      <c r="D407" s="1"/>
      <c r="E407" s="1"/>
      <c r="F407" s="1"/>
      <c r="G407" s="1"/>
      <c r="H407" s="1"/>
      <c r="I407" s="1"/>
      <c r="J407" s="1"/>
      <c r="K407" s="1"/>
      <c r="L407" s="1"/>
      <c r="M407" s="1"/>
      <c r="N407" s="1"/>
      <c r="O407" s="1"/>
      <c r="P407" s="1"/>
    </row>
    <row r="408" spans="1:16" x14ac:dyDescent="0.25">
      <c r="A408" s="1"/>
      <c r="B408" s="485"/>
      <c r="C408" s="1"/>
      <c r="D408" s="1"/>
      <c r="E408" s="1"/>
      <c r="F408" s="1"/>
      <c r="G408" s="1"/>
      <c r="H408" s="1"/>
      <c r="I408" s="1"/>
      <c r="J408" s="1"/>
      <c r="K408" s="1"/>
      <c r="L408" s="1"/>
      <c r="M408" s="1"/>
      <c r="N408" s="1"/>
      <c r="O408" s="1"/>
      <c r="P408" s="1"/>
    </row>
    <row r="409" spans="1:16" x14ac:dyDescent="0.25">
      <c r="A409" s="1"/>
      <c r="B409" s="485"/>
      <c r="C409" s="1"/>
      <c r="D409" s="1"/>
      <c r="E409" s="1"/>
      <c r="F409" s="1"/>
      <c r="G409" s="1"/>
      <c r="H409" s="1"/>
      <c r="I409" s="1"/>
      <c r="J409" s="1"/>
      <c r="K409" s="1"/>
      <c r="L409" s="1"/>
      <c r="M409" s="1"/>
      <c r="N409" s="1"/>
      <c r="O409" s="1"/>
      <c r="P409" s="1"/>
    </row>
    <row r="410" spans="1:16" x14ac:dyDescent="0.25">
      <c r="A410" s="1"/>
      <c r="B410" s="485"/>
      <c r="C410" s="1"/>
      <c r="D410" s="1"/>
      <c r="E410" s="1"/>
      <c r="F410" s="1"/>
      <c r="G410" s="1"/>
      <c r="H410" s="1"/>
      <c r="I410" s="1"/>
      <c r="J410" s="1"/>
      <c r="K410" s="1"/>
      <c r="L410" s="1"/>
      <c r="M410" s="1"/>
      <c r="N410" s="1"/>
      <c r="O410" s="1"/>
      <c r="P410" s="1"/>
    </row>
    <row r="411" spans="1:16" x14ac:dyDescent="0.25">
      <c r="A411" s="1"/>
      <c r="B411" s="485"/>
      <c r="C411" s="1"/>
      <c r="D411" s="1"/>
      <c r="E411" s="1"/>
      <c r="F411" s="1"/>
      <c r="G411" s="1"/>
      <c r="H411" s="1"/>
      <c r="I411" s="1"/>
      <c r="J411" s="1"/>
      <c r="K411" s="1"/>
      <c r="L411" s="1"/>
      <c r="M411" s="1"/>
      <c r="N411" s="1"/>
      <c r="O411" s="1"/>
      <c r="P411" s="1"/>
    </row>
    <row r="412" spans="1:16" x14ac:dyDescent="0.25">
      <c r="A412" s="1"/>
      <c r="B412" s="485"/>
      <c r="C412" s="1"/>
      <c r="D412" s="1"/>
      <c r="E412" s="1"/>
      <c r="F412" s="1"/>
      <c r="G412" s="1"/>
      <c r="H412" s="1"/>
      <c r="I412" s="1"/>
      <c r="J412" s="1"/>
      <c r="K412" s="1"/>
      <c r="L412" s="1"/>
      <c r="M412" s="1"/>
      <c r="N412" s="1"/>
      <c r="O412" s="1"/>
      <c r="P412" s="1"/>
    </row>
    <row r="413" spans="1:16" x14ac:dyDescent="0.25">
      <c r="A413" s="1"/>
      <c r="B413" s="485"/>
      <c r="C413" s="1"/>
      <c r="D413" s="1"/>
      <c r="E413" s="1"/>
      <c r="F413" s="1"/>
      <c r="G413" s="1"/>
      <c r="H413" s="1"/>
      <c r="I413" s="1"/>
      <c r="J413" s="1"/>
      <c r="K413" s="1"/>
      <c r="L413" s="1"/>
      <c r="M413" s="1"/>
      <c r="N413" s="1"/>
      <c r="O413" s="1"/>
      <c r="P413" s="1"/>
    </row>
    <row r="414" spans="1:16" x14ac:dyDescent="0.25">
      <c r="A414" s="1"/>
      <c r="B414" s="485"/>
      <c r="C414" s="1"/>
      <c r="D414" s="1"/>
      <c r="E414" s="1"/>
      <c r="F414" s="1"/>
      <c r="G414" s="1"/>
      <c r="H414" s="1"/>
      <c r="I414" s="1"/>
      <c r="J414" s="1"/>
      <c r="K414" s="1"/>
      <c r="L414" s="1"/>
      <c r="M414" s="1"/>
      <c r="N414" s="1"/>
      <c r="O414" s="1"/>
      <c r="P414" s="1"/>
    </row>
    <row r="415" spans="1:16" x14ac:dyDescent="0.25">
      <c r="A415" s="1"/>
      <c r="B415" s="485"/>
      <c r="C415" s="1"/>
      <c r="D415" s="1"/>
      <c r="E415" s="1"/>
      <c r="F415" s="1"/>
      <c r="G415" s="1"/>
      <c r="H415" s="1"/>
      <c r="I415" s="1"/>
      <c r="J415" s="1"/>
      <c r="K415" s="1"/>
      <c r="L415" s="1"/>
      <c r="M415" s="1"/>
      <c r="N415" s="1"/>
      <c r="O415" s="1"/>
      <c r="P415" s="1"/>
    </row>
    <row r="416" spans="1:16" x14ac:dyDescent="0.25">
      <c r="A416" s="1"/>
      <c r="B416" s="485"/>
      <c r="C416" s="1"/>
      <c r="D416" s="1"/>
      <c r="E416" s="1"/>
      <c r="F416" s="1"/>
      <c r="G416" s="1"/>
      <c r="H416" s="1"/>
      <c r="I416" s="1"/>
      <c r="J416" s="1"/>
      <c r="K416" s="1"/>
      <c r="L416" s="1"/>
      <c r="M416" s="1"/>
      <c r="N416" s="1"/>
      <c r="O416" s="1"/>
      <c r="P416" s="1"/>
    </row>
    <row r="417" spans="1:16" x14ac:dyDescent="0.25">
      <c r="A417" s="1"/>
      <c r="B417" s="485"/>
      <c r="C417" s="1"/>
      <c r="D417" s="1"/>
      <c r="E417" s="1"/>
      <c r="F417" s="1"/>
      <c r="G417" s="1"/>
      <c r="H417" s="1"/>
      <c r="I417" s="1"/>
      <c r="J417" s="1"/>
      <c r="K417" s="1"/>
      <c r="L417" s="1"/>
      <c r="M417" s="1"/>
      <c r="N417" s="1"/>
      <c r="O417" s="1"/>
      <c r="P417" s="1"/>
    </row>
    <row r="418" spans="1:16" x14ac:dyDescent="0.25">
      <c r="A418" s="1"/>
      <c r="B418" s="485"/>
      <c r="C418" s="1"/>
      <c r="D418" s="1"/>
      <c r="E418" s="1"/>
      <c r="F418" s="1"/>
      <c r="G418" s="1"/>
      <c r="H418" s="1"/>
      <c r="I418" s="1"/>
      <c r="J418" s="1"/>
      <c r="K418" s="1"/>
      <c r="L418" s="1"/>
      <c r="M418" s="1"/>
      <c r="N418" s="1"/>
      <c r="O418" s="1"/>
      <c r="P418" s="1"/>
    </row>
    <row r="419" spans="1:16" x14ac:dyDescent="0.25">
      <c r="A419" s="1"/>
      <c r="B419" s="485"/>
      <c r="C419" s="1"/>
      <c r="D419" s="1"/>
      <c r="E419" s="1"/>
      <c r="F419" s="1"/>
      <c r="G419" s="1"/>
      <c r="H419" s="1"/>
      <c r="I419" s="1"/>
      <c r="J419" s="1"/>
      <c r="K419" s="1"/>
      <c r="L419" s="1"/>
      <c r="M419" s="1"/>
      <c r="N419" s="1"/>
      <c r="O419" s="1"/>
      <c r="P419" s="1"/>
    </row>
    <row r="420" spans="1:16" x14ac:dyDescent="0.25">
      <c r="A420" s="1"/>
      <c r="B420" s="485"/>
      <c r="C420" s="1"/>
      <c r="D420" s="1"/>
      <c r="E420" s="1"/>
      <c r="F420" s="1"/>
      <c r="G420" s="1"/>
      <c r="H420" s="1"/>
      <c r="I420" s="1"/>
      <c r="J420" s="1"/>
      <c r="K420" s="1"/>
      <c r="L420" s="1"/>
      <c r="M420" s="1"/>
      <c r="N420" s="1"/>
      <c r="O420" s="1"/>
      <c r="P420" s="1"/>
    </row>
    <row r="421" spans="1:16" x14ac:dyDescent="0.25">
      <c r="A421" s="1"/>
      <c r="B421" s="485"/>
      <c r="C421" s="1"/>
      <c r="D421" s="1"/>
      <c r="E421" s="1"/>
      <c r="F421" s="1"/>
      <c r="G421" s="1"/>
      <c r="H421" s="1"/>
      <c r="I421" s="1"/>
      <c r="J421" s="1"/>
      <c r="K421" s="1"/>
      <c r="L421" s="1"/>
      <c r="M421" s="1"/>
      <c r="N421" s="1"/>
      <c r="O421" s="1"/>
      <c r="P421" s="1"/>
    </row>
    <row r="422" spans="1:16" x14ac:dyDescent="0.25">
      <c r="A422" s="1"/>
      <c r="B422" s="485"/>
      <c r="C422" s="1"/>
      <c r="D422" s="1"/>
      <c r="E422" s="1"/>
      <c r="F422" s="1"/>
      <c r="G422" s="1"/>
      <c r="H422" s="1"/>
      <c r="I422" s="1"/>
      <c r="J422" s="1"/>
      <c r="K422" s="1"/>
      <c r="L422" s="1"/>
      <c r="M422" s="1"/>
      <c r="N422" s="1"/>
      <c r="O422" s="1"/>
      <c r="P422" s="1"/>
    </row>
    <row r="423" spans="1:16" x14ac:dyDescent="0.25">
      <c r="A423" s="1"/>
      <c r="B423" s="485"/>
      <c r="C423" s="1"/>
      <c r="D423" s="1"/>
      <c r="E423" s="1"/>
      <c r="F423" s="1"/>
      <c r="G423" s="1"/>
      <c r="H423" s="1"/>
      <c r="I423" s="1"/>
      <c r="J423" s="1"/>
      <c r="K423" s="1"/>
      <c r="L423" s="1"/>
      <c r="M423" s="1"/>
      <c r="N423" s="1"/>
      <c r="O423" s="1"/>
      <c r="P423" s="1"/>
    </row>
    <row r="424" spans="1:16" x14ac:dyDescent="0.25">
      <c r="A424" s="1"/>
      <c r="B424" s="485"/>
      <c r="C424" s="1"/>
      <c r="D424" s="1"/>
      <c r="E424" s="1"/>
      <c r="F424" s="1"/>
      <c r="G424" s="1"/>
      <c r="H424" s="1"/>
      <c r="I424" s="1"/>
      <c r="J424" s="1"/>
      <c r="K424" s="1"/>
      <c r="L424" s="1"/>
      <c r="M424" s="1"/>
      <c r="N424" s="1"/>
      <c r="O424" s="1"/>
      <c r="P424" s="1"/>
    </row>
    <row r="425" spans="1:16" x14ac:dyDescent="0.25">
      <c r="A425" s="1"/>
      <c r="B425" s="485"/>
      <c r="C425" s="1"/>
      <c r="D425" s="1"/>
      <c r="E425" s="1"/>
      <c r="F425" s="1"/>
      <c r="G425" s="1"/>
      <c r="H425" s="1"/>
      <c r="I425" s="1"/>
      <c r="J425" s="1"/>
      <c r="K425" s="1"/>
      <c r="L425" s="1"/>
      <c r="M425" s="1"/>
      <c r="N425" s="1"/>
      <c r="O425" s="1"/>
      <c r="P425" s="1"/>
    </row>
    <row r="426" spans="1:16" x14ac:dyDescent="0.25">
      <c r="A426" s="1"/>
      <c r="B426" s="485"/>
      <c r="C426" s="1"/>
      <c r="D426" s="1"/>
      <c r="E426" s="1"/>
      <c r="F426" s="1"/>
      <c r="G426" s="1"/>
      <c r="H426" s="1"/>
      <c r="I426" s="1"/>
      <c r="J426" s="1"/>
      <c r="K426" s="1"/>
      <c r="L426" s="1"/>
      <c r="M426" s="1"/>
      <c r="N426" s="1"/>
      <c r="O426" s="1"/>
      <c r="P426" s="1"/>
    </row>
    <row r="427" spans="1:16" x14ac:dyDescent="0.25">
      <c r="A427" s="1"/>
      <c r="B427" s="485"/>
      <c r="C427" s="1"/>
      <c r="D427" s="1"/>
      <c r="E427" s="1"/>
      <c r="F427" s="1"/>
      <c r="G427" s="1"/>
      <c r="H427" s="1"/>
      <c r="I427" s="1"/>
      <c r="J427" s="1"/>
      <c r="K427" s="1"/>
      <c r="L427" s="1"/>
      <c r="M427" s="1"/>
      <c r="N427" s="1"/>
      <c r="O427" s="1"/>
      <c r="P427" s="1"/>
    </row>
    <row r="428" spans="1:16" x14ac:dyDescent="0.25">
      <c r="A428" s="1"/>
      <c r="B428" s="485"/>
      <c r="C428" s="1"/>
      <c r="D428" s="1"/>
      <c r="E428" s="1"/>
      <c r="F428" s="1"/>
      <c r="G428" s="1"/>
      <c r="H428" s="1"/>
      <c r="I428" s="1"/>
      <c r="J428" s="1"/>
      <c r="K428" s="1"/>
      <c r="L428" s="1"/>
      <c r="M428" s="1"/>
      <c r="N428" s="1"/>
      <c r="O428" s="1"/>
      <c r="P428" s="1"/>
    </row>
    <row r="429" spans="1:16" x14ac:dyDescent="0.25">
      <c r="A429" s="1"/>
      <c r="B429" s="485"/>
      <c r="C429" s="1"/>
      <c r="D429" s="1"/>
      <c r="E429" s="1"/>
      <c r="F429" s="1"/>
      <c r="G429" s="1"/>
      <c r="H429" s="1"/>
      <c r="I429" s="1"/>
      <c r="J429" s="1"/>
      <c r="K429" s="1"/>
      <c r="L429" s="1"/>
      <c r="M429" s="1"/>
      <c r="N429" s="1"/>
      <c r="O429" s="1"/>
      <c r="P429" s="1"/>
    </row>
    <row r="430" spans="1:16" x14ac:dyDescent="0.25">
      <c r="A430" s="1"/>
      <c r="B430" s="485"/>
      <c r="C430" s="1"/>
      <c r="D430" s="1"/>
      <c r="E430" s="1"/>
      <c r="F430" s="1"/>
      <c r="G430" s="1"/>
      <c r="H430" s="1"/>
      <c r="I430" s="1"/>
      <c r="J430" s="1"/>
      <c r="K430" s="1"/>
      <c r="L430" s="1"/>
      <c r="M430" s="1"/>
      <c r="N430" s="1"/>
      <c r="O430" s="1"/>
      <c r="P430" s="1"/>
    </row>
    <row r="431" spans="1:16" x14ac:dyDescent="0.25">
      <c r="A431" s="1"/>
      <c r="B431" s="485"/>
      <c r="C431" s="1"/>
      <c r="D431" s="1"/>
      <c r="E431" s="1"/>
      <c r="F431" s="1"/>
      <c r="G431" s="1"/>
      <c r="H431" s="1"/>
      <c r="I431" s="1"/>
      <c r="J431" s="1"/>
      <c r="K431" s="1"/>
      <c r="L431" s="1"/>
      <c r="M431" s="1"/>
      <c r="N431" s="1"/>
      <c r="O431" s="1"/>
      <c r="P431" s="1"/>
    </row>
    <row r="432" spans="1:16" x14ac:dyDescent="0.25">
      <c r="A432" s="1"/>
      <c r="B432" s="485"/>
      <c r="C432" s="1"/>
      <c r="D432" s="1"/>
      <c r="E432" s="1"/>
      <c r="F432" s="1"/>
      <c r="G432" s="1"/>
      <c r="H432" s="1"/>
      <c r="I432" s="1"/>
      <c r="J432" s="1"/>
      <c r="K432" s="1"/>
      <c r="L432" s="1"/>
      <c r="M432" s="1"/>
      <c r="N432" s="1"/>
      <c r="O432" s="1"/>
      <c r="P432" s="1"/>
    </row>
    <row r="433" spans="1:16" x14ac:dyDescent="0.25">
      <c r="A433" s="1"/>
      <c r="B433" s="485"/>
      <c r="C433" s="1"/>
      <c r="D433" s="1"/>
      <c r="E433" s="1"/>
      <c r="F433" s="1"/>
      <c r="G433" s="1"/>
      <c r="H433" s="1"/>
      <c r="I433" s="1"/>
      <c r="J433" s="1"/>
      <c r="K433" s="1"/>
      <c r="L433" s="1"/>
      <c r="M433" s="1"/>
      <c r="N433" s="1"/>
      <c r="O433" s="1"/>
      <c r="P433" s="1"/>
    </row>
    <row r="434" spans="1:16" x14ac:dyDescent="0.25">
      <c r="A434" s="1"/>
      <c r="B434" s="485"/>
      <c r="C434" s="1"/>
      <c r="D434" s="1"/>
      <c r="E434" s="1"/>
      <c r="F434" s="1"/>
      <c r="G434" s="1"/>
      <c r="H434" s="1"/>
      <c r="I434" s="1"/>
      <c r="J434" s="1"/>
      <c r="K434" s="1"/>
      <c r="L434" s="1"/>
      <c r="M434" s="1"/>
      <c r="N434" s="1"/>
      <c r="O434" s="1"/>
      <c r="P434" s="1"/>
    </row>
    <row r="435" spans="1:16" x14ac:dyDescent="0.25">
      <c r="A435" s="1"/>
      <c r="B435" s="485"/>
      <c r="C435" s="1"/>
      <c r="D435" s="1"/>
      <c r="E435" s="1"/>
      <c r="F435" s="1"/>
      <c r="G435" s="1"/>
      <c r="H435" s="1"/>
      <c r="I435" s="1"/>
      <c r="J435" s="1"/>
      <c r="K435" s="1"/>
      <c r="L435" s="1"/>
      <c r="M435" s="1"/>
      <c r="N435" s="1"/>
      <c r="O435" s="1"/>
      <c r="P435" s="1"/>
    </row>
    <row r="436" spans="1:16" x14ac:dyDescent="0.25">
      <c r="A436" s="1"/>
      <c r="B436" s="485"/>
      <c r="C436" s="1"/>
      <c r="D436" s="1"/>
      <c r="E436" s="1"/>
      <c r="F436" s="1"/>
      <c r="G436" s="1"/>
      <c r="H436" s="1"/>
      <c r="I436" s="1"/>
      <c r="J436" s="1"/>
      <c r="K436" s="1"/>
      <c r="L436" s="1"/>
      <c r="M436" s="1"/>
      <c r="N436" s="1"/>
      <c r="O436" s="1"/>
      <c r="P436" s="1"/>
    </row>
    <row r="437" spans="1:16" x14ac:dyDescent="0.25">
      <c r="A437" s="1"/>
      <c r="B437" s="485"/>
      <c r="C437" s="1"/>
      <c r="D437" s="1"/>
      <c r="E437" s="1"/>
      <c r="F437" s="1"/>
      <c r="G437" s="1"/>
      <c r="H437" s="1"/>
      <c r="I437" s="1"/>
      <c r="J437" s="1"/>
      <c r="K437" s="1"/>
      <c r="L437" s="1"/>
      <c r="M437" s="1"/>
      <c r="N437" s="1"/>
      <c r="O437" s="1"/>
      <c r="P437" s="1"/>
    </row>
    <row r="438" spans="1:16" x14ac:dyDescent="0.25">
      <c r="A438" s="1"/>
      <c r="B438" s="485"/>
      <c r="C438" s="1"/>
      <c r="D438" s="1"/>
      <c r="E438" s="1"/>
      <c r="F438" s="1"/>
      <c r="G438" s="1"/>
      <c r="H438" s="1"/>
      <c r="I438" s="1"/>
      <c r="J438" s="1"/>
      <c r="K438" s="1"/>
      <c r="L438" s="1"/>
      <c r="M438" s="1"/>
      <c r="N438" s="1"/>
      <c r="O438" s="1"/>
      <c r="P438" s="1"/>
    </row>
    <row r="439" spans="1:16" x14ac:dyDescent="0.25">
      <c r="A439" s="1"/>
      <c r="B439" s="485"/>
      <c r="C439" s="1"/>
      <c r="D439" s="1"/>
      <c r="E439" s="1"/>
      <c r="F439" s="1"/>
      <c r="G439" s="1"/>
      <c r="H439" s="1"/>
      <c r="I439" s="1"/>
      <c r="J439" s="1"/>
      <c r="K439" s="1"/>
      <c r="L439" s="1"/>
      <c r="M439" s="1"/>
      <c r="N439" s="1"/>
      <c r="O439" s="1"/>
      <c r="P439" s="1"/>
    </row>
    <row r="440" spans="1:16" x14ac:dyDescent="0.25">
      <c r="A440" s="1"/>
      <c r="B440" s="485"/>
      <c r="C440" s="1"/>
      <c r="D440" s="1"/>
      <c r="E440" s="1"/>
      <c r="F440" s="1"/>
      <c r="G440" s="1"/>
      <c r="H440" s="1"/>
      <c r="I440" s="1"/>
      <c r="J440" s="1"/>
      <c r="K440" s="1"/>
      <c r="L440" s="1"/>
      <c r="M440" s="1"/>
      <c r="N440" s="1"/>
      <c r="O440" s="1"/>
      <c r="P440" s="1"/>
    </row>
    <row r="441" spans="1:16" x14ac:dyDescent="0.25">
      <c r="A441" s="1"/>
      <c r="B441" s="485"/>
      <c r="C441" s="1"/>
      <c r="D441" s="1"/>
      <c r="E441" s="1"/>
      <c r="F441" s="1"/>
      <c r="G441" s="1"/>
      <c r="H441" s="1"/>
      <c r="I441" s="1"/>
      <c r="J441" s="1"/>
      <c r="K441" s="1"/>
      <c r="L441" s="1"/>
      <c r="M441" s="1"/>
      <c r="N441" s="1"/>
      <c r="O441" s="1"/>
      <c r="P441" s="1"/>
    </row>
    <row r="442" spans="1:16" x14ac:dyDescent="0.25">
      <c r="A442" s="1"/>
      <c r="B442" s="485"/>
      <c r="C442" s="1"/>
      <c r="D442" s="1"/>
      <c r="E442" s="1"/>
      <c r="F442" s="1"/>
      <c r="G442" s="1"/>
      <c r="H442" s="1"/>
      <c r="I442" s="1"/>
      <c r="J442" s="1"/>
      <c r="K442" s="1"/>
      <c r="L442" s="1"/>
      <c r="M442" s="1"/>
      <c r="N442" s="1"/>
      <c r="O442" s="1"/>
      <c r="P442" s="1"/>
    </row>
    <row r="443" spans="1:16" x14ac:dyDescent="0.25">
      <c r="A443" s="1"/>
      <c r="B443" s="485"/>
      <c r="C443" s="1"/>
      <c r="D443" s="1"/>
      <c r="E443" s="1"/>
      <c r="F443" s="1"/>
      <c r="G443" s="1"/>
      <c r="H443" s="1"/>
      <c r="I443" s="1"/>
      <c r="J443" s="1"/>
      <c r="K443" s="1"/>
      <c r="L443" s="1"/>
      <c r="M443" s="1"/>
      <c r="N443" s="1"/>
      <c r="O443" s="1"/>
      <c r="P443" s="1"/>
    </row>
    <row r="444" spans="1:16" x14ac:dyDescent="0.25">
      <c r="A444" s="1"/>
      <c r="B444" s="485"/>
      <c r="C444" s="1"/>
      <c r="D444" s="1"/>
      <c r="E444" s="1"/>
      <c r="F444" s="1"/>
      <c r="G444" s="1"/>
      <c r="H444" s="1"/>
      <c r="I444" s="1"/>
      <c r="J444" s="1"/>
      <c r="K444" s="1"/>
      <c r="L444" s="1"/>
      <c r="M444" s="1"/>
      <c r="N444" s="1"/>
      <c r="O444" s="1"/>
      <c r="P444" s="1"/>
    </row>
    <row r="445" spans="1:16" x14ac:dyDescent="0.25">
      <c r="A445" s="1"/>
      <c r="B445" s="485"/>
      <c r="C445" s="1"/>
      <c r="D445" s="1"/>
      <c r="E445" s="1"/>
      <c r="F445" s="1"/>
      <c r="G445" s="1"/>
      <c r="H445" s="1"/>
      <c r="I445" s="1"/>
      <c r="J445" s="1"/>
      <c r="K445" s="1"/>
      <c r="L445" s="1"/>
      <c r="M445" s="1"/>
      <c r="N445" s="1"/>
      <c r="O445" s="1"/>
      <c r="P445" s="1"/>
    </row>
    <row r="446" spans="1:16" x14ac:dyDescent="0.25">
      <c r="A446" s="1"/>
      <c r="B446" s="485"/>
      <c r="C446" s="1"/>
      <c r="D446" s="1"/>
      <c r="E446" s="1"/>
      <c r="F446" s="1"/>
      <c r="G446" s="1"/>
      <c r="H446" s="1"/>
      <c r="I446" s="1"/>
      <c r="J446" s="1"/>
      <c r="K446" s="1"/>
      <c r="L446" s="1"/>
      <c r="M446" s="1"/>
      <c r="N446" s="1"/>
      <c r="O446" s="1"/>
      <c r="P446" s="1"/>
    </row>
    <row r="447" spans="1:16" x14ac:dyDescent="0.25">
      <c r="A447" s="1"/>
      <c r="B447" s="485"/>
      <c r="C447" s="1"/>
      <c r="D447" s="1"/>
      <c r="E447" s="1"/>
      <c r="F447" s="1"/>
      <c r="G447" s="1"/>
      <c r="H447" s="1"/>
      <c r="I447" s="1"/>
      <c r="J447" s="1"/>
      <c r="K447" s="1"/>
      <c r="L447" s="1"/>
      <c r="M447" s="1"/>
      <c r="N447" s="1"/>
      <c r="O447" s="1"/>
      <c r="P447" s="1"/>
    </row>
    <row r="448" spans="1:16" x14ac:dyDescent="0.25">
      <c r="A448" s="1"/>
      <c r="B448" s="485"/>
      <c r="C448" s="1"/>
      <c r="D448" s="1"/>
      <c r="E448" s="1"/>
      <c r="F448" s="1"/>
      <c r="G448" s="1"/>
      <c r="H448" s="1"/>
      <c r="I448" s="1"/>
      <c r="J448" s="1"/>
      <c r="K448" s="1"/>
      <c r="L448" s="1"/>
      <c r="M448" s="1"/>
      <c r="N448" s="1"/>
      <c r="O448" s="1"/>
      <c r="P448" s="1"/>
    </row>
    <row r="449" spans="1:16" x14ac:dyDescent="0.25">
      <c r="A449" s="1"/>
      <c r="B449" s="485"/>
      <c r="C449" s="1"/>
      <c r="D449" s="1"/>
      <c r="E449" s="1"/>
      <c r="F449" s="1"/>
      <c r="G449" s="1"/>
      <c r="H449" s="1"/>
      <c r="I449" s="1"/>
      <c r="J449" s="1"/>
      <c r="K449" s="1"/>
      <c r="L449" s="1"/>
      <c r="M449" s="1"/>
      <c r="N449" s="1"/>
      <c r="O449" s="1"/>
      <c r="P449" s="1"/>
    </row>
    <row r="450" spans="1:16" x14ac:dyDescent="0.25">
      <c r="A450" s="1"/>
      <c r="B450" s="485"/>
      <c r="C450" s="1"/>
      <c r="D450" s="1"/>
      <c r="E450" s="1"/>
      <c r="F450" s="1"/>
      <c r="G450" s="1"/>
      <c r="H450" s="1"/>
      <c r="I450" s="1"/>
      <c r="J450" s="1"/>
      <c r="K450" s="1"/>
      <c r="L450" s="1"/>
      <c r="M450" s="1"/>
      <c r="N450" s="1"/>
      <c r="O450" s="1"/>
      <c r="P450" s="1"/>
    </row>
    <row r="451" spans="1:16" x14ac:dyDescent="0.25">
      <c r="A451" s="1"/>
      <c r="B451" s="485"/>
      <c r="C451" s="1"/>
      <c r="D451" s="1"/>
      <c r="E451" s="1"/>
      <c r="F451" s="1"/>
      <c r="G451" s="1"/>
      <c r="H451" s="1"/>
      <c r="I451" s="1"/>
      <c r="J451" s="1"/>
      <c r="K451" s="1"/>
      <c r="L451" s="1"/>
      <c r="M451" s="1"/>
      <c r="N451" s="1"/>
      <c r="O451" s="1"/>
      <c r="P451" s="1"/>
    </row>
    <row r="452" spans="1:16" x14ac:dyDescent="0.25">
      <c r="A452" s="1"/>
      <c r="B452" s="485"/>
      <c r="C452" s="1"/>
      <c r="D452" s="1"/>
      <c r="E452" s="1"/>
      <c r="F452" s="1"/>
      <c r="G452" s="1"/>
      <c r="H452" s="1"/>
      <c r="I452" s="1"/>
      <c r="J452" s="1"/>
      <c r="K452" s="1"/>
      <c r="L452" s="1"/>
      <c r="M452" s="1"/>
      <c r="N452" s="1"/>
      <c r="O452" s="1"/>
      <c r="P452" s="1"/>
    </row>
    <row r="453" spans="1:16" x14ac:dyDescent="0.25">
      <c r="A453" s="1"/>
      <c r="B453" s="485"/>
      <c r="C453" s="1"/>
      <c r="D453" s="1"/>
      <c r="E453" s="1"/>
      <c r="F453" s="1"/>
      <c r="G453" s="1"/>
      <c r="H453" s="1"/>
      <c r="I453" s="1"/>
      <c r="J453" s="1"/>
      <c r="K453" s="1"/>
      <c r="L453" s="1"/>
      <c r="M453" s="1"/>
      <c r="N453" s="1"/>
      <c r="O453" s="1"/>
      <c r="P453" s="1"/>
    </row>
    <row r="454" spans="1:16" x14ac:dyDescent="0.25">
      <c r="A454" s="1"/>
      <c r="B454" s="485"/>
      <c r="C454" s="1"/>
      <c r="D454" s="1"/>
      <c r="E454" s="1"/>
      <c r="F454" s="1"/>
      <c r="G454" s="1"/>
      <c r="H454" s="1"/>
      <c r="I454" s="1"/>
      <c r="J454" s="1"/>
      <c r="K454" s="1"/>
      <c r="L454" s="1"/>
      <c r="M454" s="1"/>
      <c r="N454" s="1"/>
      <c r="O454" s="1"/>
      <c r="P454" s="1"/>
    </row>
    <row r="455" spans="1:16" x14ac:dyDescent="0.25">
      <c r="A455" s="1"/>
      <c r="B455" s="485"/>
      <c r="C455" s="1"/>
      <c r="D455" s="1"/>
      <c r="E455" s="1"/>
      <c r="F455" s="1"/>
      <c r="G455" s="1"/>
      <c r="H455" s="1"/>
      <c r="I455" s="1"/>
      <c r="J455" s="1"/>
      <c r="K455" s="1"/>
      <c r="L455" s="1"/>
      <c r="M455" s="1"/>
      <c r="N455" s="1"/>
      <c r="O455" s="1"/>
      <c r="P455" s="1"/>
    </row>
    <row r="456" spans="1:16" x14ac:dyDescent="0.25">
      <c r="A456" s="1"/>
      <c r="B456" s="485"/>
      <c r="C456" s="1"/>
      <c r="D456" s="1"/>
      <c r="E456" s="1"/>
      <c r="F456" s="1"/>
      <c r="G456" s="1"/>
      <c r="H456" s="1"/>
      <c r="I456" s="1"/>
      <c r="J456" s="1"/>
      <c r="K456" s="1"/>
      <c r="L456" s="1"/>
      <c r="M456" s="1"/>
      <c r="N456" s="1"/>
      <c r="O456" s="1"/>
      <c r="P456" s="1"/>
    </row>
    <row r="457" spans="1:16" x14ac:dyDescent="0.25">
      <c r="A457" s="1"/>
      <c r="B457" s="485"/>
      <c r="C457" s="1"/>
      <c r="D457" s="1"/>
      <c r="E457" s="1"/>
      <c r="F457" s="1"/>
      <c r="G457" s="1"/>
      <c r="H457" s="1"/>
      <c r="I457" s="1"/>
      <c r="J457" s="1"/>
      <c r="K457" s="1"/>
      <c r="L457" s="1"/>
      <c r="M457" s="1"/>
      <c r="N457" s="1"/>
      <c r="O457" s="1"/>
      <c r="P457" s="1"/>
    </row>
    <row r="458" spans="1:16" x14ac:dyDescent="0.25">
      <c r="A458" s="1"/>
      <c r="B458" s="485"/>
      <c r="C458" s="1"/>
      <c r="D458" s="1"/>
      <c r="E458" s="1"/>
      <c r="F458" s="1"/>
      <c r="G458" s="1"/>
      <c r="H458" s="1"/>
      <c r="I458" s="1"/>
      <c r="J458" s="1"/>
      <c r="K458" s="1"/>
      <c r="L458" s="1"/>
      <c r="M458" s="1"/>
      <c r="N458" s="1"/>
      <c r="O458" s="1"/>
      <c r="P458" s="1"/>
    </row>
    <row r="459" spans="1:16" x14ac:dyDescent="0.25">
      <c r="A459" s="1"/>
      <c r="B459" s="485"/>
      <c r="C459" s="1"/>
      <c r="D459" s="1"/>
      <c r="E459" s="1"/>
      <c r="F459" s="1"/>
      <c r="G459" s="1"/>
      <c r="H459" s="1"/>
      <c r="I459" s="1"/>
      <c r="J459" s="1"/>
      <c r="K459" s="1"/>
      <c r="L459" s="1"/>
      <c r="M459" s="1"/>
      <c r="N459" s="1"/>
      <c r="O459" s="1"/>
      <c r="P459" s="1"/>
    </row>
    <row r="460" spans="1:16" x14ac:dyDescent="0.25">
      <c r="A460" s="1"/>
      <c r="B460" s="485"/>
      <c r="C460" s="1"/>
      <c r="D460" s="1"/>
      <c r="E460" s="1"/>
      <c r="F460" s="1"/>
      <c r="G460" s="1"/>
      <c r="H460" s="1"/>
      <c r="I460" s="1"/>
      <c r="J460" s="1"/>
      <c r="K460" s="1"/>
      <c r="L460" s="1"/>
      <c r="M460" s="1"/>
      <c r="N460" s="1"/>
      <c r="O460" s="1"/>
      <c r="P460" s="1"/>
    </row>
    <row r="461" spans="1:16" x14ac:dyDescent="0.25">
      <c r="A461" s="1"/>
      <c r="B461" s="485"/>
      <c r="C461" s="1"/>
      <c r="D461" s="1"/>
      <c r="E461" s="1"/>
      <c r="F461" s="1"/>
      <c r="G461" s="1"/>
      <c r="H461" s="1"/>
      <c r="I461" s="1"/>
      <c r="J461" s="1"/>
      <c r="K461" s="1"/>
      <c r="L461" s="1"/>
      <c r="M461" s="1"/>
      <c r="N461" s="1"/>
      <c r="O461" s="1"/>
      <c r="P461" s="1"/>
    </row>
    <row r="462" spans="1:16" x14ac:dyDescent="0.25">
      <c r="A462" s="1"/>
      <c r="B462" s="485"/>
      <c r="C462" s="1"/>
      <c r="D462" s="1"/>
      <c r="E462" s="1"/>
      <c r="F462" s="1"/>
      <c r="G462" s="1"/>
      <c r="H462" s="1"/>
      <c r="I462" s="1"/>
      <c r="J462" s="1"/>
      <c r="K462" s="1"/>
      <c r="L462" s="1"/>
      <c r="M462" s="1"/>
      <c r="N462" s="1"/>
      <c r="O462" s="1"/>
      <c r="P462" s="1"/>
    </row>
    <row r="463" spans="1:16" x14ac:dyDescent="0.25">
      <c r="A463" s="1"/>
      <c r="B463" s="485"/>
      <c r="C463" s="1"/>
      <c r="D463" s="1"/>
      <c r="E463" s="1"/>
      <c r="F463" s="1"/>
      <c r="G463" s="1"/>
      <c r="H463" s="1"/>
      <c r="I463" s="1"/>
      <c r="J463" s="1"/>
      <c r="K463" s="1"/>
      <c r="L463" s="1"/>
      <c r="M463" s="1"/>
      <c r="N463" s="1"/>
      <c r="O463" s="1"/>
      <c r="P463" s="1"/>
    </row>
    <row r="464" spans="1:16" x14ac:dyDescent="0.25">
      <c r="A464" s="1"/>
      <c r="B464" s="485"/>
      <c r="C464" s="1"/>
      <c r="D464" s="1"/>
      <c r="E464" s="1"/>
      <c r="F464" s="1"/>
      <c r="G464" s="1"/>
      <c r="H464" s="1"/>
      <c r="I464" s="1"/>
      <c r="J464" s="1"/>
      <c r="K464" s="1"/>
      <c r="L464" s="1"/>
      <c r="M464" s="1"/>
      <c r="N464" s="1"/>
      <c r="O464" s="1"/>
      <c r="P464" s="1"/>
    </row>
    <row r="465" spans="1:16" x14ac:dyDescent="0.25">
      <c r="A465" s="1"/>
      <c r="B465" s="485"/>
      <c r="C465" s="1"/>
      <c r="D465" s="1"/>
      <c r="E465" s="1"/>
      <c r="F465" s="1"/>
      <c r="G465" s="1"/>
      <c r="H465" s="1"/>
      <c r="I465" s="1"/>
      <c r="J465" s="1"/>
      <c r="K465" s="1"/>
      <c r="L465" s="1"/>
      <c r="M465" s="1"/>
      <c r="N465" s="1"/>
      <c r="O465" s="1"/>
      <c r="P465" s="1"/>
    </row>
    <row r="466" spans="1:16" x14ac:dyDescent="0.25">
      <c r="A466" s="1"/>
      <c r="B466" s="485"/>
      <c r="C466" s="1"/>
      <c r="D466" s="1"/>
      <c r="E466" s="1"/>
      <c r="F466" s="1"/>
      <c r="G466" s="1"/>
      <c r="H466" s="1"/>
      <c r="I466" s="1"/>
      <c r="J466" s="1"/>
      <c r="K466" s="1"/>
      <c r="L466" s="1"/>
      <c r="M466" s="1"/>
      <c r="N466" s="1"/>
      <c r="O466" s="1"/>
      <c r="P466" s="1"/>
    </row>
    <row r="467" spans="1:16" x14ac:dyDescent="0.25">
      <c r="A467" s="1"/>
      <c r="B467" s="485"/>
      <c r="C467" s="1"/>
      <c r="D467" s="1"/>
      <c r="E467" s="1"/>
      <c r="F467" s="1"/>
      <c r="G467" s="1"/>
      <c r="H467" s="1"/>
      <c r="I467" s="1"/>
      <c r="J467" s="1"/>
      <c r="K467" s="1"/>
      <c r="L467" s="1"/>
      <c r="M467" s="1"/>
      <c r="N467" s="1"/>
      <c r="O467" s="1"/>
      <c r="P467" s="1"/>
    </row>
    <row r="468" spans="1:16" x14ac:dyDescent="0.25">
      <c r="A468" s="1"/>
      <c r="B468" s="485"/>
      <c r="C468" s="1"/>
      <c r="D468" s="1"/>
      <c r="E468" s="1"/>
      <c r="F468" s="1"/>
      <c r="G468" s="1"/>
      <c r="H468" s="1"/>
      <c r="I468" s="1"/>
      <c r="J468" s="1"/>
      <c r="K468" s="1"/>
      <c r="L468" s="1"/>
      <c r="M468" s="1"/>
      <c r="N468" s="1"/>
      <c r="O468" s="1"/>
      <c r="P468" s="1"/>
    </row>
    <row r="469" spans="1:16" x14ac:dyDescent="0.25">
      <c r="A469" s="1"/>
      <c r="B469" s="485"/>
      <c r="C469" s="1"/>
      <c r="D469" s="1"/>
      <c r="E469" s="1"/>
      <c r="F469" s="1"/>
      <c r="G469" s="1"/>
      <c r="H469" s="1"/>
      <c r="I469" s="1"/>
      <c r="J469" s="1"/>
      <c r="K469" s="1"/>
      <c r="L469" s="1"/>
      <c r="M469" s="1"/>
      <c r="N469" s="1"/>
      <c r="O469" s="1"/>
      <c r="P469" s="1"/>
    </row>
    <row r="470" spans="1:16" x14ac:dyDescent="0.25">
      <c r="A470" s="1"/>
      <c r="B470" s="485"/>
      <c r="C470" s="1"/>
      <c r="D470" s="1"/>
      <c r="E470" s="1"/>
      <c r="F470" s="1"/>
      <c r="G470" s="1"/>
      <c r="H470" s="1"/>
      <c r="I470" s="1"/>
      <c r="J470" s="1"/>
      <c r="K470" s="1"/>
      <c r="L470" s="1"/>
      <c r="M470" s="1"/>
      <c r="N470" s="1"/>
      <c r="O470" s="1"/>
      <c r="P470" s="1"/>
    </row>
    <row r="471" spans="1:16" x14ac:dyDescent="0.25">
      <c r="A471" s="1"/>
      <c r="B471" s="485"/>
      <c r="C471" s="1"/>
      <c r="D471" s="1"/>
      <c r="E471" s="1"/>
      <c r="F471" s="1"/>
      <c r="G471" s="1"/>
      <c r="H471" s="1"/>
      <c r="I471" s="1"/>
      <c r="J471" s="1"/>
      <c r="K471" s="1"/>
      <c r="L471" s="1"/>
      <c r="M471" s="1"/>
      <c r="N471" s="1"/>
      <c r="O471" s="1"/>
      <c r="P471" s="1"/>
    </row>
    <row r="472" spans="1:16" x14ac:dyDescent="0.25">
      <c r="A472" s="1"/>
      <c r="B472" s="485"/>
      <c r="C472" s="1"/>
      <c r="D472" s="1"/>
      <c r="E472" s="1"/>
      <c r="F472" s="1"/>
      <c r="G472" s="1"/>
      <c r="H472" s="1"/>
      <c r="I472" s="1"/>
      <c r="J472" s="1"/>
      <c r="K472" s="1"/>
      <c r="L472" s="1"/>
      <c r="M472" s="1"/>
      <c r="N472" s="1"/>
      <c r="O472" s="1"/>
      <c r="P472" s="1"/>
    </row>
    <row r="473" spans="1:16" x14ac:dyDescent="0.25">
      <c r="A473" s="1"/>
      <c r="B473" s="485"/>
      <c r="C473" s="1"/>
      <c r="D473" s="1"/>
      <c r="E473" s="1"/>
      <c r="F473" s="1"/>
      <c r="G473" s="1"/>
      <c r="H473" s="1"/>
      <c r="I473" s="1"/>
      <c r="J473" s="1"/>
      <c r="K473" s="1"/>
      <c r="L473" s="1"/>
      <c r="M473" s="1"/>
      <c r="N473" s="1"/>
      <c r="O473" s="1"/>
      <c r="P473" s="1"/>
    </row>
    <row r="474" spans="1:16" x14ac:dyDescent="0.25">
      <c r="A474" s="1"/>
      <c r="B474" s="485"/>
      <c r="C474" s="1"/>
      <c r="D474" s="1"/>
      <c r="E474" s="1"/>
      <c r="F474" s="1"/>
      <c r="G474" s="1"/>
      <c r="H474" s="1"/>
      <c r="I474" s="1"/>
      <c r="J474" s="1"/>
      <c r="K474" s="1"/>
      <c r="L474" s="1"/>
      <c r="M474" s="1"/>
      <c r="N474" s="1"/>
      <c r="O474" s="1"/>
      <c r="P474" s="1"/>
    </row>
    <row r="475" spans="1:16" x14ac:dyDescent="0.25">
      <c r="A475" s="1"/>
      <c r="B475" s="485"/>
      <c r="C475" s="1"/>
      <c r="D475" s="1"/>
      <c r="E475" s="1"/>
      <c r="F475" s="1"/>
      <c r="G475" s="1"/>
      <c r="H475" s="1"/>
      <c r="I475" s="1"/>
      <c r="J475" s="1"/>
      <c r="K475" s="1"/>
      <c r="L475" s="1"/>
      <c r="M475" s="1"/>
      <c r="N475" s="1"/>
      <c r="O475" s="1"/>
      <c r="P475" s="1"/>
    </row>
    <row r="476" spans="1:16" x14ac:dyDescent="0.25">
      <c r="A476" s="1"/>
      <c r="B476" s="485"/>
      <c r="C476" s="1"/>
      <c r="D476" s="1"/>
      <c r="E476" s="1"/>
      <c r="F476" s="1"/>
      <c r="G476" s="1"/>
      <c r="H476" s="1"/>
      <c r="I476" s="1"/>
      <c r="J476" s="1"/>
      <c r="K476" s="1"/>
      <c r="L476" s="1"/>
      <c r="M476" s="1"/>
      <c r="N476" s="1"/>
      <c r="O476" s="1"/>
      <c r="P476" s="1"/>
    </row>
    <row r="477" spans="1:16" x14ac:dyDescent="0.25">
      <c r="A477" s="1"/>
      <c r="B477" s="485"/>
      <c r="C477" s="1"/>
      <c r="D477" s="1"/>
      <c r="E477" s="1"/>
      <c r="F477" s="1"/>
      <c r="G477" s="1"/>
      <c r="H477" s="1"/>
      <c r="I477" s="1"/>
      <c r="J477" s="1"/>
      <c r="K477" s="1"/>
      <c r="L477" s="1"/>
      <c r="M477" s="1"/>
      <c r="N477" s="1"/>
      <c r="O477" s="1"/>
      <c r="P477" s="1"/>
    </row>
    <row r="478" spans="1:16" x14ac:dyDescent="0.25">
      <c r="A478" s="1"/>
      <c r="B478" s="485"/>
      <c r="C478" s="1"/>
      <c r="D478" s="1"/>
      <c r="E478" s="1"/>
      <c r="F478" s="1"/>
      <c r="G478" s="1"/>
      <c r="H478" s="1"/>
      <c r="I478" s="1"/>
      <c r="J478" s="1"/>
      <c r="K478" s="1"/>
      <c r="L478" s="1"/>
      <c r="M478" s="1"/>
      <c r="N478" s="1"/>
      <c r="O478" s="1"/>
      <c r="P478" s="1"/>
    </row>
    <row r="479" spans="1:16" x14ac:dyDescent="0.25">
      <c r="A479" s="1"/>
      <c r="B479" s="485"/>
      <c r="C479" s="1"/>
      <c r="D479" s="1"/>
      <c r="E479" s="1"/>
      <c r="F479" s="1"/>
      <c r="G479" s="1"/>
      <c r="H479" s="1"/>
      <c r="I479" s="1"/>
      <c r="J479" s="1"/>
      <c r="K479" s="1"/>
      <c r="L479" s="1"/>
      <c r="M479" s="1"/>
      <c r="N479" s="1"/>
      <c r="O479" s="1"/>
      <c r="P479" s="1"/>
    </row>
    <row r="480" spans="1:16" x14ac:dyDescent="0.25">
      <c r="A480" s="1"/>
      <c r="B480" s="485"/>
      <c r="C480" s="1"/>
      <c r="D480" s="1"/>
      <c r="E480" s="1"/>
      <c r="F480" s="1"/>
      <c r="G480" s="1"/>
      <c r="H480" s="1"/>
      <c r="I480" s="1"/>
      <c r="J480" s="1"/>
      <c r="K480" s="1"/>
      <c r="L480" s="1"/>
      <c r="M480" s="1"/>
      <c r="N480" s="1"/>
      <c r="O480" s="1"/>
      <c r="P480" s="1"/>
    </row>
    <row r="481" spans="1:16" x14ac:dyDescent="0.25">
      <c r="A481" s="1"/>
      <c r="B481" s="485"/>
      <c r="C481" s="1"/>
      <c r="D481" s="1"/>
      <c r="E481" s="1"/>
      <c r="F481" s="1"/>
      <c r="G481" s="1"/>
      <c r="H481" s="1"/>
      <c r="I481" s="1"/>
      <c r="J481" s="1"/>
      <c r="K481" s="1"/>
      <c r="L481" s="1"/>
      <c r="M481" s="1"/>
      <c r="N481" s="1"/>
      <c r="O481" s="1"/>
      <c r="P481" s="1"/>
    </row>
    <row r="482" spans="1:16" x14ac:dyDescent="0.25">
      <c r="A482" s="1"/>
      <c r="B482" s="485"/>
      <c r="C482" s="1"/>
      <c r="D482" s="1"/>
      <c r="E482" s="1"/>
      <c r="F482" s="1"/>
      <c r="G482" s="1"/>
      <c r="H482" s="1"/>
      <c r="I482" s="1"/>
      <c r="J482" s="1"/>
      <c r="K482" s="1"/>
      <c r="L482" s="1"/>
      <c r="M482" s="1"/>
      <c r="N482" s="1"/>
      <c r="O482" s="1"/>
      <c r="P482" s="1"/>
    </row>
    <row r="483" spans="1:16" x14ac:dyDescent="0.25">
      <c r="A483" s="1"/>
      <c r="B483" s="485"/>
      <c r="C483" s="1"/>
      <c r="D483" s="1"/>
      <c r="E483" s="1"/>
      <c r="F483" s="1"/>
      <c r="G483" s="1"/>
      <c r="H483" s="1"/>
      <c r="I483" s="1"/>
      <c r="J483" s="1"/>
      <c r="K483" s="1"/>
      <c r="L483" s="1"/>
      <c r="M483" s="1"/>
      <c r="N483" s="1"/>
      <c r="O483" s="1"/>
      <c r="P483" s="1"/>
    </row>
    <row r="484" spans="1:16" x14ac:dyDescent="0.25">
      <c r="A484" s="1"/>
      <c r="B484" s="485"/>
      <c r="C484" s="1"/>
      <c r="D484" s="1"/>
      <c r="E484" s="1"/>
      <c r="F484" s="1"/>
      <c r="G484" s="1"/>
      <c r="H484" s="1"/>
      <c r="I484" s="1"/>
      <c r="J484" s="1"/>
      <c r="K484" s="1"/>
      <c r="L484" s="1"/>
      <c r="M484" s="1"/>
      <c r="N484" s="1"/>
      <c r="O484" s="1"/>
      <c r="P484" s="1"/>
    </row>
    <row r="485" spans="1:16" x14ac:dyDescent="0.25">
      <c r="A485" s="1"/>
      <c r="B485" s="485"/>
      <c r="C485" s="1"/>
      <c r="D485" s="1"/>
      <c r="E485" s="1"/>
      <c r="F485" s="1"/>
      <c r="G485" s="1"/>
      <c r="H485" s="1"/>
      <c r="I485" s="1"/>
      <c r="J485" s="1"/>
      <c r="K485" s="1"/>
      <c r="L485" s="1"/>
      <c r="M485" s="1"/>
      <c r="N485" s="1"/>
      <c r="O485" s="1"/>
      <c r="P485" s="1"/>
    </row>
    <row r="486" spans="1:16" x14ac:dyDescent="0.25">
      <c r="A486" s="1"/>
      <c r="B486" s="485"/>
      <c r="C486" s="1"/>
      <c r="D486" s="1"/>
      <c r="E486" s="1"/>
      <c r="F486" s="1"/>
      <c r="G486" s="1"/>
      <c r="H486" s="1"/>
      <c r="I486" s="1"/>
      <c r="J486" s="1"/>
      <c r="K486" s="1"/>
      <c r="L486" s="1"/>
      <c r="M486" s="1"/>
      <c r="N486" s="1"/>
      <c r="O486" s="1"/>
      <c r="P486" s="1"/>
    </row>
    <row r="487" spans="1:16" x14ac:dyDescent="0.25">
      <c r="A487" s="1"/>
      <c r="B487" s="485"/>
      <c r="C487" s="1"/>
      <c r="D487" s="1"/>
      <c r="E487" s="1"/>
      <c r="F487" s="1"/>
      <c r="G487" s="1"/>
      <c r="H487" s="1"/>
      <c r="I487" s="1"/>
      <c r="J487" s="1"/>
      <c r="K487" s="1"/>
      <c r="L487" s="1"/>
      <c r="M487" s="1"/>
      <c r="N487" s="1"/>
      <c r="O487" s="1"/>
      <c r="P487" s="1"/>
    </row>
    <row r="488" spans="1:16" x14ac:dyDescent="0.25">
      <c r="A488" s="1"/>
      <c r="B488" s="485"/>
      <c r="C488" s="1"/>
      <c r="D488" s="1"/>
      <c r="E488" s="1"/>
      <c r="F488" s="1"/>
      <c r="G488" s="1"/>
      <c r="H488" s="1"/>
      <c r="I488" s="1"/>
      <c r="J488" s="1"/>
      <c r="K488" s="1"/>
      <c r="L488" s="1"/>
      <c r="M488" s="1"/>
      <c r="N488" s="1"/>
      <c r="O488" s="1"/>
      <c r="P488" s="1"/>
    </row>
    <row r="489" spans="1:16" x14ac:dyDescent="0.25">
      <c r="A489" s="1"/>
      <c r="B489" s="485"/>
      <c r="C489" s="1"/>
      <c r="D489" s="1"/>
      <c r="E489" s="1"/>
      <c r="F489" s="1"/>
      <c r="G489" s="1"/>
      <c r="H489" s="1"/>
      <c r="I489" s="1"/>
      <c r="J489" s="1"/>
      <c r="K489" s="1"/>
      <c r="L489" s="1"/>
      <c r="M489" s="1"/>
      <c r="N489" s="1"/>
      <c r="O489" s="1"/>
      <c r="P489" s="1"/>
    </row>
    <row r="490" spans="1:16" x14ac:dyDescent="0.25">
      <c r="A490" s="1"/>
      <c r="B490" s="485"/>
      <c r="C490" s="1"/>
      <c r="D490" s="1"/>
      <c r="E490" s="1"/>
      <c r="F490" s="1"/>
      <c r="G490" s="1"/>
      <c r="H490" s="1"/>
      <c r="I490" s="1"/>
      <c r="J490" s="1"/>
      <c r="K490" s="1"/>
      <c r="L490" s="1"/>
      <c r="M490" s="1"/>
      <c r="N490" s="1"/>
      <c r="O490" s="1"/>
      <c r="P490" s="1"/>
    </row>
    <row r="491" spans="1:16" x14ac:dyDescent="0.25">
      <c r="A491" s="1"/>
      <c r="B491" s="485"/>
      <c r="C491" s="1"/>
      <c r="D491" s="1"/>
      <c r="E491" s="1"/>
      <c r="F491" s="1"/>
      <c r="G491" s="1"/>
      <c r="H491" s="1"/>
      <c r="I491" s="1"/>
      <c r="J491" s="1"/>
      <c r="K491" s="1"/>
      <c r="L491" s="1"/>
      <c r="M491" s="1"/>
      <c r="N491" s="1"/>
      <c r="O491" s="1"/>
      <c r="P491" s="1"/>
    </row>
    <row r="492" spans="1:16" x14ac:dyDescent="0.25">
      <c r="A492" s="1"/>
      <c r="B492" s="485"/>
      <c r="C492" s="1"/>
      <c r="D492" s="1"/>
      <c r="E492" s="1"/>
      <c r="F492" s="1"/>
      <c r="G492" s="1"/>
      <c r="H492" s="1"/>
      <c r="I492" s="1"/>
      <c r="J492" s="1"/>
      <c r="K492" s="1"/>
      <c r="L492" s="1"/>
      <c r="M492" s="1"/>
      <c r="N492" s="1"/>
      <c r="O492" s="1"/>
      <c r="P492" s="1"/>
    </row>
    <row r="493" spans="1:16" x14ac:dyDescent="0.25">
      <c r="A493" s="1"/>
      <c r="B493" s="485"/>
      <c r="C493" s="1"/>
      <c r="D493" s="1"/>
      <c r="E493" s="1"/>
      <c r="F493" s="1"/>
      <c r="G493" s="1"/>
      <c r="H493" s="1"/>
      <c r="I493" s="1"/>
      <c r="J493" s="1"/>
      <c r="K493" s="1"/>
      <c r="L493" s="1"/>
      <c r="M493" s="1"/>
      <c r="N493" s="1"/>
      <c r="O493" s="1"/>
      <c r="P493" s="1"/>
    </row>
    <row r="494" spans="1:16" x14ac:dyDescent="0.25">
      <c r="A494" s="1"/>
      <c r="B494" s="485"/>
      <c r="C494" s="1"/>
      <c r="D494" s="1"/>
      <c r="E494" s="1"/>
      <c r="F494" s="1"/>
      <c r="G494" s="1"/>
      <c r="H494" s="1"/>
      <c r="I494" s="1"/>
      <c r="J494" s="1"/>
      <c r="K494" s="1"/>
      <c r="L494" s="1"/>
      <c r="M494" s="1"/>
      <c r="N494" s="1"/>
      <c r="O494" s="1"/>
      <c r="P494" s="1"/>
    </row>
    <row r="495" spans="1:16" x14ac:dyDescent="0.25">
      <c r="A495" s="1"/>
      <c r="B495" s="485"/>
      <c r="C495" s="1"/>
      <c r="D495" s="1"/>
      <c r="E495" s="1"/>
      <c r="F495" s="1"/>
      <c r="G495" s="1"/>
      <c r="H495" s="1"/>
      <c r="I495" s="1"/>
      <c r="J495" s="1"/>
      <c r="K495" s="1"/>
      <c r="L495" s="1"/>
      <c r="M495" s="1"/>
      <c r="N495" s="1"/>
      <c r="O495" s="1"/>
      <c r="P495" s="1"/>
    </row>
    <row r="496" spans="1:16" x14ac:dyDescent="0.25">
      <c r="A496" s="1"/>
      <c r="B496" s="485"/>
      <c r="C496" s="1"/>
      <c r="D496" s="1"/>
      <c r="E496" s="1"/>
      <c r="F496" s="1"/>
      <c r="G496" s="1"/>
      <c r="H496" s="1"/>
      <c r="I496" s="1"/>
      <c r="J496" s="1"/>
      <c r="K496" s="1"/>
      <c r="L496" s="1"/>
      <c r="M496" s="1"/>
      <c r="N496" s="1"/>
      <c r="O496" s="1"/>
      <c r="P496" s="1"/>
    </row>
    <row r="497" spans="1:16" x14ac:dyDescent="0.25">
      <c r="A497" s="1"/>
      <c r="B497" s="485"/>
      <c r="C497" s="1"/>
      <c r="D497" s="1"/>
      <c r="E497" s="1"/>
      <c r="F497" s="1"/>
      <c r="G497" s="1"/>
      <c r="H497" s="1"/>
      <c r="I497" s="1"/>
      <c r="J497" s="1"/>
      <c r="K497" s="1"/>
      <c r="L497" s="1"/>
      <c r="M497" s="1"/>
      <c r="N497" s="1"/>
      <c r="O497" s="1"/>
      <c r="P497" s="1"/>
    </row>
    <row r="498" spans="1:16" x14ac:dyDescent="0.25">
      <c r="A498" s="1"/>
      <c r="B498" s="485"/>
      <c r="C498" s="1"/>
      <c r="D498" s="1"/>
      <c r="E498" s="1"/>
      <c r="F498" s="1"/>
      <c r="G498" s="1"/>
      <c r="H498" s="1"/>
      <c r="I498" s="1"/>
      <c r="J498" s="1"/>
      <c r="K498" s="1"/>
      <c r="L498" s="1"/>
      <c r="M498" s="1"/>
      <c r="N498" s="1"/>
      <c r="O498" s="1"/>
      <c r="P498" s="1"/>
    </row>
    <row r="499" spans="1:16" x14ac:dyDescent="0.25">
      <c r="A499" s="1"/>
      <c r="B499" s="485"/>
      <c r="C499" s="1"/>
      <c r="D499" s="1"/>
      <c r="E499" s="1"/>
      <c r="F499" s="1"/>
      <c r="G499" s="1"/>
      <c r="H499" s="1"/>
      <c r="I499" s="1"/>
      <c r="J499" s="1"/>
      <c r="K499" s="1"/>
      <c r="L499" s="1"/>
      <c r="M499" s="1"/>
      <c r="N499" s="1"/>
      <c r="O499" s="1"/>
      <c r="P499" s="1"/>
    </row>
    <row r="500" spans="1:16" x14ac:dyDescent="0.25">
      <c r="A500" s="1"/>
      <c r="B500" s="485"/>
      <c r="C500" s="1"/>
      <c r="D500" s="1"/>
      <c r="E500" s="1"/>
      <c r="F500" s="1"/>
      <c r="G500" s="1"/>
      <c r="H500" s="1"/>
      <c r="I500" s="1"/>
      <c r="J500" s="1"/>
      <c r="K500" s="1"/>
      <c r="L500" s="1"/>
      <c r="M500" s="1"/>
      <c r="N500" s="1"/>
      <c r="O500" s="1"/>
      <c r="P500" s="1"/>
    </row>
    <row r="501" spans="1:16" x14ac:dyDescent="0.25">
      <c r="A501" s="1"/>
      <c r="B501" s="485"/>
      <c r="C501" s="1"/>
      <c r="D501" s="1"/>
      <c r="E501" s="1"/>
      <c r="F501" s="1"/>
      <c r="G501" s="1"/>
      <c r="H501" s="1"/>
      <c r="I501" s="1"/>
      <c r="J501" s="1"/>
      <c r="K501" s="1"/>
      <c r="L501" s="1"/>
      <c r="M501" s="1"/>
      <c r="N501" s="1"/>
      <c r="O501" s="1"/>
      <c r="P501" s="1"/>
    </row>
    <row r="502" spans="1:16" x14ac:dyDescent="0.25">
      <c r="A502" s="1"/>
      <c r="B502" s="485"/>
      <c r="C502" s="1"/>
      <c r="D502" s="1"/>
      <c r="E502" s="1"/>
      <c r="F502" s="1"/>
      <c r="G502" s="1"/>
      <c r="H502" s="1"/>
      <c r="I502" s="1"/>
      <c r="J502" s="1"/>
      <c r="K502" s="1"/>
      <c r="L502" s="1"/>
      <c r="M502" s="1"/>
      <c r="N502" s="1"/>
      <c r="O502" s="1"/>
      <c r="P502" s="1"/>
    </row>
    <row r="503" spans="1:16" x14ac:dyDescent="0.25">
      <c r="A503" s="1"/>
      <c r="B503" s="485"/>
      <c r="C503" s="1"/>
      <c r="D503" s="1"/>
      <c r="E503" s="1"/>
      <c r="F503" s="1"/>
      <c r="G503" s="1"/>
      <c r="H503" s="1"/>
      <c r="I503" s="1"/>
      <c r="J503" s="1"/>
      <c r="K503" s="1"/>
      <c r="L503" s="1"/>
      <c r="M503" s="1"/>
      <c r="N503" s="1"/>
      <c r="O503" s="1"/>
      <c r="P503" s="1"/>
    </row>
    <row r="504" spans="1:16" x14ac:dyDescent="0.25">
      <c r="A504" s="1"/>
      <c r="B504" s="485"/>
      <c r="C504" s="1"/>
      <c r="D504" s="1"/>
      <c r="E504" s="1"/>
      <c r="F504" s="1"/>
      <c r="G504" s="1"/>
      <c r="H504" s="1"/>
      <c r="I504" s="1"/>
      <c r="J504" s="1"/>
      <c r="K504" s="1"/>
      <c r="L504" s="1"/>
      <c r="M504" s="1"/>
      <c r="N504" s="1"/>
      <c r="O504" s="1"/>
      <c r="P504" s="1"/>
    </row>
    <row r="505" spans="1:16" x14ac:dyDescent="0.25">
      <c r="A505" s="1"/>
      <c r="B505" s="485"/>
      <c r="C505" s="1"/>
      <c r="D505" s="1"/>
      <c r="E505" s="1"/>
      <c r="F505" s="1"/>
      <c r="G505" s="1"/>
      <c r="H505" s="1"/>
      <c r="I505" s="1"/>
      <c r="J505" s="1"/>
      <c r="K505" s="1"/>
      <c r="L505" s="1"/>
      <c r="M505" s="1"/>
      <c r="N505" s="1"/>
      <c r="O505" s="1"/>
      <c r="P505" s="1"/>
    </row>
    <row r="506" spans="1:16" x14ac:dyDescent="0.25">
      <c r="A506" s="1"/>
      <c r="B506" s="485"/>
      <c r="C506" s="1"/>
      <c r="D506" s="1"/>
      <c r="E506" s="1"/>
      <c r="F506" s="1"/>
      <c r="G506" s="1"/>
      <c r="H506" s="1"/>
      <c r="I506" s="1"/>
      <c r="J506" s="1"/>
      <c r="K506" s="1"/>
      <c r="L506" s="1"/>
      <c r="M506" s="1"/>
      <c r="N506" s="1"/>
      <c r="O506" s="1"/>
      <c r="P506" s="1"/>
    </row>
    <row r="507" spans="1:16" x14ac:dyDescent="0.25">
      <c r="A507" s="1"/>
      <c r="B507" s="485"/>
      <c r="C507" s="1"/>
      <c r="D507" s="1"/>
      <c r="E507" s="1"/>
      <c r="F507" s="1"/>
      <c r="G507" s="1"/>
      <c r="H507" s="1"/>
      <c r="I507" s="1"/>
      <c r="J507" s="1"/>
      <c r="K507" s="1"/>
      <c r="L507" s="1"/>
      <c r="M507" s="1"/>
      <c r="N507" s="1"/>
      <c r="O507" s="1"/>
      <c r="P507" s="1"/>
    </row>
    <row r="508" spans="1:16" x14ac:dyDescent="0.25">
      <c r="A508" s="1"/>
      <c r="B508" s="485"/>
      <c r="C508" s="1"/>
      <c r="D508" s="1"/>
      <c r="E508" s="1"/>
      <c r="F508" s="1"/>
      <c r="G508" s="1"/>
      <c r="H508" s="1"/>
      <c r="I508" s="1"/>
      <c r="J508" s="1"/>
      <c r="K508" s="1"/>
      <c r="L508" s="1"/>
      <c r="M508" s="1"/>
      <c r="N508" s="1"/>
      <c r="O508" s="1"/>
      <c r="P508" s="1"/>
    </row>
    <row r="509" spans="1:16" x14ac:dyDescent="0.25">
      <c r="A509" s="1"/>
      <c r="B509" s="485"/>
      <c r="C509" s="1"/>
      <c r="D509" s="1"/>
      <c r="E509" s="1"/>
      <c r="F509" s="1"/>
      <c r="G509" s="1"/>
      <c r="H509" s="1"/>
      <c r="I509" s="1"/>
      <c r="J509" s="1"/>
      <c r="K509" s="1"/>
      <c r="L509" s="1"/>
      <c r="M509" s="1"/>
      <c r="N509" s="1"/>
      <c r="O509" s="1"/>
      <c r="P509" s="1"/>
    </row>
    <row r="510" spans="1:16" x14ac:dyDescent="0.25">
      <c r="A510" s="1"/>
      <c r="B510" s="485"/>
      <c r="C510" s="1"/>
      <c r="D510" s="1"/>
      <c r="E510" s="1"/>
      <c r="F510" s="1"/>
      <c r="G510" s="1"/>
      <c r="H510" s="1"/>
      <c r="I510" s="1"/>
      <c r="J510" s="1"/>
      <c r="K510" s="1"/>
      <c r="L510" s="1"/>
      <c r="M510" s="1"/>
      <c r="N510" s="1"/>
      <c r="O510" s="1"/>
      <c r="P510" s="1"/>
    </row>
    <row r="511" spans="1:16" x14ac:dyDescent="0.25">
      <c r="A511" s="1"/>
      <c r="B511" s="485"/>
      <c r="C511" s="1"/>
      <c r="D511" s="1"/>
      <c r="E511" s="1"/>
      <c r="F511" s="1"/>
      <c r="G511" s="1"/>
      <c r="H511" s="1"/>
      <c r="I511" s="1"/>
      <c r="J511" s="1"/>
      <c r="K511" s="1"/>
      <c r="L511" s="1"/>
      <c r="M511" s="1"/>
      <c r="N511" s="1"/>
      <c r="O511" s="1"/>
      <c r="P511" s="1"/>
    </row>
    <row r="512" spans="1:16" x14ac:dyDescent="0.25">
      <c r="A512" s="1"/>
      <c r="B512" s="485"/>
      <c r="C512" s="1"/>
      <c r="D512" s="1"/>
      <c r="E512" s="1"/>
      <c r="F512" s="1"/>
      <c r="G512" s="1"/>
      <c r="H512" s="1"/>
      <c r="I512" s="1"/>
      <c r="J512" s="1"/>
      <c r="K512" s="1"/>
      <c r="L512" s="1"/>
      <c r="M512" s="1"/>
      <c r="N512" s="1"/>
      <c r="O512" s="1"/>
      <c r="P512" s="1"/>
    </row>
    <row r="513" spans="1:16" x14ac:dyDescent="0.25">
      <c r="A513" s="1"/>
      <c r="B513" s="485"/>
      <c r="C513" s="1"/>
      <c r="D513" s="1"/>
      <c r="E513" s="1"/>
      <c r="F513" s="1"/>
      <c r="G513" s="1"/>
      <c r="H513" s="1"/>
      <c r="I513" s="1"/>
      <c r="J513" s="1"/>
      <c r="K513" s="1"/>
      <c r="L513" s="1"/>
      <c r="M513" s="1"/>
      <c r="N513" s="1"/>
      <c r="O513" s="1"/>
      <c r="P513" s="1"/>
    </row>
    <row r="514" spans="1:16" x14ac:dyDescent="0.25">
      <c r="A514" s="1"/>
      <c r="B514" s="485"/>
      <c r="C514" s="1"/>
      <c r="D514" s="1"/>
      <c r="E514" s="1"/>
      <c r="F514" s="1"/>
      <c r="G514" s="1"/>
      <c r="H514" s="1"/>
      <c r="I514" s="1"/>
      <c r="J514" s="1"/>
      <c r="K514" s="1"/>
      <c r="L514" s="1"/>
      <c r="M514" s="1"/>
      <c r="N514" s="1"/>
      <c r="O514" s="1"/>
      <c r="P514" s="1"/>
    </row>
    <row r="515" spans="1:16" x14ac:dyDescent="0.25">
      <c r="A515" s="1"/>
      <c r="B515" s="485"/>
      <c r="C515" s="1"/>
      <c r="D515" s="1"/>
      <c r="E515" s="1"/>
      <c r="F515" s="1"/>
      <c r="G515" s="1"/>
      <c r="H515" s="1"/>
      <c r="I515" s="1"/>
      <c r="J515" s="1"/>
      <c r="K515" s="1"/>
      <c r="L515" s="1"/>
      <c r="M515" s="1"/>
      <c r="N515" s="1"/>
      <c r="O515" s="1"/>
      <c r="P515" s="1"/>
    </row>
    <row r="516" spans="1:16" x14ac:dyDescent="0.25">
      <c r="A516" s="1"/>
      <c r="B516" s="485"/>
      <c r="C516" s="1"/>
      <c r="D516" s="1"/>
      <c r="E516" s="1"/>
      <c r="F516" s="1"/>
      <c r="G516" s="1"/>
      <c r="H516" s="1"/>
      <c r="I516" s="1"/>
      <c r="J516" s="1"/>
      <c r="K516" s="1"/>
      <c r="L516" s="1"/>
      <c r="M516" s="1"/>
      <c r="N516" s="1"/>
      <c r="O516" s="1"/>
      <c r="P516" s="1"/>
    </row>
    <row r="517" spans="1:16" x14ac:dyDescent="0.25">
      <c r="A517" s="1"/>
      <c r="B517" s="485"/>
      <c r="C517" s="1"/>
      <c r="D517" s="1"/>
      <c r="E517" s="1"/>
      <c r="F517" s="1"/>
      <c r="G517" s="1"/>
      <c r="H517" s="1"/>
      <c r="I517" s="1"/>
      <c r="J517" s="1"/>
      <c r="K517" s="1"/>
      <c r="L517" s="1"/>
      <c r="M517" s="1"/>
      <c r="N517" s="1"/>
      <c r="O517" s="1"/>
      <c r="P517" s="1"/>
    </row>
    <row r="518" spans="1:16" x14ac:dyDescent="0.25">
      <c r="A518" s="1"/>
      <c r="B518" s="485"/>
      <c r="C518" s="1"/>
      <c r="D518" s="1"/>
      <c r="E518" s="1"/>
      <c r="F518" s="1"/>
      <c r="G518" s="1"/>
      <c r="H518" s="1"/>
      <c r="I518" s="1"/>
      <c r="J518" s="1"/>
      <c r="K518" s="1"/>
      <c r="L518" s="1"/>
      <c r="M518" s="1"/>
      <c r="N518" s="1"/>
      <c r="O518" s="1"/>
      <c r="P518" s="1"/>
    </row>
    <row r="519" spans="1:16" x14ac:dyDescent="0.25">
      <c r="A519" s="1"/>
      <c r="B519" s="485"/>
      <c r="C519" s="1"/>
      <c r="D519" s="1"/>
      <c r="E519" s="1"/>
      <c r="F519" s="1"/>
      <c r="G519" s="1"/>
      <c r="H519" s="1"/>
      <c r="I519" s="1"/>
      <c r="J519" s="1"/>
      <c r="K519" s="1"/>
      <c r="L519" s="1"/>
      <c r="M519" s="1"/>
      <c r="N519" s="1"/>
      <c r="O519" s="1"/>
      <c r="P519" s="1"/>
    </row>
    <row r="520" spans="1:16" x14ac:dyDescent="0.25">
      <c r="A520" s="1"/>
      <c r="B520" s="485"/>
      <c r="C520" s="1"/>
      <c r="D520" s="1"/>
      <c r="E520" s="1"/>
      <c r="F520" s="1"/>
      <c r="G520" s="1"/>
      <c r="H520" s="1"/>
      <c r="I520" s="1"/>
      <c r="J520" s="1"/>
      <c r="K520" s="1"/>
      <c r="L520" s="1"/>
      <c r="M520" s="1"/>
      <c r="N520" s="1"/>
      <c r="O520" s="1"/>
      <c r="P520" s="1"/>
    </row>
    <row r="521" spans="1:16" x14ac:dyDescent="0.25">
      <c r="A521" s="1"/>
      <c r="B521" s="485"/>
      <c r="C521" s="1"/>
      <c r="D521" s="1"/>
      <c r="E521" s="1"/>
      <c r="F521" s="1"/>
      <c r="G521" s="1"/>
      <c r="H521" s="1"/>
      <c r="I521" s="1"/>
      <c r="J521" s="1"/>
      <c r="K521" s="1"/>
      <c r="L521" s="1"/>
      <c r="M521" s="1"/>
      <c r="N521" s="1"/>
      <c r="O521" s="1"/>
      <c r="P521" s="1"/>
    </row>
    <row r="522" spans="1:16" x14ac:dyDescent="0.25">
      <c r="A522" s="1"/>
      <c r="B522" s="485"/>
      <c r="C522" s="1"/>
      <c r="D522" s="1"/>
      <c r="E522" s="1"/>
      <c r="F522" s="1"/>
      <c r="G522" s="1"/>
      <c r="H522" s="1"/>
      <c r="I522" s="1"/>
      <c r="J522" s="1"/>
      <c r="K522" s="1"/>
      <c r="L522" s="1"/>
      <c r="M522" s="1"/>
      <c r="N522" s="1"/>
      <c r="O522" s="1"/>
      <c r="P522" s="1"/>
    </row>
    <row r="523" spans="1:16" x14ac:dyDescent="0.25">
      <c r="A523" s="1"/>
      <c r="B523" s="485"/>
      <c r="C523" s="1"/>
      <c r="D523" s="1"/>
      <c r="E523" s="1"/>
      <c r="F523" s="1"/>
      <c r="G523" s="1"/>
      <c r="H523" s="1"/>
      <c r="I523" s="1"/>
      <c r="J523" s="1"/>
      <c r="K523" s="1"/>
      <c r="L523" s="1"/>
      <c r="M523" s="1"/>
      <c r="N523" s="1"/>
      <c r="O523" s="1"/>
      <c r="P523" s="1"/>
    </row>
    <row r="524" spans="1:16" x14ac:dyDescent="0.25">
      <c r="A524" s="1"/>
      <c r="B524" s="485"/>
      <c r="C524" s="1"/>
      <c r="D524" s="1"/>
      <c r="E524" s="1"/>
      <c r="F524" s="1"/>
      <c r="G524" s="1"/>
      <c r="H524" s="1"/>
      <c r="I524" s="1"/>
      <c r="J524" s="1"/>
      <c r="K524" s="1"/>
      <c r="L524" s="1"/>
      <c r="M524" s="1"/>
      <c r="N524" s="1"/>
      <c r="O524" s="1"/>
      <c r="P524" s="1"/>
    </row>
    <row r="525" spans="1:16" x14ac:dyDescent="0.25">
      <c r="A525" s="1"/>
      <c r="B525" s="485"/>
      <c r="C525" s="1"/>
      <c r="D525" s="1"/>
      <c r="E525" s="1"/>
      <c r="F525" s="1"/>
      <c r="G525" s="1"/>
      <c r="H525" s="1"/>
      <c r="I525" s="1"/>
      <c r="J525" s="1"/>
      <c r="K525" s="1"/>
      <c r="L525" s="1"/>
      <c r="M525" s="1"/>
      <c r="N525" s="1"/>
      <c r="O525" s="1"/>
      <c r="P525" s="1"/>
    </row>
    <row r="526" spans="1:16" x14ac:dyDescent="0.25">
      <c r="A526" s="1"/>
      <c r="B526" s="485"/>
      <c r="C526" s="1"/>
      <c r="D526" s="1"/>
      <c r="E526" s="1"/>
      <c r="F526" s="1"/>
      <c r="G526" s="1"/>
      <c r="H526" s="1"/>
      <c r="I526" s="1"/>
      <c r="J526" s="1"/>
      <c r="K526" s="1"/>
      <c r="L526" s="1"/>
      <c r="M526" s="1"/>
      <c r="N526" s="1"/>
      <c r="O526" s="1"/>
      <c r="P526" s="1"/>
    </row>
    <row r="527" spans="1:16" x14ac:dyDescent="0.25">
      <c r="A527" s="1"/>
      <c r="B527" s="485"/>
      <c r="C527" s="1"/>
      <c r="D527" s="1"/>
      <c r="E527" s="1"/>
      <c r="F527" s="1"/>
      <c r="G527" s="1"/>
      <c r="H527" s="1"/>
      <c r="I527" s="1"/>
      <c r="J527" s="1"/>
      <c r="K527" s="1"/>
      <c r="L527" s="1"/>
      <c r="M527" s="1"/>
      <c r="N527" s="1"/>
      <c r="O527" s="1"/>
      <c r="P527" s="1"/>
    </row>
    <row r="528" spans="1:16" x14ac:dyDescent="0.25">
      <c r="A528" s="1"/>
      <c r="B528" s="485"/>
      <c r="C528" s="1"/>
      <c r="D528" s="1"/>
      <c r="E528" s="1"/>
      <c r="F528" s="1"/>
      <c r="G528" s="1"/>
      <c r="H528" s="1"/>
      <c r="I528" s="1"/>
      <c r="J528" s="1"/>
      <c r="K528" s="1"/>
      <c r="L528" s="1"/>
      <c r="M528" s="1"/>
      <c r="N528" s="1"/>
      <c r="O528" s="1"/>
      <c r="P528" s="1"/>
    </row>
    <row r="529" spans="1:16" x14ac:dyDescent="0.25">
      <c r="A529" s="1"/>
      <c r="B529" s="485"/>
      <c r="C529" s="1"/>
      <c r="D529" s="1"/>
      <c r="E529" s="1"/>
      <c r="F529" s="1"/>
      <c r="G529" s="1"/>
      <c r="H529" s="1"/>
      <c r="I529" s="1"/>
      <c r="J529" s="1"/>
      <c r="K529" s="1"/>
      <c r="L529" s="1"/>
      <c r="M529" s="1"/>
      <c r="N529" s="1"/>
      <c r="O529" s="1"/>
      <c r="P529" s="1"/>
    </row>
    <row r="530" spans="1:16" x14ac:dyDescent="0.25">
      <c r="A530" s="1"/>
      <c r="B530" s="485"/>
      <c r="C530" s="1"/>
      <c r="D530" s="1"/>
      <c r="E530" s="1"/>
      <c r="F530" s="1"/>
      <c r="G530" s="1"/>
      <c r="H530" s="1"/>
      <c r="I530" s="1"/>
      <c r="J530" s="1"/>
      <c r="K530" s="1"/>
      <c r="L530" s="1"/>
      <c r="M530" s="1"/>
      <c r="N530" s="1"/>
      <c r="O530" s="1"/>
      <c r="P530" s="1"/>
    </row>
    <row r="531" spans="1:16" x14ac:dyDescent="0.25">
      <c r="A531" s="1"/>
      <c r="B531" s="485"/>
      <c r="C531" s="1"/>
      <c r="D531" s="1"/>
      <c r="E531" s="1"/>
      <c r="F531" s="1"/>
      <c r="G531" s="1"/>
      <c r="H531" s="1"/>
      <c r="I531" s="1"/>
      <c r="J531" s="1"/>
      <c r="K531" s="1"/>
      <c r="L531" s="1"/>
      <c r="M531" s="1"/>
      <c r="N531" s="1"/>
      <c r="O531" s="1"/>
      <c r="P531" s="1"/>
    </row>
    <row r="532" spans="1:16" x14ac:dyDescent="0.25">
      <c r="A532" s="1"/>
      <c r="B532" s="485"/>
      <c r="C532" s="1"/>
      <c r="D532" s="1"/>
      <c r="E532" s="1"/>
      <c r="F532" s="1"/>
      <c r="G532" s="1"/>
      <c r="H532" s="1"/>
      <c r="I532" s="1"/>
      <c r="J532" s="1"/>
      <c r="K532" s="1"/>
      <c r="L532" s="1"/>
      <c r="M532" s="1"/>
      <c r="N532" s="1"/>
      <c r="O532" s="1"/>
      <c r="P532" s="1"/>
    </row>
    <row r="533" spans="1:16" x14ac:dyDescent="0.25">
      <c r="A533" s="1"/>
      <c r="B533" s="485"/>
      <c r="C533" s="1"/>
      <c r="D533" s="1"/>
      <c r="E533" s="1"/>
      <c r="F533" s="1"/>
      <c r="G533" s="1"/>
      <c r="H533" s="1"/>
      <c r="I533" s="1"/>
      <c r="J533" s="1"/>
      <c r="K533" s="1"/>
      <c r="L533" s="1"/>
      <c r="M533" s="1"/>
      <c r="N533" s="1"/>
      <c r="O533" s="1"/>
      <c r="P533" s="1"/>
    </row>
    <row r="534" spans="1:16" x14ac:dyDescent="0.25">
      <c r="A534" s="1"/>
      <c r="B534" s="485"/>
      <c r="C534" s="1"/>
      <c r="D534" s="1"/>
      <c r="E534" s="1"/>
      <c r="F534" s="1"/>
      <c r="G534" s="1"/>
      <c r="H534" s="1"/>
      <c r="I534" s="1"/>
      <c r="J534" s="1"/>
      <c r="K534" s="1"/>
      <c r="L534" s="1"/>
      <c r="M534" s="1"/>
      <c r="N534" s="1"/>
      <c r="O534" s="1"/>
      <c r="P534" s="1"/>
    </row>
    <row r="535" spans="1:16" x14ac:dyDescent="0.25">
      <c r="A535" s="1"/>
      <c r="B535" s="485"/>
      <c r="C535" s="1"/>
      <c r="D535" s="1"/>
      <c r="E535" s="1"/>
      <c r="F535" s="1"/>
      <c r="G535" s="1"/>
      <c r="H535" s="1"/>
      <c r="I535" s="1"/>
      <c r="J535" s="1"/>
      <c r="K535" s="1"/>
      <c r="L535" s="1"/>
      <c r="M535" s="1"/>
      <c r="N535" s="1"/>
      <c r="O535" s="1"/>
      <c r="P535" s="1"/>
    </row>
    <row r="536" spans="1:16" x14ac:dyDescent="0.25">
      <c r="A536" s="1"/>
      <c r="B536" s="485"/>
      <c r="C536" s="1"/>
      <c r="D536" s="1"/>
      <c r="E536" s="1"/>
      <c r="F536" s="1"/>
      <c r="G536" s="1"/>
      <c r="H536" s="1"/>
      <c r="I536" s="1"/>
      <c r="J536" s="1"/>
      <c r="K536" s="1"/>
      <c r="L536" s="1"/>
      <c r="M536" s="1"/>
      <c r="N536" s="1"/>
      <c r="O536" s="1"/>
      <c r="P536" s="1"/>
    </row>
    <row r="537" spans="1:16" x14ac:dyDescent="0.25">
      <c r="A537" s="1"/>
      <c r="B537" s="485"/>
      <c r="C537" s="1"/>
      <c r="D537" s="1"/>
      <c r="E537" s="1"/>
      <c r="F537" s="1"/>
      <c r="G537" s="1"/>
      <c r="H537" s="1"/>
      <c r="I537" s="1"/>
      <c r="J537" s="1"/>
      <c r="K537" s="1"/>
      <c r="L537" s="1"/>
      <c r="M537" s="1"/>
      <c r="N537" s="1"/>
      <c r="O537" s="1"/>
      <c r="P537" s="1"/>
    </row>
    <row r="538" spans="1:16" x14ac:dyDescent="0.25">
      <c r="A538" s="1"/>
      <c r="B538" s="485"/>
      <c r="C538" s="1"/>
      <c r="D538" s="1"/>
      <c r="E538" s="1"/>
      <c r="F538" s="1"/>
      <c r="G538" s="1"/>
      <c r="H538" s="1"/>
      <c r="I538" s="1"/>
      <c r="J538" s="1"/>
      <c r="K538" s="1"/>
      <c r="L538" s="1"/>
      <c r="M538" s="1"/>
      <c r="N538" s="1"/>
      <c r="O538" s="1"/>
      <c r="P538" s="1"/>
    </row>
    <row r="539" spans="1:16" x14ac:dyDescent="0.25">
      <c r="A539" s="1"/>
      <c r="B539" s="485"/>
      <c r="C539" s="1"/>
      <c r="D539" s="1"/>
      <c r="E539" s="1"/>
      <c r="F539" s="1"/>
      <c r="G539" s="1"/>
      <c r="H539" s="1"/>
      <c r="I539" s="1"/>
      <c r="J539" s="1"/>
      <c r="K539" s="1"/>
      <c r="L539" s="1"/>
      <c r="M539" s="1"/>
      <c r="N539" s="1"/>
      <c r="O539" s="1"/>
      <c r="P539" s="1"/>
    </row>
    <row r="540" spans="1:16" x14ac:dyDescent="0.25">
      <c r="A540" s="1"/>
      <c r="B540" s="485"/>
      <c r="C540" s="1"/>
      <c r="D540" s="1"/>
      <c r="E540" s="1"/>
      <c r="F540" s="1"/>
      <c r="G540" s="1"/>
      <c r="H540" s="1"/>
      <c r="I540" s="1"/>
      <c r="J540" s="1"/>
      <c r="K540" s="1"/>
      <c r="L540" s="1"/>
      <c r="M540" s="1"/>
      <c r="N540" s="1"/>
      <c r="O540" s="1"/>
      <c r="P540" s="1"/>
    </row>
    <row r="541" spans="1:16" x14ac:dyDescent="0.25">
      <c r="A541" s="1"/>
      <c r="B541" s="485"/>
      <c r="C541" s="1"/>
      <c r="D541" s="1"/>
      <c r="E541" s="1"/>
      <c r="F541" s="1"/>
      <c r="G541" s="1"/>
      <c r="H541" s="1"/>
      <c r="I541" s="1"/>
      <c r="J541" s="1"/>
      <c r="K541" s="1"/>
      <c r="L541" s="1"/>
      <c r="M541" s="1"/>
      <c r="N541" s="1"/>
      <c r="O541" s="1"/>
      <c r="P541" s="1"/>
    </row>
    <row r="542" spans="1:16" x14ac:dyDescent="0.25">
      <c r="A542" s="1"/>
      <c r="B542" s="485"/>
      <c r="C542" s="1"/>
      <c r="D542" s="1"/>
      <c r="E542" s="1"/>
      <c r="F542" s="1"/>
      <c r="G542" s="1"/>
      <c r="H542" s="1"/>
      <c r="I542" s="1"/>
      <c r="J542" s="1"/>
      <c r="K542" s="1"/>
      <c r="L542" s="1"/>
      <c r="M542" s="1"/>
      <c r="N542" s="1"/>
      <c r="O542" s="1"/>
      <c r="P542" s="1"/>
    </row>
    <row r="543" spans="1:16" x14ac:dyDescent="0.25">
      <c r="A543" s="1"/>
      <c r="B543" s="485"/>
      <c r="C543" s="1"/>
      <c r="D543" s="1"/>
      <c r="E543" s="1"/>
      <c r="F543" s="1"/>
      <c r="G543" s="1"/>
      <c r="H543" s="1"/>
      <c r="I543" s="1"/>
      <c r="J543" s="1"/>
      <c r="K543" s="1"/>
      <c r="L543" s="1"/>
      <c r="M543" s="1"/>
      <c r="N543" s="1"/>
      <c r="O543" s="1"/>
      <c r="P543" s="1"/>
    </row>
    <row r="544" spans="1:16" x14ac:dyDescent="0.25">
      <c r="A544" s="1"/>
      <c r="B544" s="485"/>
      <c r="C544" s="1"/>
      <c r="D544" s="1"/>
      <c r="E544" s="1"/>
      <c r="F544" s="1"/>
      <c r="G544" s="1"/>
      <c r="H544" s="1"/>
      <c r="I544" s="1"/>
      <c r="J544" s="1"/>
      <c r="K544" s="1"/>
      <c r="L544" s="1"/>
      <c r="M544" s="1"/>
      <c r="N544" s="1"/>
      <c r="O544" s="1"/>
      <c r="P544" s="1"/>
    </row>
    <row r="545" spans="1:16" x14ac:dyDescent="0.25">
      <c r="A545" s="1"/>
      <c r="B545" s="485"/>
      <c r="C545" s="1"/>
      <c r="D545" s="1"/>
      <c r="E545" s="1"/>
      <c r="F545" s="1"/>
      <c r="G545" s="1"/>
      <c r="H545" s="1"/>
      <c r="I545" s="1"/>
      <c r="J545" s="1"/>
      <c r="K545" s="1"/>
      <c r="L545" s="1"/>
      <c r="M545" s="1"/>
      <c r="N545" s="1"/>
      <c r="O545" s="1"/>
      <c r="P545" s="1"/>
    </row>
    <row r="546" spans="1:16" x14ac:dyDescent="0.25">
      <c r="A546" s="1"/>
      <c r="B546" s="485"/>
      <c r="C546" s="1"/>
      <c r="D546" s="1"/>
      <c r="E546" s="1"/>
      <c r="F546" s="1"/>
      <c r="G546" s="1"/>
      <c r="H546" s="1"/>
      <c r="I546" s="1"/>
      <c r="J546" s="1"/>
      <c r="K546" s="1"/>
      <c r="L546" s="1"/>
      <c r="M546" s="1"/>
      <c r="N546" s="1"/>
      <c r="O546" s="1"/>
      <c r="P546" s="1"/>
    </row>
    <row r="547" spans="1:16" x14ac:dyDescent="0.25">
      <c r="A547" s="1"/>
      <c r="B547" s="485"/>
      <c r="C547" s="1"/>
      <c r="D547" s="1"/>
      <c r="E547" s="1"/>
      <c r="F547" s="1"/>
      <c r="G547" s="1"/>
      <c r="H547" s="1"/>
      <c r="I547" s="1"/>
      <c r="J547" s="1"/>
      <c r="K547" s="1"/>
      <c r="L547" s="1"/>
      <c r="M547" s="1"/>
      <c r="N547" s="1"/>
      <c r="O547" s="1"/>
      <c r="P547" s="1"/>
    </row>
    <row r="548" spans="1:16" x14ac:dyDescent="0.25">
      <c r="A548" s="1"/>
      <c r="B548" s="485"/>
      <c r="C548" s="1"/>
      <c r="D548" s="1"/>
      <c r="E548" s="1"/>
      <c r="F548" s="1"/>
      <c r="G548" s="1"/>
      <c r="H548" s="1"/>
      <c r="I548" s="1"/>
      <c r="J548" s="1"/>
      <c r="K548" s="1"/>
      <c r="L548" s="1"/>
      <c r="M548" s="1"/>
      <c r="N548" s="1"/>
      <c r="O548" s="1"/>
      <c r="P548" s="1"/>
    </row>
    <row r="549" spans="1:16" x14ac:dyDescent="0.25">
      <c r="A549" s="1"/>
      <c r="B549" s="485"/>
      <c r="C549" s="1"/>
      <c r="D549" s="1"/>
      <c r="E549" s="1"/>
      <c r="F549" s="1"/>
      <c r="G549" s="1"/>
      <c r="H549" s="1"/>
      <c r="I549" s="1"/>
      <c r="J549" s="1"/>
      <c r="K549" s="1"/>
      <c r="L549" s="1"/>
      <c r="M549" s="1"/>
      <c r="N549" s="1"/>
      <c r="O549" s="1"/>
      <c r="P549" s="1"/>
    </row>
    <row r="550" spans="1:16" x14ac:dyDescent="0.25">
      <c r="A550" s="1"/>
      <c r="B550" s="485"/>
      <c r="C550" s="1"/>
      <c r="D550" s="1"/>
      <c r="E550" s="1"/>
      <c r="F550" s="1"/>
      <c r="G550" s="1"/>
      <c r="H550" s="1"/>
      <c r="I550" s="1"/>
      <c r="J550" s="1"/>
      <c r="K550" s="1"/>
      <c r="L550" s="1"/>
      <c r="M550" s="1"/>
      <c r="N550" s="1"/>
      <c r="O550" s="1"/>
      <c r="P550" s="1"/>
    </row>
    <row r="551" spans="1:16" x14ac:dyDescent="0.25">
      <c r="A551" s="1"/>
      <c r="B551" s="485"/>
      <c r="C551" s="1"/>
      <c r="D551" s="1"/>
      <c r="E551" s="1"/>
      <c r="F551" s="1"/>
      <c r="G551" s="1"/>
      <c r="H551" s="1"/>
      <c r="I551" s="1"/>
      <c r="J551" s="1"/>
      <c r="K551" s="1"/>
      <c r="L551" s="1"/>
      <c r="M551" s="1"/>
      <c r="N551" s="1"/>
      <c r="O551" s="1"/>
      <c r="P551" s="1"/>
    </row>
    <row r="552" spans="1:16" x14ac:dyDescent="0.25">
      <c r="A552" s="1"/>
      <c r="B552" s="485"/>
      <c r="C552" s="1"/>
      <c r="D552" s="1"/>
      <c r="E552" s="1"/>
      <c r="F552" s="1"/>
      <c r="G552" s="1"/>
      <c r="H552" s="1"/>
      <c r="I552" s="1"/>
      <c r="J552" s="1"/>
      <c r="K552" s="1"/>
      <c r="L552" s="1"/>
      <c r="M552" s="1"/>
      <c r="N552" s="1"/>
      <c r="O552" s="1"/>
      <c r="P552" s="1"/>
    </row>
    <row r="553" spans="1:16" x14ac:dyDescent="0.25">
      <c r="A553" s="1"/>
      <c r="B553" s="485"/>
      <c r="C553" s="1"/>
      <c r="D553" s="1"/>
      <c r="E553" s="1"/>
      <c r="F553" s="1"/>
      <c r="G553" s="1"/>
      <c r="H553" s="1"/>
      <c r="I553" s="1"/>
      <c r="J553" s="1"/>
      <c r="K553" s="1"/>
      <c r="L553" s="1"/>
      <c r="M553" s="1"/>
      <c r="N553" s="1"/>
      <c r="O553" s="1"/>
      <c r="P553" s="1"/>
    </row>
    <row r="554" spans="1:16" x14ac:dyDescent="0.25">
      <c r="A554" s="1"/>
      <c r="B554" s="485"/>
      <c r="C554" s="1"/>
      <c r="D554" s="1"/>
      <c r="E554" s="1"/>
      <c r="F554" s="1"/>
      <c r="G554" s="1"/>
      <c r="H554" s="1"/>
      <c r="I554" s="1"/>
      <c r="J554" s="1"/>
      <c r="K554" s="1"/>
      <c r="L554" s="1"/>
      <c r="M554" s="1"/>
      <c r="N554" s="1"/>
      <c r="O554" s="1"/>
      <c r="P554" s="1"/>
    </row>
    <row r="555" spans="1:16" x14ac:dyDescent="0.25">
      <c r="A555" s="1"/>
      <c r="B555" s="485"/>
      <c r="C555" s="1"/>
      <c r="D555" s="1"/>
      <c r="E555" s="1"/>
      <c r="F555" s="1"/>
      <c r="G555" s="1"/>
      <c r="H555" s="1"/>
      <c r="I555" s="1"/>
      <c r="J555" s="1"/>
      <c r="K555" s="1"/>
      <c r="L555" s="1"/>
      <c r="M555" s="1"/>
      <c r="N555" s="1"/>
      <c r="O555" s="1"/>
      <c r="P555" s="1"/>
    </row>
    <row r="556" spans="1:16" x14ac:dyDescent="0.25">
      <c r="A556" s="1"/>
      <c r="B556" s="485"/>
      <c r="C556" s="1"/>
      <c r="D556" s="1"/>
      <c r="E556" s="1"/>
      <c r="F556" s="1"/>
      <c r="G556" s="1"/>
      <c r="H556" s="1"/>
      <c r="I556" s="1"/>
      <c r="J556" s="1"/>
      <c r="K556" s="1"/>
      <c r="L556" s="1"/>
      <c r="M556" s="1"/>
      <c r="N556" s="1"/>
      <c r="O556" s="1"/>
      <c r="P556" s="1"/>
    </row>
    <row r="557" spans="1:16" x14ac:dyDescent="0.25">
      <c r="A557" s="1"/>
      <c r="B557" s="485"/>
      <c r="C557" s="1"/>
      <c r="D557" s="1"/>
      <c r="E557" s="1"/>
      <c r="F557" s="1"/>
      <c r="G557" s="1"/>
      <c r="H557" s="1"/>
      <c r="I557" s="1"/>
      <c r="J557" s="1"/>
      <c r="K557" s="1"/>
      <c r="L557" s="1"/>
      <c r="M557" s="1"/>
      <c r="N557" s="1"/>
      <c r="O557" s="1"/>
      <c r="P557" s="1"/>
    </row>
    <row r="558" spans="1:16" x14ac:dyDescent="0.25">
      <c r="A558" s="1"/>
      <c r="B558" s="485"/>
      <c r="C558" s="1"/>
      <c r="D558" s="1"/>
      <c r="E558" s="1"/>
      <c r="F558" s="1"/>
      <c r="G558" s="1"/>
      <c r="H558" s="1"/>
      <c r="I558" s="1"/>
      <c r="J558" s="1"/>
      <c r="K558" s="1"/>
      <c r="L558" s="1"/>
      <c r="M558" s="1"/>
      <c r="N558" s="1"/>
      <c r="O558" s="1"/>
      <c r="P558" s="1"/>
    </row>
    <row r="559" spans="1:16" x14ac:dyDescent="0.25">
      <c r="A559" s="1"/>
      <c r="B559" s="485"/>
      <c r="C559" s="1"/>
      <c r="D559" s="1"/>
      <c r="E559" s="1"/>
      <c r="F559" s="1"/>
      <c r="G559" s="1"/>
      <c r="H559" s="1"/>
      <c r="I559" s="1"/>
      <c r="J559" s="1"/>
      <c r="K559" s="1"/>
      <c r="L559" s="1"/>
      <c r="M559" s="1"/>
      <c r="N559" s="1"/>
      <c r="O559" s="1"/>
      <c r="P559" s="1"/>
    </row>
    <row r="560" spans="1:16" x14ac:dyDescent="0.25">
      <c r="A560" s="1"/>
      <c r="B560" s="485"/>
      <c r="C560" s="1"/>
      <c r="D560" s="1"/>
      <c r="E560" s="1"/>
      <c r="F560" s="1"/>
      <c r="G560" s="1"/>
      <c r="H560" s="1"/>
      <c r="I560" s="1"/>
      <c r="J560" s="1"/>
      <c r="K560" s="1"/>
      <c r="L560" s="1"/>
      <c r="M560" s="1"/>
      <c r="N560" s="1"/>
      <c r="O560" s="1"/>
      <c r="P560" s="1"/>
    </row>
    <row r="561" spans="1:16" x14ac:dyDescent="0.25">
      <c r="A561" s="1"/>
      <c r="B561" s="485"/>
      <c r="C561" s="1"/>
      <c r="D561" s="1"/>
      <c r="E561" s="1"/>
      <c r="F561" s="1"/>
      <c r="G561" s="1"/>
      <c r="H561" s="1"/>
      <c r="I561" s="1"/>
      <c r="J561" s="1"/>
      <c r="K561" s="1"/>
      <c r="L561" s="1"/>
      <c r="M561" s="1"/>
      <c r="N561" s="1"/>
      <c r="O561" s="1"/>
      <c r="P561" s="1"/>
    </row>
    <row r="562" spans="1:16" x14ac:dyDescent="0.25">
      <c r="A562" s="1"/>
      <c r="B562" s="485"/>
      <c r="C562" s="1"/>
      <c r="D562" s="1"/>
      <c r="E562" s="1"/>
      <c r="F562" s="1"/>
      <c r="G562" s="1"/>
      <c r="H562" s="1"/>
      <c r="I562" s="1"/>
      <c r="J562" s="1"/>
      <c r="K562" s="1"/>
      <c r="L562" s="1"/>
      <c r="M562" s="1"/>
      <c r="N562" s="1"/>
      <c r="O562" s="1"/>
      <c r="P562" s="1"/>
    </row>
    <row r="563" spans="1:16" x14ac:dyDescent="0.25">
      <c r="A563" s="1"/>
      <c r="B563" s="485"/>
      <c r="C563" s="1"/>
      <c r="D563" s="1"/>
      <c r="E563" s="1"/>
      <c r="F563" s="1"/>
      <c r="G563" s="1"/>
      <c r="H563" s="1"/>
      <c r="I563" s="1"/>
      <c r="J563" s="1"/>
      <c r="K563" s="1"/>
      <c r="L563" s="1"/>
      <c r="M563" s="1"/>
      <c r="N563" s="1"/>
      <c r="O563" s="1"/>
      <c r="P563" s="1"/>
    </row>
    <row r="564" spans="1:16" x14ac:dyDescent="0.25">
      <c r="A564" s="1"/>
      <c r="B564" s="485"/>
      <c r="C564" s="1"/>
      <c r="D564" s="1"/>
      <c r="E564" s="1"/>
      <c r="F564" s="1"/>
      <c r="G564" s="1"/>
      <c r="H564" s="1"/>
      <c r="I564" s="1"/>
      <c r="J564" s="1"/>
      <c r="K564" s="1"/>
      <c r="L564" s="1"/>
      <c r="M564" s="1"/>
      <c r="N564" s="1"/>
      <c r="O564" s="1"/>
      <c r="P564" s="1"/>
    </row>
    <row r="565" spans="1:16" x14ac:dyDescent="0.25">
      <c r="A565" s="1"/>
      <c r="B565" s="485"/>
      <c r="C565" s="1"/>
      <c r="D565" s="1"/>
      <c r="E565" s="1"/>
      <c r="F565" s="1"/>
      <c r="G565" s="1"/>
      <c r="H565" s="1"/>
      <c r="I565" s="1"/>
      <c r="J565" s="1"/>
      <c r="K565" s="1"/>
      <c r="L565" s="1"/>
      <c r="M565" s="1"/>
      <c r="N565" s="1"/>
      <c r="O565" s="1"/>
      <c r="P565" s="1"/>
    </row>
    <row r="566" spans="1:16" x14ac:dyDescent="0.25">
      <c r="A566" s="1"/>
      <c r="B566" s="485"/>
      <c r="C566" s="1"/>
      <c r="D566" s="1"/>
      <c r="E566" s="1"/>
      <c r="F566" s="1"/>
      <c r="G566" s="1"/>
      <c r="H566" s="1"/>
      <c r="I566" s="1"/>
      <c r="J566" s="1"/>
      <c r="K566" s="1"/>
      <c r="L566" s="1"/>
      <c r="M566" s="1"/>
      <c r="N566" s="1"/>
      <c r="O566" s="1"/>
      <c r="P566" s="1"/>
    </row>
    <row r="567" spans="1:16" x14ac:dyDescent="0.25">
      <c r="A567" s="1"/>
      <c r="B567" s="485"/>
      <c r="C567" s="1"/>
      <c r="D567" s="1"/>
      <c r="E567" s="1"/>
      <c r="F567" s="1"/>
      <c r="G567" s="1"/>
      <c r="H567" s="1"/>
      <c r="I567" s="1"/>
      <c r="J567" s="1"/>
      <c r="K567" s="1"/>
      <c r="L567" s="1"/>
      <c r="M567" s="1"/>
      <c r="N567" s="1"/>
      <c r="O567" s="1"/>
      <c r="P567" s="1"/>
    </row>
    <row r="568" spans="1:16" x14ac:dyDescent="0.25">
      <c r="A568" s="1"/>
      <c r="B568" s="485"/>
      <c r="C568" s="1"/>
      <c r="D568" s="1"/>
      <c r="E568" s="1"/>
      <c r="F568" s="1"/>
      <c r="G568" s="1"/>
      <c r="H568" s="1"/>
      <c r="I568" s="1"/>
      <c r="J568" s="1"/>
      <c r="K568" s="1"/>
      <c r="L568" s="1"/>
      <c r="M568" s="1"/>
      <c r="N568" s="1"/>
      <c r="O568" s="1"/>
      <c r="P568" s="1"/>
    </row>
    <row r="569" spans="1:16" x14ac:dyDescent="0.25">
      <c r="A569" s="1"/>
      <c r="B569" s="485"/>
      <c r="C569" s="1"/>
      <c r="D569" s="1"/>
      <c r="E569" s="1"/>
      <c r="F569" s="1"/>
      <c r="G569" s="1"/>
      <c r="H569" s="1"/>
      <c r="I569" s="1"/>
      <c r="J569" s="1"/>
      <c r="K569" s="1"/>
      <c r="L569" s="1"/>
      <c r="M569" s="1"/>
      <c r="N569" s="1"/>
      <c r="O569" s="1"/>
      <c r="P569" s="1"/>
    </row>
    <row r="570" spans="1:16" x14ac:dyDescent="0.25">
      <c r="A570" s="1"/>
      <c r="B570" s="485"/>
      <c r="C570" s="1"/>
      <c r="D570" s="1"/>
      <c r="E570" s="1"/>
      <c r="F570" s="1"/>
      <c r="G570" s="1"/>
      <c r="H570" s="1"/>
      <c r="I570" s="1"/>
      <c r="J570" s="1"/>
      <c r="K570" s="1"/>
      <c r="L570" s="1"/>
      <c r="M570" s="1"/>
      <c r="N570" s="1"/>
      <c r="O570" s="1"/>
      <c r="P570" s="1"/>
    </row>
    <row r="571" spans="1:16" x14ac:dyDescent="0.25">
      <c r="A571" s="1"/>
      <c r="B571" s="485"/>
      <c r="C571" s="1"/>
      <c r="D571" s="1"/>
      <c r="E571" s="1"/>
      <c r="F571" s="1"/>
      <c r="G571" s="1"/>
      <c r="H571" s="1"/>
      <c r="I571" s="1"/>
      <c r="J571" s="1"/>
      <c r="K571" s="1"/>
      <c r="L571" s="1"/>
      <c r="M571" s="1"/>
      <c r="N571" s="1"/>
      <c r="O571" s="1"/>
      <c r="P571" s="1"/>
    </row>
    <row r="572" spans="1:16" x14ac:dyDescent="0.25">
      <c r="A572" s="1"/>
      <c r="B572" s="485"/>
      <c r="C572" s="1"/>
      <c r="D572" s="1"/>
      <c r="E572" s="1"/>
      <c r="F572" s="1"/>
      <c r="G572" s="1"/>
      <c r="H572" s="1"/>
      <c r="I572" s="1"/>
      <c r="J572" s="1"/>
      <c r="K572" s="1"/>
      <c r="L572" s="1"/>
      <c r="M572" s="1"/>
      <c r="N572" s="1"/>
      <c r="O572" s="1"/>
      <c r="P572" s="1"/>
    </row>
    <row r="573" spans="1:16" x14ac:dyDescent="0.25">
      <c r="A573" s="1"/>
      <c r="B573" s="485"/>
      <c r="C573" s="1"/>
      <c r="D573" s="1"/>
      <c r="E573" s="1"/>
      <c r="F573" s="1"/>
      <c r="G573" s="1"/>
      <c r="H573" s="1"/>
      <c r="I573" s="1"/>
      <c r="J573" s="1"/>
      <c r="K573" s="1"/>
      <c r="L573" s="1"/>
      <c r="M573" s="1"/>
      <c r="N573" s="1"/>
      <c r="O573" s="1"/>
      <c r="P573" s="1"/>
    </row>
    <row r="574" spans="1:16" x14ac:dyDescent="0.25">
      <c r="A574" s="1"/>
      <c r="B574" s="485"/>
      <c r="C574" s="1"/>
      <c r="D574" s="1"/>
      <c r="E574" s="1"/>
      <c r="F574" s="1"/>
      <c r="G574" s="1"/>
      <c r="H574" s="1"/>
      <c r="I574" s="1"/>
      <c r="J574" s="1"/>
      <c r="K574" s="1"/>
      <c r="L574" s="1"/>
      <c r="M574" s="1"/>
      <c r="N574" s="1"/>
      <c r="O574" s="1"/>
      <c r="P574" s="1"/>
    </row>
    <row r="575" spans="1:16" x14ac:dyDescent="0.25">
      <c r="A575" s="1"/>
      <c r="B575" s="485"/>
      <c r="C575" s="1"/>
      <c r="D575" s="1"/>
      <c r="E575" s="1"/>
      <c r="F575" s="1"/>
      <c r="G575" s="1"/>
      <c r="H575" s="1"/>
      <c r="I575" s="1"/>
      <c r="J575" s="1"/>
      <c r="K575" s="1"/>
      <c r="L575" s="1"/>
      <c r="M575" s="1"/>
      <c r="N575" s="1"/>
      <c r="O575" s="1"/>
      <c r="P575" s="1"/>
    </row>
    <row r="576" spans="1:16" x14ac:dyDescent="0.25">
      <c r="A576" s="1"/>
      <c r="B576" s="485"/>
      <c r="C576" s="1"/>
      <c r="D576" s="1"/>
      <c r="E576" s="1"/>
      <c r="F576" s="1"/>
      <c r="G576" s="1"/>
      <c r="H576" s="1"/>
      <c r="I576" s="1"/>
      <c r="J576" s="1"/>
      <c r="K576" s="1"/>
      <c r="L576" s="1"/>
      <c r="M576" s="1"/>
      <c r="N576" s="1"/>
      <c r="O576" s="1"/>
      <c r="P576" s="1"/>
    </row>
    <row r="577" spans="1:16" x14ac:dyDescent="0.25">
      <c r="A577" s="1"/>
      <c r="B577" s="485"/>
      <c r="C577" s="1"/>
      <c r="D577" s="1"/>
      <c r="E577" s="1"/>
      <c r="F577" s="1"/>
      <c r="G577" s="1"/>
      <c r="H577" s="1"/>
      <c r="I577" s="1"/>
      <c r="J577" s="1"/>
      <c r="K577" s="1"/>
      <c r="L577" s="1"/>
      <c r="M577" s="1"/>
      <c r="N577" s="1"/>
      <c r="O577" s="1"/>
      <c r="P577" s="1"/>
    </row>
    <row r="578" spans="1:16" x14ac:dyDescent="0.25">
      <c r="A578" s="1"/>
      <c r="B578" s="485"/>
      <c r="C578" s="1"/>
      <c r="D578" s="1"/>
      <c r="E578" s="1"/>
      <c r="F578" s="1"/>
      <c r="G578" s="1"/>
      <c r="H578" s="1"/>
      <c r="I578" s="1"/>
      <c r="J578" s="1"/>
      <c r="K578" s="1"/>
      <c r="L578" s="1"/>
      <c r="M578" s="1"/>
      <c r="N578" s="1"/>
      <c r="O578" s="1"/>
      <c r="P578" s="1"/>
    </row>
    <row r="579" spans="1:16" x14ac:dyDescent="0.25">
      <c r="A579" s="1"/>
      <c r="B579" s="485"/>
      <c r="C579" s="1"/>
      <c r="D579" s="1"/>
      <c r="E579" s="1"/>
      <c r="F579" s="1"/>
      <c r="G579" s="1"/>
      <c r="H579" s="1"/>
      <c r="I579" s="1"/>
      <c r="J579" s="1"/>
      <c r="K579" s="1"/>
      <c r="L579" s="1"/>
      <c r="M579" s="1"/>
      <c r="N579" s="1"/>
      <c r="O579" s="1"/>
      <c r="P579" s="1"/>
    </row>
    <row r="580" spans="1:16" x14ac:dyDescent="0.25">
      <c r="A580" s="1"/>
      <c r="B580" s="485"/>
      <c r="C580" s="1"/>
      <c r="D580" s="1"/>
      <c r="E580" s="1"/>
      <c r="F580" s="1"/>
      <c r="G580" s="1"/>
      <c r="H580" s="1"/>
      <c r="I580" s="1"/>
      <c r="J580" s="1"/>
      <c r="K580" s="1"/>
      <c r="L580" s="1"/>
      <c r="M580" s="1"/>
      <c r="N580" s="1"/>
      <c r="O580" s="1"/>
      <c r="P580" s="1"/>
    </row>
    <row r="581" spans="1:16" x14ac:dyDescent="0.25">
      <c r="A581" s="1"/>
      <c r="B581" s="485"/>
      <c r="C581" s="1"/>
      <c r="D581" s="1"/>
      <c r="E581" s="1"/>
      <c r="F581" s="1"/>
      <c r="G581" s="1"/>
      <c r="H581" s="1"/>
      <c r="I581" s="1"/>
      <c r="J581" s="1"/>
      <c r="K581" s="1"/>
      <c r="L581" s="1"/>
      <c r="M581" s="1"/>
      <c r="N581" s="1"/>
      <c r="O581" s="1"/>
      <c r="P581" s="1"/>
    </row>
    <row r="582" spans="1:16" x14ac:dyDescent="0.25">
      <c r="A582" s="1"/>
      <c r="B582" s="485"/>
      <c r="C582" s="1"/>
      <c r="D582" s="1"/>
      <c r="E582" s="1"/>
      <c r="F582" s="1"/>
      <c r="G582" s="1"/>
      <c r="H582" s="1"/>
      <c r="I582" s="1"/>
      <c r="J582" s="1"/>
      <c r="K582" s="1"/>
      <c r="L582" s="1"/>
      <c r="M582" s="1"/>
      <c r="N582" s="1"/>
      <c r="O582" s="1"/>
      <c r="P582" s="1"/>
    </row>
    <row r="583" spans="1:16" x14ac:dyDescent="0.25">
      <c r="A583" s="1"/>
      <c r="B583" s="485"/>
      <c r="C583" s="1"/>
      <c r="D583" s="1"/>
      <c r="E583" s="1"/>
      <c r="F583" s="1"/>
      <c r="G583" s="1"/>
      <c r="H583" s="1"/>
      <c r="I583" s="1"/>
      <c r="J583" s="1"/>
      <c r="K583" s="1"/>
      <c r="L583" s="1"/>
      <c r="M583" s="1"/>
      <c r="N583" s="1"/>
      <c r="O583" s="1"/>
      <c r="P583" s="1"/>
    </row>
    <row r="584" spans="1:16" x14ac:dyDescent="0.25">
      <c r="A584" s="1"/>
      <c r="B584" s="485"/>
      <c r="C584" s="1"/>
      <c r="D584" s="1"/>
      <c r="E584" s="1"/>
      <c r="F584" s="1"/>
      <c r="G584" s="1"/>
      <c r="H584" s="1"/>
      <c r="I584" s="1"/>
      <c r="J584" s="1"/>
      <c r="K584" s="1"/>
      <c r="L584" s="1"/>
      <c r="M584" s="1"/>
      <c r="N584" s="1"/>
      <c r="O584" s="1"/>
      <c r="P584" s="1"/>
    </row>
    <row r="585" spans="1:16" x14ac:dyDescent="0.25">
      <c r="A585" s="1"/>
      <c r="B585" s="485"/>
      <c r="C585" s="1"/>
      <c r="D585" s="1"/>
      <c r="E585" s="1"/>
      <c r="F585" s="1"/>
      <c r="G585" s="1"/>
      <c r="H585" s="1"/>
      <c r="I585" s="1"/>
      <c r="J585" s="1"/>
      <c r="K585" s="1"/>
      <c r="L585" s="1"/>
      <c r="M585" s="1"/>
      <c r="N585" s="1"/>
      <c r="O585" s="1"/>
      <c r="P585" s="1"/>
    </row>
    <row r="586" spans="1:16" x14ac:dyDescent="0.25">
      <c r="A586" s="1"/>
      <c r="B586" s="485"/>
      <c r="C586" s="1"/>
      <c r="D586" s="1"/>
      <c r="E586" s="1"/>
      <c r="F586" s="1"/>
      <c r="G586" s="1"/>
      <c r="H586" s="1"/>
      <c r="I586" s="1"/>
      <c r="J586" s="1"/>
      <c r="K586" s="1"/>
      <c r="L586" s="1"/>
      <c r="M586" s="1"/>
      <c r="N586" s="1"/>
      <c r="O586" s="1"/>
      <c r="P586" s="1"/>
    </row>
    <row r="587" spans="1:16" x14ac:dyDescent="0.25">
      <c r="A587" s="1"/>
      <c r="B587" s="485"/>
      <c r="C587" s="1"/>
      <c r="D587" s="1"/>
      <c r="E587" s="1"/>
      <c r="F587" s="1"/>
      <c r="G587" s="1"/>
      <c r="H587" s="1"/>
      <c r="I587" s="1"/>
      <c r="J587" s="1"/>
      <c r="K587" s="1"/>
      <c r="L587" s="1"/>
      <c r="M587" s="1"/>
      <c r="N587" s="1"/>
      <c r="O587" s="1"/>
      <c r="P587" s="1"/>
    </row>
    <row r="588" spans="1:16" x14ac:dyDescent="0.25">
      <c r="A588" s="1"/>
      <c r="B588" s="485"/>
      <c r="C588" s="1"/>
      <c r="D588" s="1"/>
      <c r="E588" s="1"/>
      <c r="F588" s="1"/>
      <c r="G588" s="1"/>
      <c r="H588" s="1"/>
      <c r="I588" s="1"/>
      <c r="J588" s="1"/>
      <c r="K588" s="1"/>
      <c r="L588" s="1"/>
      <c r="M588" s="1"/>
      <c r="N588" s="1"/>
      <c r="O588" s="1"/>
      <c r="P588" s="1"/>
    </row>
    <row r="589" spans="1:16" x14ac:dyDescent="0.25">
      <c r="A589" s="1"/>
      <c r="B589" s="485"/>
      <c r="C589" s="1"/>
      <c r="D589" s="1"/>
      <c r="E589" s="1"/>
      <c r="F589" s="1"/>
      <c r="G589" s="1"/>
      <c r="H589" s="1"/>
      <c r="I589" s="1"/>
      <c r="J589" s="1"/>
      <c r="K589" s="1"/>
      <c r="L589" s="1"/>
      <c r="M589" s="1"/>
      <c r="N589" s="1"/>
      <c r="O589" s="1"/>
      <c r="P589" s="1"/>
    </row>
    <row r="590" spans="1:16" x14ac:dyDescent="0.25">
      <c r="A590" s="1"/>
      <c r="B590" s="485"/>
      <c r="C590" s="1"/>
      <c r="D590" s="1"/>
      <c r="E590" s="1"/>
      <c r="F590" s="1"/>
      <c r="G590" s="1"/>
      <c r="H590" s="1"/>
      <c r="I590" s="1"/>
      <c r="J590" s="1"/>
      <c r="K590" s="1"/>
      <c r="L590" s="1"/>
      <c r="M590" s="1"/>
      <c r="N590" s="1"/>
      <c r="O590" s="1"/>
      <c r="P590" s="1"/>
    </row>
    <row r="591" spans="1:16" x14ac:dyDescent="0.25">
      <c r="A591" s="1"/>
      <c r="B591" s="485"/>
      <c r="C591" s="1"/>
      <c r="D591" s="1"/>
      <c r="E591" s="1"/>
      <c r="F591" s="1"/>
      <c r="G591" s="1"/>
      <c r="H591" s="1"/>
      <c r="I591" s="1"/>
      <c r="J591" s="1"/>
      <c r="K591" s="1"/>
      <c r="L591" s="1"/>
      <c r="M591" s="1"/>
      <c r="N591" s="1"/>
      <c r="O591" s="1"/>
      <c r="P591" s="1"/>
    </row>
    <row r="592" spans="1:16" x14ac:dyDescent="0.25">
      <c r="A592" s="1"/>
      <c r="B592" s="485"/>
      <c r="C592" s="1"/>
      <c r="D592" s="1"/>
      <c r="E592" s="1"/>
      <c r="F592" s="1"/>
      <c r="G592" s="1"/>
      <c r="H592" s="1"/>
      <c r="I592" s="1"/>
      <c r="J592" s="1"/>
      <c r="K592" s="1"/>
      <c r="L592" s="1"/>
      <c r="M592" s="1"/>
      <c r="N592" s="1"/>
      <c r="O592" s="1"/>
      <c r="P592" s="1"/>
    </row>
    <row r="593" spans="1:16" x14ac:dyDescent="0.25">
      <c r="A593" s="1"/>
      <c r="B593" s="485"/>
      <c r="C593" s="1"/>
      <c r="D593" s="1"/>
      <c r="E593" s="1"/>
      <c r="F593" s="1"/>
      <c r="G593" s="1"/>
      <c r="H593" s="1"/>
      <c r="I593" s="1"/>
      <c r="J593" s="1"/>
      <c r="K593" s="1"/>
      <c r="L593" s="1"/>
      <c r="M593" s="1"/>
      <c r="N593" s="1"/>
      <c r="O593" s="1"/>
      <c r="P593" s="1"/>
    </row>
    <row r="594" spans="1:16" x14ac:dyDescent="0.25">
      <c r="A594" s="1"/>
      <c r="B594" s="485"/>
      <c r="C594" s="1"/>
      <c r="D594" s="1"/>
      <c r="E594" s="1"/>
      <c r="F594" s="1"/>
      <c r="G594" s="1"/>
      <c r="H594" s="1"/>
      <c r="I594" s="1"/>
      <c r="J594" s="1"/>
      <c r="K594" s="1"/>
      <c r="L594" s="1"/>
      <c r="M594" s="1"/>
      <c r="N594" s="1"/>
      <c r="O594" s="1"/>
      <c r="P594" s="1"/>
    </row>
    <row r="595" spans="1:16" x14ac:dyDescent="0.25">
      <c r="A595" s="1"/>
      <c r="B595" s="485"/>
      <c r="C595" s="1"/>
      <c r="D595" s="1"/>
      <c r="E595" s="1"/>
      <c r="F595" s="1"/>
      <c r="G595" s="1"/>
      <c r="H595" s="1"/>
      <c r="I595" s="1"/>
      <c r="J595" s="1"/>
      <c r="K595" s="1"/>
      <c r="L595" s="1"/>
      <c r="M595" s="1"/>
      <c r="N595" s="1"/>
      <c r="O595" s="1"/>
      <c r="P595" s="1"/>
    </row>
    <row r="596" spans="1:16" x14ac:dyDescent="0.25">
      <c r="A596" s="1"/>
      <c r="B596" s="485"/>
      <c r="C596" s="1"/>
      <c r="D596" s="1"/>
      <c r="E596" s="1"/>
      <c r="F596" s="1"/>
      <c r="G596" s="1"/>
      <c r="H596" s="1"/>
      <c r="I596" s="1"/>
      <c r="J596" s="1"/>
      <c r="K596" s="1"/>
      <c r="L596" s="1"/>
      <c r="M596" s="1"/>
      <c r="N596" s="1"/>
      <c r="O596" s="1"/>
      <c r="P596" s="1"/>
    </row>
    <row r="597" spans="1:16" x14ac:dyDescent="0.25">
      <c r="A597" s="1"/>
      <c r="B597" s="485"/>
      <c r="C597" s="1"/>
      <c r="D597" s="1"/>
      <c r="E597" s="1"/>
      <c r="F597" s="1"/>
      <c r="G597" s="1"/>
      <c r="H597" s="1"/>
      <c r="I597" s="1"/>
      <c r="J597" s="1"/>
      <c r="K597" s="1"/>
      <c r="L597" s="1"/>
      <c r="M597" s="1"/>
      <c r="N597" s="1"/>
      <c r="O597" s="1"/>
      <c r="P597" s="1"/>
    </row>
    <row r="598" spans="1:16" x14ac:dyDescent="0.25">
      <c r="A598" s="1"/>
      <c r="B598" s="485"/>
      <c r="C598" s="1"/>
      <c r="D598" s="1"/>
      <c r="E598" s="1"/>
      <c r="F598" s="1"/>
      <c r="G598" s="1"/>
      <c r="H598" s="1"/>
      <c r="I598" s="1"/>
      <c r="J598" s="1"/>
      <c r="K598" s="1"/>
      <c r="L598" s="1"/>
      <c r="M598" s="1"/>
      <c r="N598" s="1"/>
      <c r="O598" s="1"/>
      <c r="P598" s="1"/>
    </row>
    <row r="599" spans="1:16" x14ac:dyDescent="0.25">
      <c r="A599" s="1"/>
      <c r="B599" s="485"/>
      <c r="C599" s="1"/>
      <c r="D599" s="1"/>
      <c r="E599" s="1"/>
      <c r="F599" s="1"/>
      <c r="G599" s="1"/>
      <c r="H599" s="1"/>
      <c r="I599" s="1"/>
      <c r="J599" s="1"/>
      <c r="K599" s="1"/>
      <c r="L599" s="1"/>
      <c r="M599" s="1"/>
      <c r="N599" s="1"/>
      <c r="O599" s="1"/>
      <c r="P599" s="1"/>
    </row>
    <row r="600" spans="1:16" x14ac:dyDescent="0.25">
      <c r="A600" s="1"/>
      <c r="B600" s="485"/>
      <c r="C600" s="1"/>
      <c r="D600" s="1"/>
      <c r="E600" s="1"/>
      <c r="F600" s="1"/>
      <c r="G600" s="1"/>
      <c r="H600" s="1"/>
      <c r="I600" s="1"/>
      <c r="J600" s="1"/>
      <c r="K600" s="1"/>
      <c r="L600" s="1"/>
      <c r="M600" s="1"/>
      <c r="N600" s="1"/>
      <c r="O600" s="1"/>
      <c r="P600" s="1"/>
    </row>
    <row r="601" spans="1:16" x14ac:dyDescent="0.25">
      <c r="A601" s="1"/>
      <c r="B601" s="485"/>
      <c r="C601" s="1"/>
      <c r="D601" s="1"/>
      <c r="E601" s="1"/>
      <c r="F601" s="1"/>
      <c r="G601" s="1"/>
      <c r="H601" s="1"/>
      <c r="I601" s="1"/>
      <c r="J601" s="1"/>
      <c r="K601" s="1"/>
      <c r="L601" s="1"/>
      <c r="M601" s="1"/>
      <c r="N601" s="1"/>
      <c r="O601" s="1"/>
      <c r="P601" s="1"/>
    </row>
    <row r="602" spans="1:16" x14ac:dyDescent="0.25">
      <c r="A602" s="1"/>
      <c r="B602" s="485"/>
      <c r="C602" s="1"/>
      <c r="D602" s="1"/>
      <c r="E602" s="1"/>
      <c r="F602" s="1"/>
      <c r="G602" s="1"/>
      <c r="H602" s="1"/>
      <c r="I602" s="1"/>
      <c r="J602" s="1"/>
      <c r="K602" s="1"/>
      <c r="L602" s="1"/>
      <c r="M602" s="1"/>
      <c r="N602" s="1"/>
      <c r="O602" s="1"/>
      <c r="P602" s="1"/>
    </row>
    <row r="603" spans="1:16" x14ac:dyDescent="0.25">
      <c r="A603" s="1"/>
      <c r="B603" s="485"/>
      <c r="C603" s="1"/>
      <c r="D603" s="1"/>
      <c r="E603" s="1"/>
      <c r="F603" s="1"/>
      <c r="G603" s="1"/>
      <c r="H603" s="1"/>
      <c r="I603" s="1"/>
      <c r="J603" s="1"/>
      <c r="K603" s="1"/>
      <c r="L603" s="1"/>
      <c r="M603" s="1"/>
      <c r="N603" s="1"/>
      <c r="O603" s="1"/>
      <c r="P603" s="1"/>
    </row>
    <row r="604" spans="1:16" x14ac:dyDescent="0.25">
      <c r="A604" s="1"/>
      <c r="B604" s="485"/>
      <c r="C604" s="1"/>
      <c r="D604" s="1"/>
      <c r="E604" s="1"/>
      <c r="F604" s="1"/>
      <c r="G604" s="1"/>
      <c r="H604" s="1"/>
      <c r="I604" s="1"/>
      <c r="J604" s="1"/>
      <c r="K604" s="1"/>
      <c r="L604" s="1"/>
      <c r="M604" s="1"/>
      <c r="N604" s="1"/>
      <c r="O604" s="1"/>
      <c r="P604" s="1"/>
    </row>
    <row r="605" spans="1:16" x14ac:dyDescent="0.25">
      <c r="A605" s="1"/>
      <c r="B605" s="485"/>
      <c r="C605" s="1"/>
      <c r="D605" s="1"/>
      <c r="E605" s="1"/>
      <c r="F605" s="1"/>
      <c r="G605" s="1"/>
      <c r="H605" s="1"/>
      <c r="I605" s="1"/>
      <c r="J605" s="1"/>
      <c r="K605" s="1"/>
      <c r="L605" s="1"/>
      <c r="M605" s="1"/>
      <c r="N605" s="1"/>
      <c r="O605" s="1"/>
      <c r="P605" s="1"/>
    </row>
    <row r="606" spans="1:16" x14ac:dyDescent="0.25">
      <c r="A606" s="1"/>
      <c r="B606" s="485"/>
      <c r="C606" s="1"/>
      <c r="D606" s="1"/>
      <c r="E606" s="1"/>
      <c r="F606" s="1"/>
      <c r="G606" s="1"/>
      <c r="H606" s="1"/>
      <c r="I606" s="1"/>
      <c r="J606" s="1"/>
      <c r="K606" s="1"/>
      <c r="L606" s="1"/>
      <c r="M606" s="1"/>
      <c r="N606" s="1"/>
      <c r="O606" s="1"/>
      <c r="P606" s="1"/>
    </row>
    <row r="607" spans="1:16" x14ac:dyDescent="0.25">
      <c r="A607" s="1"/>
      <c r="B607" s="485"/>
      <c r="C607" s="1"/>
      <c r="D607" s="1"/>
      <c r="E607" s="1"/>
      <c r="F607" s="1"/>
      <c r="G607" s="1"/>
      <c r="H607" s="1"/>
      <c r="I607" s="1"/>
      <c r="J607" s="1"/>
      <c r="K607" s="1"/>
      <c r="L607" s="1"/>
      <c r="M607" s="1"/>
      <c r="N607" s="1"/>
      <c r="O607" s="1"/>
      <c r="P607" s="1"/>
    </row>
    <row r="608" spans="1:16" x14ac:dyDescent="0.25">
      <c r="A608" s="1"/>
      <c r="B608" s="485"/>
      <c r="C608" s="1"/>
      <c r="D608" s="1"/>
      <c r="E608" s="1"/>
      <c r="F608" s="1"/>
      <c r="G608" s="1"/>
      <c r="H608" s="1"/>
      <c r="I608" s="1"/>
      <c r="J608" s="1"/>
      <c r="K608" s="1"/>
      <c r="L608" s="1"/>
      <c r="M608" s="1"/>
      <c r="N608" s="1"/>
      <c r="O608" s="1"/>
      <c r="P608" s="1"/>
    </row>
    <row r="609" spans="1:16" x14ac:dyDescent="0.25">
      <c r="A609" s="1"/>
      <c r="B609" s="485"/>
      <c r="C609" s="1"/>
      <c r="D609" s="1"/>
      <c r="E609" s="1"/>
      <c r="F609" s="1"/>
      <c r="G609" s="1"/>
      <c r="H609" s="1"/>
      <c r="I609" s="1"/>
      <c r="J609" s="1"/>
      <c r="K609" s="1"/>
      <c r="L609" s="1"/>
      <c r="M609" s="1"/>
      <c r="N609" s="1"/>
      <c r="O609" s="1"/>
      <c r="P609" s="1"/>
    </row>
    <row r="610" spans="1:16" x14ac:dyDescent="0.25">
      <c r="A610" s="1"/>
      <c r="B610" s="485"/>
      <c r="C610" s="1"/>
      <c r="D610" s="1"/>
      <c r="E610" s="1"/>
      <c r="F610" s="1"/>
      <c r="G610" s="1"/>
      <c r="H610" s="1"/>
      <c r="I610" s="1"/>
      <c r="J610" s="1"/>
      <c r="K610" s="1"/>
      <c r="L610" s="1"/>
      <c r="M610" s="1"/>
      <c r="N610" s="1"/>
      <c r="O610" s="1"/>
      <c r="P610" s="1"/>
    </row>
    <row r="611" spans="1:16" x14ac:dyDescent="0.25">
      <c r="A611" s="1"/>
      <c r="B611" s="485"/>
      <c r="C611" s="1"/>
      <c r="D611" s="1"/>
      <c r="E611" s="1"/>
      <c r="F611" s="1"/>
      <c r="G611" s="1"/>
      <c r="H611" s="1"/>
      <c r="I611" s="1"/>
      <c r="J611" s="1"/>
      <c r="K611" s="1"/>
      <c r="L611" s="1"/>
      <c r="M611" s="1"/>
      <c r="N611" s="1"/>
      <c r="O611" s="1"/>
      <c r="P611" s="1"/>
    </row>
    <row r="612" spans="1:16" x14ac:dyDescent="0.25">
      <c r="A612" s="1"/>
      <c r="B612" s="485"/>
      <c r="C612" s="1"/>
      <c r="D612" s="1"/>
      <c r="E612" s="1"/>
      <c r="F612" s="1"/>
      <c r="G612" s="1"/>
      <c r="H612" s="1"/>
      <c r="I612" s="1"/>
      <c r="J612" s="1"/>
      <c r="K612" s="1"/>
      <c r="L612" s="1"/>
      <c r="M612" s="1"/>
      <c r="N612" s="1"/>
      <c r="O612" s="1"/>
      <c r="P612" s="1"/>
    </row>
    <row r="613" spans="1:16" x14ac:dyDescent="0.25">
      <c r="A613" s="1"/>
      <c r="B613" s="485"/>
      <c r="C613" s="1"/>
      <c r="D613" s="1"/>
      <c r="E613" s="1"/>
      <c r="F613" s="1"/>
      <c r="G613" s="1"/>
      <c r="H613" s="1"/>
      <c r="I613" s="1"/>
      <c r="J613" s="1"/>
      <c r="K613" s="1"/>
      <c r="L613" s="1"/>
      <c r="M613" s="1"/>
      <c r="N613" s="1"/>
      <c r="O613" s="1"/>
      <c r="P613" s="1"/>
    </row>
    <row r="614" spans="1:16" x14ac:dyDescent="0.25">
      <c r="A614" s="1"/>
      <c r="B614" s="485"/>
      <c r="C614" s="1"/>
      <c r="D614" s="1"/>
      <c r="E614" s="1"/>
      <c r="F614" s="1"/>
      <c r="G614" s="1"/>
      <c r="H614" s="1"/>
      <c r="I614" s="1"/>
      <c r="J614" s="1"/>
      <c r="K614" s="1"/>
      <c r="L614" s="1"/>
      <c r="M614" s="1"/>
      <c r="N614" s="1"/>
      <c r="O614" s="1"/>
      <c r="P614" s="1"/>
    </row>
    <row r="615" spans="1:16" x14ac:dyDescent="0.25">
      <c r="A615" s="1"/>
      <c r="B615" s="485"/>
      <c r="C615" s="1"/>
      <c r="D615" s="1"/>
      <c r="E615" s="1"/>
      <c r="F615" s="1"/>
      <c r="G615" s="1"/>
      <c r="H615" s="1"/>
      <c r="I615" s="1"/>
      <c r="J615" s="1"/>
      <c r="K615" s="1"/>
      <c r="L615" s="1"/>
      <c r="M615" s="1"/>
      <c r="N615" s="1"/>
      <c r="O615" s="1"/>
      <c r="P615" s="1"/>
    </row>
    <row r="616" spans="1:16" x14ac:dyDescent="0.25">
      <c r="A616" s="1"/>
      <c r="B616" s="485"/>
      <c r="C616" s="1"/>
      <c r="D616" s="1"/>
      <c r="E616" s="1"/>
      <c r="F616" s="1"/>
      <c r="G616" s="1"/>
      <c r="H616" s="1"/>
      <c r="I616" s="1"/>
      <c r="J616" s="1"/>
      <c r="K616" s="1"/>
      <c r="L616" s="1"/>
      <c r="M616" s="1"/>
      <c r="N616" s="1"/>
      <c r="O616" s="1"/>
      <c r="P616" s="1"/>
    </row>
    <row r="617" spans="1:16" x14ac:dyDescent="0.25">
      <c r="A617" s="1"/>
      <c r="B617" s="485"/>
      <c r="C617" s="1"/>
      <c r="D617" s="1"/>
      <c r="E617" s="1"/>
      <c r="F617" s="1"/>
      <c r="G617" s="1"/>
      <c r="H617" s="1"/>
      <c r="I617" s="1"/>
      <c r="J617" s="1"/>
      <c r="K617" s="1"/>
      <c r="L617" s="1"/>
      <c r="M617" s="1"/>
      <c r="N617" s="1"/>
      <c r="O617" s="1"/>
      <c r="P617" s="1"/>
    </row>
    <row r="618" spans="1:16" x14ac:dyDescent="0.25">
      <c r="A618" s="1"/>
      <c r="B618" s="485"/>
      <c r="C618" s="1"/>
      <c r="D618" s="1"/>
      <c r="E618" s="1"/>
      <c r="F618" s="1"/>
      <c r="G618" s="1"/>
      <c r="H618" s="1"/>
      <c r="I618" s="1"/>
      <c r="J618" s="1"/>
      <c r="K618" s="1"/>
      <c r="L618" s="1"/>
      <c r="M618" s="1"/>
      <c r="N618" s="1"/>
      <c r="O618" s="1"/>
      <c r="P618" s="1"/>
    </row>
    <row r="619" spans="1:16" x14ac:dyDescent="0.25">
      <c r="A619" s="1"/>
      <c r="B619" s="485"/>
      <c r="C619" s="1"/>
      <c r="D619" s="1"/>
      <c r="E619" s="1"/>
      <c r="F619" s="1"/>
      <c r="G619" s="1"/>
      <c r="H619" s="1"/>
      <c r="I619" s="1"/>
      <c r="J619" s="1"/>
      <c r="K619" s="1"/>
      <c r="L619" s="1"/>
      <c r="M619" s="1"/>
      <c r="N619" s="1"/>
      <c r="O619" s="1"/>
      <c r="P619" s="1"/>
    </row>
    <row r="620" spans="1:16" x14ac:dyDescent="0.25">
      <c r="A620" s="1"/>
      <c r="B620" s="485"/>
      <c r="C620" s="1"/>
      <c r="D620" s="1"/>
      <c r="E620" s="1"/>
      <c r="F620" s="1"/>
      <c r="G620" s="1"/>
      <c r="H620" s="1"/>
      <c r="I620" s="1"/>
      <c r="J620" s="1"/>
      <c r="K620" s="1"/>
      <c r="L620" s="1"/>
      <c r="M620" s="1"/>
      <c r="N620" s="1"/>
      <c r="O620" s="1"/>
      <c r="P620" s="1"/>
    </row>
    <row r="621" spans="1:16" x14ac:dyDescent="0.25">
      <c r="A621" s="1"/>
      <c r="B621" s="485"/>
      <c r="C621" s="1"/>
      <c r="D621" s="1"/>
      <c r="E621" s="1"/>
      <c r="F621" s="1"/>
      <c r="G621" s="1"/>
      <c r="H621" s="1"/>
      <c r="I621" s="1"/>
      <c r="J621" s="1"/>
      <c r="K621" s="1"/>
      <c r="L621" s="1"/>
      <c r="M621" s="1"/>
      <c r="N621" s="1"/>
      <c r="O621" s="1"/>
      <c r="P621" s="1"/>
    </row>
    <row r="622" spans="1:16" x14ac:dyDescent="0.25">
      <c r="A622" s="1"/>
      <c r="B622" s="485"/>
      <c r="C622" s="1"/>
      <c r="D622" s="1"/>
      <c r="E622" s="1"/>
      <c r="F622" s="1"/>
      <c r="G622" s="1"/>
      <c r="H622" s="1"/>
      <c r="I622" s="1"/>
      <c r="J622" s="1"/>
      <c r="K622" s="1"/>
      <c r="L622" s="1"/>
      <c r="M622" s="1"/>
      <c r="N622" s="1"/>
      <c r="O622" s="1"/>
      <c r="P622" s="1"/>
    </row>
    <row r="623" spans="1:16" x14ac:dyDescent="0.25">
      <c r="A623" s="1"/>
      <c r="B623" s="485"/>
      <c r="C623" s="1"/>
      <c r="D623" s="1"/>
      <c r="E623" s="1"/>
      <c r="F623" s="1"/>
      <c r="G623" s="1"/>
      <c r="H623" s="1"/>
      <c r="I623" s="1"/>
      <c r="J623" s="1"/>
      <c r="K623" s="1"/>
      <c r="L623" s="1"/>
      <c r="M623" s="1"/>
      <c r="N623" s="1"/>
      <c r="O623" s="1"/>
      <c r="P623" s="1"/>
    </row>
    <row r="624" spans="1:16" x14ac:dyDescent="0.25">
      <c r="A624" s="1"/>
      <c r="B624" s="485"/>
      <c r="C624" s="1"/>
      <c r="D624" s="1"/>
      <c r="E624" s="1"/>
      <c r="F624" s="1"/>
      <c r="G624" s="1"/>
      <c r="H624" s="1"/>
      <c r="I624" s="1"/>
      <c r="J624" s="1"/>
      <c r="K624" s="1"/>
      <c r="L624" s="1"/>
      <c r="M624" s="1"/>
      <c r="N624" s="1"/>
      <c r="O624" s="1"/>
      <c r="P624" s="1"/>
    </row>
    <row r="625" spans="1:16" x14ac:dyDescent="0.25">
      <c r="A625" s="1"/>
      <c r="B625" s="485"/>
      <c r="C625" s="1"/>
      <c r="D625" s="1"/>
      <c r="E625" s="1"/>
      <c r="F625" s="1"/>
      <c r="G625" s="1"/>
      <c r="H625" s="1"/>
      <c r="I625" s="1"/>
      <c r="J625" s="1"/>
      <c r="K625" s="1"/>
      <c r="L625" s="1"/>
      <c r="M625" s="1"/>
      <c r="N625" s="1"/>
      <c r="O625" s="1"/>
      <c r="P625" s="1"/>
    </row>
    <row r="626" spans="1:16" x14ac:dyDescent="0.25">
      <c r="A626" s="1"/>
      <c r="B626" s="485"/>
      <c r="C626" s="1"/>
      <c r="D626" s="1"/>
      <c r="E626" s="1"/>
      <c r="F626" s="1"/>
      <c r="G626" s="1"/>
      <c r="H626" s="1"/>
      <c r="I626" s="1"/>
      <c r="J626" s="1"/>
      <c r="K626" s="1"/>
      <c r="L626" s="1"/>
      <c r="M626" s="1"/>
      <c r="N626" s="1"/>
      <c r="O626" s="1"/>
      <c r="P626" s="1"/>
    </row>
    <row r="627" spans="1:16" x14ac:dyDescent="0.25">
      <c r="A627" s="1"/>
      <c r="B627" s="485"/>
      <c r="C627" s="1"/>
      <c r="D627" s="1"/>
      <c r="E627" s="1"/>
      <c r="F627" s="1"/>
      <c r="G627" s="1"/>
      <c r="H627" s="1"/>
      <c r="I627" s="1"/>
      <c r="J627" s="1"/>
      <c r="K627" s="1"/>
      <c r="L627" s="1"/>
      <c r="M627" s="1"/>
      <c r="N627" s="1"/>
      <c r="O627" s="1"/>
      <c r="P627" s="1"/>
    </row>
    <row r="628" spans="1:16" x14ac:dyDescent="0.25">
      <c r="A628" s="1"/>
      <c r="B628" s="485"/>
      <c r="C628" s="1"/>
      <c r="D628" s="1"/>
      <c r="E628" s="1"/>
      <c r="F628" s="1"/>
      <c r="G628" s="1"/>
      <c r="H628" s="1"/>
      <c r="I628" s="1"/>
      <c r="J628" s="1"/>
      <c r="K628" s="1"/>
      <c r="L628" s="1"/>
      <c r="M628" s="1"/>
      <c r="N628" s="1"/>
      <c r="O628" s="1"/>
      <c r="P628" s="1"/>
    </row>
    <row r="629" spans="1:16" x14ac:dyDescent="0.25">
      <c r="A629" s="1"/>
      <c r="B629" s="485"/>
      <c r="C629" s="1"/>
      <c r="D629" s="1"/>
      <c r="E629" s="1"/>
      <c r="F629" s="1"/>
      <c r="G629" s="1"/>
      <c r="H629" s="1"/>
      <c r="I629" s="1"/>
      <c r="J629" s="1"/>
      <c r="K629" s="1"/>
      <c r="L629" s="1"/>
      <c r="M629" s="1"/>
      <c r="N629" s="1"/>
      <c r="O629" s="1"/>
      <c r="P629" s="1"/>
    </row>
    <row r="630" spans="1:16" x14ac:dyDescent="0.25">
      <c r="A630" s="1"/>
      <c r="B630" s="485"/>
      <c r="C630" s="1"/>
      <c r="D630" s="1"/>
      <c r="E630" s="1"/>
      <c r="F630" s="1"/>
      <c r="G630" s="1"/>
      <c r="H630" s="1"/>
      <c r="I630" s="1"/>
      <c r="J630" s="1"/>
      <c r="K630" s="1"/>
      <c r="L630" s="1"/>
      <c r="M630" s="1"/>
      <c r="N630" s="1"/>
      <c r="O630" s="1"/>
      <c r="P630" s="1"/>
    </row>
    <row r="631" spans="1:16" x14ac:dyDescent="0.25">
      <c r="A631" s="1"/>
      <c r="B631" s="485"/>
      <c r="C631" s="1"/>
      <c r="D631" s="1"/>
      <c r="E631" s="1"/>
      <c r="F631" s="1"/>
      <c r="G631" s="1"/>
      <c r="H631" s="1"/>
      <c r="I631" s="1"/>
      <c r="J631" s="1"/>
      <c r="K631" s="1"/>
      <c r="L631" s="1"/>
      <c r="M631" s="1"/>
      <c r="N631" s="1"/>
      <c r="O631" s="1"/>
      <c r="P631" s="1"/>
    </row>
    <row r="632" spans="1:16" x14ac:dyDescent="0.25">
      <c r="A632" s="1"/>
      <c r="B632" s="485"/>
      <c r="C632" s="1"/>
      <c r="D632" s="1"/>
      <c r="E632" s="1"/>
      <c r="F632" s="1"/>
      <c r="G632" s="1"/>
      <c r="H632" s="1"/>
      <c r="I632" s="1"/>
      <c r="J632" s="1"/>
      <c r="K632" s="1"/>
      <c r="L632" s="1"/>
      <c r="M632" s="1"/>
      <c r="N632" s="1"/>
      <c r="O632" s="1"/>
      <c r="P632" s="1"/>
    </row>
    <row r="633" spans="1:16" x14ac:dyDescent="0.25">
      <c r="A633" s="1"/>
      <c r="B633" s="485"/>
      <c r="C633" s="1"/>
      <c r="D633" s="1"/>
      <c r="E633" s="1"/>
      <c r="F633" s="1"/>
      <c r="G633" s="1"/>
      <c r="H633" s="1"/>
      <c r="I633" s="1"/>
      <c r="J633" s="1"/>
      <c r="K633" s="1"/>
      <c r="L633" s="1"/>
      <c r="M633" s="1"/>
      <c r="N633" s="1"/>
      <c r="O633" s="1"/>
      <c r="P633" s="1"/>
    </row>
    <row r="634" spans="1:16" x14ac:dyDescent="0.25">
      <c r="A634" s="1"/>
      <c r="B634" s="485"/>
      <c r="C634" s="1"/>
      <c r="D634" s="1"/>
      <c r="E634" s="1"/>
      <c r="F634" s="1"/>
      <c r="G634" s="1"/>
      <c r="H634" s="1"/>
      <c r="I634" s="1"/>
      <c r="J634" s="1"/>
      <c r="K634" s="1"/>
      <c r="L634" s="1"/>
      <c r="M634" s="1"/>
      <c r="N634" s="1"/>
      <c r="O634" s="1"/>
      <c r="P634" s="1"/>
    </row>
    <row r="635" spans="1:16" x14ac:dyDescent="0.25">
      <c r="A635" s="1"/>
      <c r="B635" s="485"/>
      <c r="C635" s="1"/>
      <c r="D635" s="1"/>
      <c r="E635" s="1"/>
      <c r="F635" s="1"/>
      <c r="G635" s="1"/>
      <c r="H635" s="1"/>
      <c r="I635" s="1"/>
      <c r="J635" s="1"/>
      <c r="K635" s="1"/>
      <c r="L635" s="1"/>
      <c r="M635" s="1"/>
      <c r="N635" s="1"/>
      <c r="O635" s="1"/>
      <c r="P635" s="1"/>
    </row>
    <row r="636" spans="1:16" x14ac:dyDescent="0.25">
      <c r="A636" s="1"/>
      <c r="B636" s="485"/>
      <c r="C636" s="1"/>
      <c r="D636" s="1"/>
      <c r="E636" s="1"/>
      <c r="F636" s="1"/>
      <c r="G636" s="1"/>
      <c r="H636" s="1"/>
      <c r="I636" s="1"/>
      <c r="J636" s="1"/>
      <c r="K636" s="1"/>
      <c r="L636" s="1"/>
      <c r="M636" s="1"/>
      <c r="N636" s="1"/>
      <c r="O636" s="1"/>
      <c r="P636" s="1"/>
    </row>
    <row r="637" spans="1:16" x14ac:dyDescent="0.25">
      <c r="A637" s="1"/>
      <c r="B637" s="485"/>
      <c r="C637" s="1"/>
      <c r="D637" s="1"/>
      <c r="E637" s="1"/>
      <c r="F637" s="1"/>
      <c r="G637" s="1"/>
      <c r="H637" s="1"/>
      <c r="I637" s="1"/>
      <c r="J637" s="1"/>
      <c r="K637" s="1"/>
      <c r="L637" s="1"/>
      <c r="M637" s="1"/>
      <c r="N637" s="1"/>
      <c r="O637" s="1"/>
      <c r="P637" s="1"/>
    </row>
    <row r="638" spans="1:16" x14ac:dyDescent="0.25">
      <c r="A638" s="1"/>
      <c r="B638" s="485"/>
      <c r="C638" s="1"/>
      <c r="D638" s="1"/>
      <c r="E638" s="1"/>
      <c r="F638" s="1"/>
      <c r="G638" s="1"/>
      <c r="H638" s="1"/>
      <c r="I638" s="1"/>
      <c r="J638" s="1"/>
      <c r="K638" s="1"/>
      <c r="L638" s="1"/>
      <c r="M638" s="1"/>
      <c r="N638" s="1"/>
      <c r="O638" s="1"/>
      <c r="P638" s="1"/>
    </row>
    <row r="639" spans="1:16" x14ac:dyDescent="0.25">
      <c r="A639" s="1"/>
      <c r="B639" s="485"/>
      <c r="C639" s="1"/>
      <c r="D639" s="1"/>
      <c r="E639" s="1"/>
      <c r="F639" s="1"/>
      <c r="G639" s="1"/>
      <c r="H639" s="1"/>
      <c r="I639" s="1"/>
      <c r="J639" s="1"/>
      <c r="K639" s="1"/>
      <c r="L639" s="1"/>
      <c r="M639" s="1"/>
      <c r="N639" s="1"/>
      <c r="O639" s="1"/>
      <c r="P639" s="1"/>
    </row>
    <row r="640" spans="1:16" x14ac:dyDescent="0.25">
      <c r="A640" s="1"/>
      <c r="B640" s="485"/>
      <c r="C640" s="1"/>
      <c r="D640" s="1"/>
      <c r="E640" s="1"/>
      <c r="F640" s="1"/>
      <c r="G640" s="1"/>
      <c r="H640" s="1"/>
      <c r="I640" s="1"/>
      <c r="J640" s="1"/>
      <c r="K640" s="1"/>
      <c r="L640" s="1"/>
      <c r="M640" s="1"/>
      <c r="N640" s="1"/>
      <c r="O640" s="1"/>
      <c r="P640" s="1"/>
    </row>
    <row r="641" spans="1:16" x14ac:dyDescent="0.25">
      <c r="A641" s="1"/>
      <c r="B641" s="485"/>
      <c r="C641" s="1"/>
      <c r="D641" s="1"/>
      <c r="E641" s="1"/>
      <c r="F641" s="1"/>
      <c r="G641" s="1"/>
      <c r="H641" s="1"/>
      <c r="I641" s="1"/>
      <c r="J641" s="1"/>
      <c r="K641" s="1"/>
      <c r="L641" s="1"/>
      <c r="M641" s="1"/>
      <c r="N641" s="1"/>
      <c r="O641" s="1"/>
      <c r="P641" s="1"/>
    </row>
    <row r="642" spans="1:16" x14ac:dyDescent="0.25">
      <c r="A642" s="1"/>
      <c r="B642" s="485"/>
      <c r="C642" s="1"/>
      <c r="D642" s="1"/>
      <c r="E642" s="1"/>
      <c r="F642" s="1"/>
      <c r="G642" s="1"/>
      <c r="H642" s="1"/>
      <c r="I642" s="1"/>
      <c r="J642" s="1"/>
      <c r="K642" s="1"/>
      <c r="L642" s="1"/>
      <c r="M642" s="1"/>
      <c r="N642" s="1"/>
      <c r="O642" s="1"/>
      <c r="P642" s="1"/>
    </row>
    <row r="643" spans="1:16" x14ac:dyDescent="0.25">
      <c r="A643" s="1"/>
      <c r="B643" s="485"/>
      <c r="C643" s="1"/>
      <c r="D643" s="1"/>
      <c r="E643" s="1"/>
      <c r="F643" s="1"/>
      <c r="G643" s="1"/>
      <c r="H643" s="1"/>
      <c r="I643" s="1"/>
      <c r="J643" s="1"/>
      <c r="K643" s="1"/>
      <c r="L643" s="1"/>
      <c r="M643" s="1"/>
      <c r="N643" s="1"/>
      <c r="O643" s="1"/>
      <c r="P643" s="1"/>
    </row>
    <row r="644" spans="1:16" x14ac:dyDescent="0.25">
      <c r="A644" s="1"/>
      <c r="B644" s="485"/>
      <c r="C644" s="1"/>
      <c r="D644" s="1"/>
      <c r="E644" s="1"/>
      <c r="F644" s="1"/>
      <c r="G644" s="1"/>
      <c r="H644" s="1"/>
      <c r="I644" s="1"/>
      <c r="J644" s="1"/>
      <c r="K644" s="1"/>
      <c r="L644" s="1"/>
      <c r="M644" s="1"/>
      <c r="N644" s="1"/>
      <c r="O644" s="1"/>
      <c r="P644" s="1"/>
    </row>
    <row r="645" spans="1:16" x14ac:dyDescent="0.25">
      <c r="A645" s="1"/>
      <c r="B645" s="485"/>
      <c r="C645" s="1"/>
      <c r="D645" s="1"/>
      <c r="E645" s="1"/>
      <c r="F645" s="1"/>
      <c r="G645" s="1"/>
      <c r="H645" s="1"/>
      <c r="I645" s="1"/>
      <c r="J645" s="1"/>
      <c r="K645" s="1"/>
      <c r="L645" s="1"/>
      <c r="M645" s="1"/>
      <c r="N645" s="1"/>
      <c r="O645" s="1"/>
      <c r="P645" s="1"/>
    </row>
    <row r="646" spans="1:16" x14ac:dyDescent="0.25">
      <c r="A646" s="1"/>
      <c r="B646" s="485"/>
      <c r="C646" s="1"/>
      <c r="D646" s="1"/>
      <c r="E646" s="1"/>
      <c r="F646" s="1"/>
      <c r="G646" s="1"/>
      <c r="H646" s="1"/>
      <c r="I646" s="1"/>
      <c r="J646" s="1"/>
      <c r="K646" s="1"/>
      <c r="L646" s="1"/>
      <c r="M646" s="1"/>
      <c r="N646" s="1"/>
      <c r="O646" s="1"/>
      <c r="P646" s="1"/>
    </row>
    <row r="647" spans="1:16" x14ac:dyDescent="0.25">
      <c r="A647" s="1"/>
      <c r="B647" s="485"/>
      <c r="C647" s="1"/>
      <c r="D647" s="1"/>
      <c r="E647" s="1"/>
      <c r="F647" s="1"/>
      <c r="G647" s="1"/>
      <c r="H647" s="1"/>
      <c r="I647" s="1"/>
      <c r="J647" s="1"/>
      <c r="K647" s="1"/>
      <c r="L647" s="1"/>
      <c r="M647" s="1"/>
      <c r="N647" s="1"/>
      <c r="O647" s="1"/>
      <c r="P647" s="1"/>
    </row>
    <row r="648" spans="1:16" x14ac:dyDescent="0.25">
      <c r="A648" s="1"/>
      <c r="B648" s="485"/>
      <c r="C648" s="1"/>
      <c r="D648" s="1"/>
      <c r="E648" s="1"/>
      <c r="F648" s="1"/>
      <c r="G648" s="1"/>
      <c r="H648" s="1"/>
      <c r="I648" s="1"/>
      <c r="J648" s="1"/>
      <c r="K648" s="1"/>
      <c r="L648" s="1"/>
      <c r="M648" s="1"/>
      <c r="N648" s="1"/>
      <c r="O648" s="1"/>
      <c r="P648" s="1"/>
    </row>
    <row r="649" spans="1:16" x14ac:dyDescent="0.25">
      <c r="A649" s="1"/>
      <c r="B649" s="485"/>
      <c r="C649" s="1"/>
      <c r="D649" s="1"/>
      <c r="E649" s="1"/>
      <c r="F649" s="1"/>
      <c r="G649" s="1"/>
      <c r="H649" s="1"/>
      <c r="I649" s="1"/>
      <c r="J649" s="1"/>
      <c r="K649" s="1"/>
      <c r="L649" s="1"/>
      <c r="M649" s="1"/>
      <c r="N649" s="1"/>
      <c r="O649" s="1"/>
      <c r="P649" s="1"/>
    </row>
    <row r="650" spans="1:16" x14ac:dyDescent="0.25">
      <c r="A650" s="1"/>
      <c r="B650" s="485"/>
      <c r="C650" s="1"/>
      <c r="D650" s="1"/>
      <c r="E650" s="1"/>
      <c r="F650" s="1"/>
      <c r="G650" s="1"/>
      <c r="H650" s="1"/>
      <c r="I650" s="1"/>
      <c r="J650" s="1"/>
      <c r="K650" s="1"/>
      <c r="L650" s="1"/>
      <c r="M650" s="1"/>
      <c r="N650" s="1"/>
      <c r="O650" s="1"/>
      <c r="P650" s="1"/>
    </row>
    <row r="651" spans="1:16" x14ac:dyDescent="0.25">
      <c r="A651" s="1"/>
      <c r="B651" s="485"/>
      <c r="C651" s="1"/>
      <c r="D651" s="1"/>
      <c r="E651" s="1"/>
      <c r="F651" s="1"/>
      <c r="G651" s="1"/>
      <c r="H651" s="1"/>
      <c r="I651" s="1"/>
      <c r="J651" s="1"/>
      <c r="K651" s="1"/>
      <c r="L651" s="1"/>
      <c r="M651" s="1"/>
      <c r="N651" s="1"/>
      <c r="O651" s="1"/>
      <c r="P651" s="1"/>
    </row>
    <row r="652" spans="1:16" x14ac:dyDescent="0.25">
      <c r="A652" s="1"/>
      <c r="B652" s="485"/>
      <c r="C652" s="1"/>
      <c r="D652" s="1"/>
      <c r="E652" s="1"/>
      <c r="F652" s="1"/>
      <c r="G652" s="1"/>
      <c r="H652" s="1"/>
      <c r="I652" s="1"/>
      <c r="J652" s="1"/>
      <c r="K652" s="1"/>
      <c r="L652" s="1"/>
      <c r="M652" s="1"/>
      <c r="N652" s="1"/>
      <c r="O652" s="1"/>
      <c r="P652" s="1"/>
    </row>
    <row r="653" spans="1:16" x14ac:dyDescent="0.25">
      <c r="A653" s="1"/>
      <c r="B653" s="485"/>
      <c r="C653" s="1"/>
      <c r="D653" s="1"/>
      <c r="E653" s="1"/>
      <c r="F653" s="1"/>
      <c r="G653" s="1"/>
      <c r="H653" s="1"/>
      <c r="I653" s="1"/>
      <c r="J653" s="1"/>
      <c r="K653" s="1"/>
      <c r="L653" s="1"/>
      <c r="M653" s="1"/>
      <c r="N653" s="1"/>
      <c r="O653" s="1"/>
      <c r="P653" s="1"/>
    </row>
    <row r="654" spans="1:16" x14ac:dyDescent="0.25">
      <c r="A654" s="1"/>
      <c r="B654" s="485"/>
      <c r="C654" s="1"/>
      <c r="D654" s="1"/>
      <c r="E654" s="1"/>
      <c r="F654" s="1"/>
      <c r="G654" s="1"/>
      <c r="H654" s="1"/>
      <c r="I654" s="1"/>
      <c r="J654" s="1"/>
      <c r="K654" s="1"/>
      <c r="L654" s="1"/>
      <c r="M654" s="1"/>
      <c r="N654" s="1"/>
      <c r="O654" s="1"/>
      <c r="P654" s="1"/>
    </row>
    <row r="655" spans="1:16" x14ac:dyDescent="0.25">
      <c r="A655" s="1"/>
      <c r="B655" s="485"/>
      <c r="C655" s="1"/>
      <c r="D655" s="1"/>
      <c r="E655" s="1"/>
      <c r="F655" s="1"/>
      <c r="G655" s="1"/>
      <c r="H655" s="1"/>
      <c r="I655" s="1"/>
      <c r="J655" s="1"/>
      <c r="K655" s="1"/>
      <c r="L655" s="1"/>
      <c r="M655" s="1"/>
      <c r="N655" s="1"/>
      <c r="O655" s="1"/>
      <c r="P655" s="1"/>
    </row>
    <row r="656" spans="1:16" x14ac:dyDescent="0.25">
      <c r="A656" s="1"/>
      <c r="B656" s="485"/>
      <c r="C656" s="1"/>
      <c r="D656" s="1"/>
      <c r="E656" s="1"/>
      <c r="F656" s="1"/>
      <c r="G656" s="1"/>
      <c r="H656" s="1"/>
      <c r="I656" s="1"/>
      <c r="J656" s="1"/>
      <c r="K656" s="1"/>
      <c r="L656" s="1"/>
      <c r="M656" s="1"/>
      <c r="N656" s="1"/>
      <c r="O656" s="1"/>
      <c r="P656" s="1"/>
    </row>
    <row r="657" spans="1:16" x14ac:dyDescent="0.25">
      <c r="A657" s="1"/>
      <c r="B657" s="485"/>
      <c r="C657" s="1"/>
      <c r="D657" s="1"/>
      <c r="E657" s="1"/>
      <c r="F657" s="1"/>
      <c r="G657" s="1"/>
      <c r="H657" s="1"/>
      <c r="I657" s="1"/>
      <c r="J657" s="1"/>
      <c r="K657" s="1"/>
      <c r="L657" s="1"/>
      <c r="M657" s="1"/>
      <c r="N657" s="1"/>
      <c r="O657" s="1"/>
      <c r="P657" s="1"/>
    </row>
    <row r="658" spans="1:16" x14ac:dyDescent="0.25">
      <c r="A658" s="1"/>
      <c r="B658" s="485"/>
      <c r="C658" s="1"/>
      <c r="D658" s="1"/>
      <c r="E658" s="1"/>
      <c r="F658" s="1"/>
      <c r="G658" s="1"/>
      <c r="H658" s="1"/>
      <c r="I658" s="1"/>
      <c r="J658" s="1"/>
      <c r="K658" s="1"/>
      <c r="L658" s="1"/>
      <c r="M658" s="1"/>
      <c r="N658" s="1"/>
      <c r="O658" s="1"/>
      <c r="P658" s="1"/>
    </row>
    <row r="659" spans="1:16" x14ac:dyDescent="0.25">
      <c r="A659" s="1"/>
      <c r="B659" s="485"/>
      <c r="C659" s="1"/>
      <c r="D659" s="1"/>
      <c r="E659" s="1"/>
      <c r="F659" s="1"/>
      <c r="G659" s="1"/>
      <c r="H659" s="1"/>
      <c r="I659" s="1"/>
      <c r="J659" s="1"/>
      <c r="K659" s="1"/>
      <c r="L659" s="1"/>
      <c r="M659" s="1"/>
      <c r="N659" s="1"/>
      <c r="O659" s="1"/>
      <c r="P659" s="1"/>
    </row>
    <row r="660" spans="1:16" x14ac:dyDescent="0.25">
      <c r="A660" s="1"/>
      <c r="B660" s="485"/>
      <c r="C660" s="1"/>
      <c r="D660" s="1"/>
      <c r="E660" s="1"/>
      <c r="F660" s="1"/>
      <c r="G660" s="1"/>
      <c r="H660" s="1"/>
      <c r="I660" s="1"/>
      <c r="J660" s="1"/>
      <c r="K660" s="1"/>
      <c r="L660" s="1"/>
      <c r="M660" s="1"/>
      <c r="N660" s="1"/>
      <c r="O660" s="1"/>
      <c r="P660" s="1"/>
    </row>
    <row r="661" spans="1:16" x14ac:dyDescent="0.25">
      <c r="A661" s="1"/>
      <c r="B661" s="485"/>
      <c r="C661" s="1"/>
      <c r="D661" s="1"/>
      <c r="E661" s="1"/>
      <c r="F661" s="1"/>
      <c r="G661" s="1"/>
      <c r="H661" s="1"/>
      <c r="I661" s="1"/>
      <c r="J661" s="1"/>
      <c r="K661" s="1"/>
      <c r="L661" s="1"/>
      <c r="M661" s="1"/>
      <c r="N661" s="1"/>
      <c r="O661" s="1"/>
      <c r="P661" s="1"/>
    </row>
    <row r="662" spans="1:16" x14ac:dyDescent="0.25">
      <c r="A662" s="1"/>
      <c r="B662" s="485"/>
      <c r="C662" s="1"/>
      <c r="D662" s="1"/>
      <c r="E662" s="1"/>
      <c r="F662" s="1"/>
      <c r="G662" s="1"/>
      <c r="H662" s="1"/>
      <c r="I662" s="1"/>
      <c r="J662" s="1"/>
      <c r="K662" s="1"/>
      <c r="L662" s="1"/>
      <c r="M662" s="1"/>
      <c r="N662" s="1"/>
      <c r="O662" s="1"/>
      <c r="P662" s="1"/>
    </row>
    <row r="663" spans="1:16" x14ac:dyDescent="0.25">
      <c r="A663" s="1"/>
      <c r="B663" s="485"/>
      <c r="C663" s="1"/>
      <c r="D663" s="1"/>
      <c r="E663" s="1"/>
      <c r="F663" s="1"/>
      <c r="G663" s="1"/>
      <c r="H663" s="1"/>
      <c r="I663" s="1"/>
      <c r="J663" s="1"/>
      <c r="K663" s="1"/>
      <c r="L663" s="1"/>
      <c r="M663" s="1"/>
      <c r="N663" s="1"/>
      <c r="O663" s="1"/>
      <c r="P663" s="1"/>
    </row>
    <row r="664" spans="1:16" x14ac:dyDescent="0.25">
      <c r="A664" s="1"/>
      <c r="B664" s="485"/>
      <c r="C664" s="1"/>
      <c r="D664" s="1"/>
      <c r="E664" s="1"/>
      <c r="F664" s="1"/>
      <c r="G664" s="1"/>
      <c r="H664" s="1"/>
      <c r="I664" s="1"/>
      <c r="J664" s="1"/>
      <c r="K664" s="1"/>
      <c r="L664" s="1"/>
      <c r="M664" s="1"/>
      <c r="N664" s="1"/>
      <c r="O664" s="1"/>
      <c r="P664" s="1"/>
    </row>
    <row r="665" spans="1:16" x14ac:dyDescent="0.25">
      <c r="A665" s="1"/>
      <c r="B665" s="485"/>
      <c r="C665" s="1"/>
      <c r="D665" s="1"/>
      <c r="E665" s="1"/>
      <c r="F665" s="1"/>
      <c r="G665" s="1"/>
      <c r="H665" s="1"/>
      <c r="I665" s="1"/>
      <c r="J665" s="1"/>
      <c r="K665" s="1"/>
      <c r="L665" s="1"/>
      <c r="M665" s="1"/>
      <c r="N665" s="1"/>
      <c r="O665" s="1"/>
      <c r="P665" s="1"/>
    </row>
    <row r="666" spans="1:16" x14ac:dyDescent="0.25">
      <c r="A666" s="1"/>
      <c r="B666" s="485"/>
      <c r="C666" s="1"/>
      <c r="D666" s="1"/>
      <c r="E666" s="1"/>
      <c r="F666" s="1"/>
      <c r="G666" s="1"/>
      <c r="H666" s="1"/>
      <c r="I666" s="1"/>
      <c r="J666" s="1"/>
      <c r="K666" s="1"/>
      <c r="L666" s="1"/>
      <c r="M666" s="1"/>
      <c r="N666" s="1"/>
      <c r="O666" s="1"/>
      <c r="P666" s="1"/>
    </row>
    <row r="667" spans="1:16" x14ac:dyDescent="0.25">
      <c r="A667" s="1"/>
      <c r="B667" s="485"/>
      <c r="C667" s="1"/>
      <c r="D667" s="1"/>
      <c r="E667" s="1"/>
      <c r="F667" s="1"/>
      <c r="G667" s="1"/>
      <c r="H667" s="1"/>
      <c r="I667" s="1"/>
      <c r="J667" s="1"/>
      <c r="K667" s="1"/>
      <c r="L667" s="1"/>
      <c r="M667" s="1"/>
      <c r="N667" s="1"/>
      <c r="O667" s="1"/>
      <c r="P667" s="1"/>
    </row>
    <row r="668" spans="1:16" x14ac:dyDescent="0.25">
      <c r="A668" s="1"/>
      <c r="B668" s="485"/>
      <c r="C668" s="1"/>
      <c r="D668" s="1"/>
      <c r="E668" s="1"/>
      <c r="F668" s="1"/>
      <c r="G668" s="1"/>
      <c r="H668" s="1"/>
      <c r="I668" s="1"/>
      <c r="J668" s="1"/>
      <c r="K668" s="1"/>
      <c r="L668" s="1"/>
      <c r="M668" s="1"/>
      <c r="N668" s="1"/>
      <c r="O668" s="1"/>
      <c r="P668" s="1"/>
    </row>
    <row r="669" spans="1:16" x14ac:dyDescent="0.25">
      <c r="A669" s="1"/>
      <c r="B669" s="485"/>
      <c r="C669" s="1"/>
      <c r="D669" s="1"/>
      <c r="E669" s="1"/>
      <c r="F669" s="1"/>
      <c r="G669" s="1"/>
      <c r="H669" s="1"/>
      <c r="I669" s="1"/>
      <c r="J669" s="1"/>
      <c r="K669" s="1"/>
      <c r="L669" s="1"/>
      <c r="M669" s="1"/>
      <c r="N669" s="1"/>
      <c r="O669" s="1"/>
      <c r="P669" s="1"/>
    </row>
    <row r="670" spans="1:16" x14ac:dyDescent="0.25">
      <c r="A670" s="1"/>
      <c r="B670" s="485"/>
      <c r="C670" s="1"/>
      <c r="D670" s="1"/>
      <c r="E670" s="1"/>
      <c r="F670" s="1"/>
      <c r="G670" s="1"/>
      <c r="H670" s="1"/>
      <c r="I670" s="1"/>
      <c r="J670" s="1"/>
      <c r="K670" s="1"/>
      <c r="L670" s="1"/>
      <c r="M670" s="1"/>
      <c r="N670" s="1"/>
      <c r="O670" s="1"/>
      <c r="P670" s="1"/>
    </row>
    <row r="671" spans="1:16" x14ac:dyDescent="0.25">
      <c r="A671" s="1"/>
      <c r="B671" s="485"/>
      <c r="C671" s="1"/>
      <c r="D671" s="1"/>
      <c r="E671" s="1"/>
      <c r="F671" s="1"/>
      <c r="G671" s="1"/>
      <c r="H671" s="1"/>
      <c r="I671" s="1"/>
      <c r="J671" s="1"/>
      <c r="K671" s="1"/>
      <c r="L671" s="1"/>
      <c r="M671" s="1"/>
      <c r="N671" s="1"/>
      <c r="O671" s="1"/>
      <c r="P671" s="1"/>
    </row>
    <row r="672" spans="1:16" x14ac:dyDescent="0.25">
      <c r="A672" s="1"/>
      <c r="B672" s="485"/>
      <c r="C672" s="1"/>
      <c r="D672" s="1"/>
      <c r="E672" s="1"/>
      <c r="F672" s="1"/>
      <c r="G672" s="1"/>
      <c r="H672" s="1"/>
      <c r="I672" s="1"/>
      <c r="J672" s="1"/>
      <c r="K672" s="1"/>
      <c r="L672" s="1"/>
      <c r="M672" s="1"/>
      <c r="N672" s="1"/>
      <c r="O672" s="1"/>
      <c r="P672" s="1"/>
    </row>
    <row r="673" spans="1:16" x14ac:dyDescent="0.25">
      <c r="A673" s="1"/>
      <c r="B673" s="485"/>
      <c r="C673" s="1"/>
      <c r="D673" s="1"/>
      <c r="E673" s="1"/>
      <c r="F673" s="1"/>
      <c r="G673" s="1"/>
      <c r="H673" s="1"/>
      <c r="I673" s="1"/>
      <c r="J673" s="1"/>
      <c r="K673" s="1"/>
      <c r="L673" s="1"/>
      <c r="M673" s="1"/>
      <c r="N673" s="1"/>
      <c r="O673" s="1"/>
      <c r="P673" s="1"/>
    </row>
    <row r="674" spans="1:16" x14ac:dyDescent="0.25">
      <c r="A674" s="1"/>
      <c r="B674" s="485"/>
      <c r="C674" s="1"/>
      <c r="D674" s="1"/>
      <c r="E674" s="1"/>
      <c r="F674" s="1"/>
      <c r="G674" s="1"/>
      <c r="H674" s="1"/>
      <c r="I674" s="1"/>
      <c r="J674" s="1"/>
      <c r="K674" s="1"/>
      <c r="L674" s="1"/>
      <c r="M674" s="1"/>
      <c r="N674" s="1"/>
      <c r="O674" s="1"/>
      <c r="P674" s="1"/>
    </row>
    <row r="675" spans="1:16" x14ac:dyDescent="0.25">
      <c r="A675" s="1"/>
      <c r="B675" s="485"/>
      <c r="C675" s="1"/>
      <c r="D675" s="1"/>
      <c r="E675" s="1"/>
      <c r="F675" s="1"/>
      <c r="G675" s="1"/>
      <c r="H675" s="1"/>
      <c r="I675" s="1"/>
      <c r="J675" s="1"/>
      <c r="K675" s="1"/>
      <c r="L675" s="1"/>
      <c r="M675" s="1"/>
      <c r="N675" s="1"/>
      <c r="O675" s="1"/>
      <c r="P675" s="1"/>
    </row>
    <row r="676" spans="1:16" x14ac:dyDescent="0.25">
      <c r="A676" s="1"/>
      <c r="B676" s="485"/>
      <c r="C676" s="1"/>
      <c r="D676" s="1"/>
      <c r="E676" s="1"/>
      <c r="F676" s="1"/>
      <c r="G676" s="1"/>
      <c r="H676" s="1"/>
      <c r="I676" s="1"/>
      <c r="J676" s="1"/>
      <c r="K676" s="1"/>
      <c r="L676" s="1"/>
      <c r="M676" s="1"/>
      <c r="N676" s="1"/>
      <c r="O676" s="1"/>
      <c r="P676" s="1"/>
    </row>
    <row r="677" spans="1:16" x14ac:dyDescent="0.25">
      <c r="A677" s="1"/>
      <c r="B677" s="485"/>
      <c r="C677" s="1"/>
      <c r="D677" s="1"/>
      <c r="E677" s="1"/>
      <c r="F677" s="1"/>
      <c r="G677" s="1"/>
      <c r="H677" s="1"/>
      <c r="I677" s="1"/>
      <c r="J677" s="1"/>
      <c r="K677" s="1"/>
      <c r="L677" s="1"/>
      <c r="M677" s="1"/>
      <c r="N677" s="1"/>
      <c r="O677" s="1"/>
      <c r="P677" s="1"/>
    </row>
    <row r="678" spans="1:16" x14ac:dyDescent="0.25">
      <c r="A678" s="1"/>
      <c r="B678" s="485"/>
      <c r="C678" s="1"/>
      <c r="D678" s="1"/>
      <c r="E678" s="1"/>
      <c r="F678" s="1"/>
      <c r="G678" s="1"/>
      <c r="H678" s="1"/>
      <c r="I678" s="1"/>
      <c r="J678" s="1"/>
      <c r="K678" s="1"/>
      <c r="L678" s="1"/>
      <c r="M678" s="1"/>
      <c r="N678" s="1"/>
      <c r="O678" s="1"/>
      <c r="P678" s="1"/>
    </row>
    <row r="679" spans="1:16" x14ac:dyDescent="0.25">
      <c r="A679" s="1"/>
      <c r="B679" s="485"/>
      <c r="C679" s="1"/>
      <c r="D679" s="1"/>
      <c r="E679" s="1"/>
      <c r="F679" s="1"/>
      <c r="G679" s="1"/>
      <c r="H679" s="1"/>
      <c r="I679" s="1"/>
      <c r="J679" s="1"/>
      <c r="K679" s="1"/>
      <c r="L679" s="1"/>
      <c r="M679" s="1"/>
      <c r="N679" s="1"/>
      <c r="O679" s="1"/>
      <c r="P679" s="1"/>
    </row>
    <row r="680" spans="1:16" x14ac:dyDescent="0.25">
      <c r="A680" s="1"/>
      <c r="B680" s="485"/>
      <c r="C680" s="1"/>
      <c r="D680" s="1"/>
      <c r="E680" s="1"/>
      <c r="F680" s="1"/>
      <c r="G680" s="1"/>
      <c r="H680" s="1"/>
      <c r="I680" s="1"/>
      <c r="J680" s="1"/>
      <c r="K680" s="1"/>
      <c r="L680" s="1"/>
      <c r="M680" s="1"/>
      <c r="N680" s="1"/>
      <c r="O680" s="1"/>
      <c r="P680" s="1"/>
    </row>
    <row r="681" spans="1:16" x14ac:dyDescent="0.25">
      <c r="A681" s="1"/>
      <c r="B681" s="485"/>
      <c r="C681" s="1"/>
      <c r="D681" s="1"/>
      <c r="E681" s="1"/>
      <c r="F681" s="1"/>
      <c r="G681" s="1"/>
      <c r="H681" s="1"/>
      <c r="I681" s="1"/>
      <c r="J681" s="1"/>
      <c r="K681" s="1"/>
      <c r="L681" s="1"/>
      <c r="M681" s="1"/>
      <c r="N681" s="1"/>
      <c r="O681" s="1"/>
      <c r="P681" s="1"/>
    </row>
    <row r="682" spans="1:16" x14ac:dyDescent="0.25">
      <c r="A682" s="1"/>
      <c r="B682" s="485"/>
      <c r="C682" s="1"/>
      <c r="D682" s="1"/>
      <c r="E682" s="1"/>
      <c r="F682" s="1"/>
      <c r="G682" s="1"/>
      <c r="H682" s="1"/>
      <c r="I682" s="1"/>
      <c r="J682" s="1"/>
      <c r="K682" s="1"/>
      <c r="L682" s="1"/>
      <c r="M682" s="1"/>
      <c r="N682" s="1"/>
      <c r="O682" s="1"/>
      <c r="P682" s="1"/>
    </row>
    <row r="683" spans="1:16" x14ac:dyDescent="0.25">
      <c r="A683" s="1"/>
      <c r="B683" s="485"/>
      <c r="C683" s="1"/>
      <c r="D683" s="1"/>
      <c r="E683" s="1"/>
      <c r="F683" s="1"/>
      <c r="G683" s="1"/>
      <c r="H683" s="1"/>
      <c r="I683" s="1"/>
      <c r="J683" s="1"/>
      <c r="K683" s="1"/>
      <c r="L683" s="1"/>
      <c r="M683" s="1"/>
      <c r="N683" s="1"/>
      <c r="O683" s="1"/>
      <c r="P683" s="1"/>
    </row>
    <row r="684" spans="1:16" x14ac:dyDescent="0.25">
      <c r="A684" s="1"/>
      <c r="B684" s="485"/>
      <c r="C684" s="1"/>
      <c r="D684" s="1"/>
      <c r="E684" s="1"/>
      <c r="F684" s="1"/>
      <c r="G684" s="1"/>
      <c r="H684" s="1"/>
      <c r="I684" s="1"/>
      <c r="J684" s="1"/>
      <c r="K684" s="1"/>
      <c r="L684" s="1"/>
      <c r="M684" s="1"/>
      <c r="N684" s="1"/>
      <c r="O684" s="1"/>
      <c r="P684" s="1"/>
    </row>
    <row r="685" spans="1:16" x14ac:dyDescent="0.25">
      <c r="A685" s="1"/>
      <c r="B685" s="485"/>
      <c r="C685" s="1"/>
      <c r="D685" s="1"/>
      <c r="E685" s="1"/>
      <c r="F685" s="1"/>
      <c r="G685" s="1"/>
      <c r="H685" s="1"/>
      <c r="I685" s="1"/>
      <c r="J685" s="1"/>
      <c r="K685" s="1"/>
      <c r="L685" s="1"/>
      <c r="M685" s="1"/>
      <c r="N685" s="1"/>
      <c r="O685" s="1"/>
      <c r="P685" s="1"/>
    </row>
    <row r="686" spans="1:16" x14ac:dyDescent="0.25">
      <c r="A686" s="1"/>
      <c r="B686" s="485"/>
      <c r="C686" s="1"/>
      <c r="D686" s="1"/>
      <c r="E686" s="1"/>
      <c r="F686" s="1"/>
      <c r="G686" s="1"/>
      <c r="H686" s="1"/>
      <c r="I686" s="1"/>
      <c r="J686" s="1"/>
      <c r="K686" s="1"/>
      <c r="L686" s="1"/>
      <c r="M686" s="1"/>
      <c r="N686" s="1"/>
      <c r="O686" s="1"/>
      <c r="P686" s="1"/>
    </row>
    <row r="687" spans="1:16" x14ac:dyDescent="0.25">
      <c r="A687" s="1"/>
      <c r="B687" s="485"/>
      <c r="C687" s="1"/>
      <c r="D687" s="1"/>
      <c r="E687" s="1"/>
      <c r="F687" s="1"/>
      <c r="G687" s="1"/>
      <c r="H687" s="1"/>
      <c r="I687" s="1"/>
      <c r="J687" s="1"/>
      <c r="K687" s="1"/>
      <c r="L687" s="1"/>
      <c r="M687" s="1"/>
      <c r="N687" s="1"/>
      <c r="O687" s="1"/>
      <c r="P687" s="1"/>
    </row>
    <row r="688" spans="1:16" x14ac:dyDescent="0.25">
      <c r="A688" s="1"/>
      <c r="B688" s="485"/>
      <c r="C688" s="1"/>
      <c r="D688" s="1"/>
      <c r="E688" s="1"/>
      <c r="F688" s="1"/>
      <c r="G688" s="1"/>
      <c r="H688" s="1"/>
      <c r="I688" s="1"/>
      <c r="J688" s="1"/>
      <c r="K688" s="1"/>
      <c r="L688" s="1"/>
      <c r="M688" s="1"/>
      <c r="N688" s="1"/>
      <c r="O688" s="1"/>
      <c r="P688" s="1"/>
    </row>
    <row r="689" spans="1:16" x14ac:dyDescent="0.25">
      <c r="A689" s="1"/>
      <c r="B689" s="485"/>
      <c r="C689" s="1"/>
      <c r="D689" s="1"/>
      <c r="E689" s="1"/>
      <c r="F689" s="1"/>
      <c r="G689" s="1"/>
      <c r="H689" s="1"/>
      <c r="I689" s="1"/>
      <c r="J689" s="1"/>
      <c r="K689" s="1"/>
      <c r="L689" s="1"/>
      <c r="M689" s="1"/>
      <c r="N689" s="1"/>
      <c r="O689" s="1"/>
      <c r="P689" s="1"/>
    </row>
    <row r="690" spans="1:16" x14ac:dyDescent="0.25">
      <c r="A690" s="1"/>
      <c r="B690" s="485"/>
      <c r="C690" s="1"/>
      <c r="D690" s="1"/>
      <c r="E690" s="1"/>
      <c r="F690" s="1"/>
      <c r="G690" s="1"/>
      <c r="H690" s="1"/>
      <c r="I690" s="1"/>
      <c r="J690" s="1"/>
      <c r="K690" s="1"/>
      <c r="L690" s="1"/>
      <c r="M690" s="1"/>
      <c r="N690" s="1"/>
      <c r="O690" s="1"/>
      <c r="P690" s="1"/>
    </row>
    <row r="691" spans="1:16" x14ac:dyDescent="0.25">
      <c r="A691" s="1"/>
      <c r="B691" s="485"/>
      <c r="C691" s="1"/>
      <c r="D691" s="1"/>
      <c r="E691" s="1"/>
      <c r="F691" s="1"/>
      <c r="G691" s="1"/>
      <c r="H691" s="1"/>
      <c r="I691" s="1"/>
      <c r="J691" s="1"/>
      <c r="K691" s="1"/>
      <c r="L691" s="1"/>
      <c r="M691" s="1"/>
      <c r="N691" s="1"/>
      <c r="O691" s="1"/>
      <c r="P691" s="1"/>
    </row>
    <row r="692" spans="1:16" x14ac:dyDescent="0.25">
      <c r="A692" s="1"/>
      <c r="B692" s="485"/>
      <c r="C692" s="1"/>
      <c r="D692" s="1"/>
      <c r="E692" s="1"/>
      <c r="F692" s="1"/>
      <c r="G692" s="1"/>
      <c r="H692" s="1"/>
      <c r="I692" s="1"/>
      <c r="J692" s="1"/>
      <c r="K692" s="1"/>
      <c r="L692" s="1"/>
      <c r="M692" s="1"/>
      <c r="N692" s="1"/>
      <c r="O692" s="1"/>
      <c r="P692" s="1"/>
    </row>
    <row r="693" spans="1:16" x14ac:dyDescent="0.25">
      <c r="A693" s="1"/>
      <c r="B693" s="485"/>
      <c r="C693" s="1"/>
      <c r="D693" s="1"/>
      <c r="E693" s="1"/>
      <c r="F693" s="1"/>
      <c r="G693" s="1"/>
      <c r="H693" s="1"/>
      <c r="I693" s="1"/>
      <c r="J693" s="1"/>
      <c r="K693" s="1"/>
      <c r="L693" s="1"/>
      <c r="M693" s="1"/>
      <c r="N693" s="1"/>
      <c r="O693" s="1"/>
      <c r="P693" s="1"/>
    </row>
    <row r="694" spans="1:16" x14ac:dyDescent="0.25">
      <c r="A694" s="1"/>
      <c r="B694" s="485"/>
      <c r="C694" s="1"/>
      <c r="D694" s="1"/>
      <c r="E694" s="1"/>
      <c r="F694" s="1"/>
      <c r="G694" s="1"/>
      <c r="H694" s="1"/>
      <c r="I694" s="1"/>
      <c r="J694" s="1"/>
      <c r="K694" s="1"/>
      <c r="L694" s="1"/>
      <c r="M694" s="1"/>
      <c r="N694" s="1"/>
      <c r="O694" s="1"/>
      <c r="P694" s="1"/>
    </row>
    <row r="695" spans="1:16" x14ac:dyDescent="0.25">
      <c r="A695" s="1"/>
      <c r="B695" s="485"/>
      <c r="C695" s="1"/>
      <c r="D695" s="1"/>
      <c r="E695" s="1"/>
      <c r="F695" s="1"/>
      <c r="G695" s="1"/>
      <c r="H695" s="1"/>
      <c r="I695" s="1"/>
      <c r="J695" s="1"/>
      <c r="K695" s="1"/>
      <c r="L695" s="1"/>
      <c r="M695" s="1"/>
      <c r="N695" s="1"/>
      <c r="O695" s="1"/>
      <c r="P695" s="1"/>
    </row>
    <row r="696" spans="1:16" x14ac:dyDescent="0.25">
      <c r="A696" s="1"/>
      <c r="B696" s="485"/>
      <c r="C696" s="1"/>
      <c r="D696" s="1"/>
      <c r="E696" s="1"/>
      <c r="F696" s="1"/>
      <c r="G696" s="1"/>
      <c r="H696" s="1"/>
      <c r="I696" s="1"/>
      <c r="J696" s="1"/>
      <c r="K696" s="1"/>
      <c r="L696" s="1"/>
      <c r="M696" s="1"/>
      <c r="N696" s="1"/>
      <c r="O696" s="1"/>
      <c r="P696" s="1"/>
    </row>
    <row r="697" spans="1:16" x14ac:dyDescent="0.25">
      <c r="A697" s="1"/>
      <c r="B697" s="485"/>
      <c r="C697" s="1"/>
      <c r="D697" s="1"/>
      <c r="E697" s="1"/>
      <c r="F697" s="1"/>
      <c r="G697" s="1"/>
      <c r="H697" s="1"/>
      <c r="I697" s="1"/>
      <c r="J697" s="1"/>
      <c r="K697" s="1"/>
      <c r="L697" s="1"/>
      <c r="M697" s="1"/>
      <c r="N697" s="1"/>
      <c r="O697" s="1"/>
      <c r="P697" s="1"/>
    </row>
    <row r="698" spans="1:16" x14ac:dyDescent="0.25">
      <c r="A698" s="1"/>
      <c r="B698" s="485"/>
      <c r="C698" s="1"/>
      <c r="D698" s="1"/>
      <c r="E698" s="1"/>
      <c r="F698" s="1"/>
      <c r="G698" s="1"/>
      <c r="H698" s="1"/>
      <c r="I698" s="1"/>
      <c r="J698" s="1"/>
      <c r="K698" s="1"/>
      <c r="L698" s="1"/>
      <c r="M698" s="1"/>
      <c r="N698" s="1"/>
      <c r="O698" s="1"/>
      <c r="P698" s="1"/>
    </row>
    <row r="699" spans="1:16" x14ac:dyDescent="0.25">
      <c r="A699" s="1"/>
      <c r="B699" s="485"/>
      <c r="C699" s="1"/>
      <c r="D699" s="1"/>
      <c r="E699" s="1"/>
      <c r="F699" s="1"/>
      <c r="G699" s="1"/>
      <c r="H699" s="1"/>
      <c r="I699" s="1"/>
      <c r="J699" s="1"/>
      <c r="K699" s="1"/>
      <c r="L699" s="1"/>
      <c r="M699" s="1"/>
      <c r="N699" s="1"/>
      <c r="O699" s="1"/>
      <c r="P699" s="1"/>
    </row>
    <row r="700" spans="1:16" x14ac:dyDescent="0.25">
      <c r="A700" s="1"/>
      <c r="B700" s="485"/>
      <c r="C700" s="1"/>
      <c r="D700" s="1"/>
      <c r="E700" s="1"/>
      <c r="F700" s="1"/>
      <c r="G700" s="1"/>
      <c r="H700" s="1"/>
      <c r="I700" s="1"/>
      <c r="J700" s="1"/>
      <c r="K700" s="1"/>
      <c r="L700" s="1"/>
      <c r="M700" s="1"/>
      <c r="N700" s="1"/>
      <c r="O700" s="1"/>
      <c r="P700" s="1"/>
    </row>
    <row r="701" spans="1:16" x14ac:dyDescent="0.25">
      <c r="A701" s="1"/>
      <c r="B701" s="485"/>
      <c r="C701" s="1"/>
      <c r="D701" s="1"/>
      <c r="E701" s="1"/>
      <c r="F701" s="1"/>
      <c r="G701" s="1"/>
      <c r="H701" s="1"/>
      <c r="I701" s="1"/>
      <c r="J701" s="1"/>
      <c r="K701" s="1"/>
      <c r="L701" s="1"/>
      <c r="M701" s="1"/>
      <c r="N701" s="1"/>
      <c r="O701" s="1"/>
      <c r="P701" s="1"/>
    </row>
    <row r="702" spans="1:16" x14ac:dyDescent="0.25">
      <c r="A702" s="1"/>
      <c r="B702" s="485"/>
      <c r="C702" s="1"/>
      <c r="D702" s="1"/>
      <c r="E702" s="1"/>
      <c r="F702" s="1"/>
      <c r="G702" s="1"/>
      <c r="H702" s="1"/>
      <c r="I702" s="1"/>
      <c r="J702" s="1"/>
      <c r="K702" s="1"/>
      <c r="L702" s="1"/>
      <c r="M702" s="1"/>
      <c r="N702" s="1"/>
      <c r="O702" s="1"/>
      <c r="P702" s="1"/>
    </row>
    <row r="703" spans="1:16" x14ac:dyDescent="0.25">
      <c r="A703" s="1"/>
      <c r="B703" s="485"/>
      <c r="C703" s="1"/>
      <c r="D703" s="1"/>
      <c r="E703" s="1"/>
      <c r="F703" s="1"/>
      <c r="G703" s="1"/>
      <c r="H703" s="1"/>
      <c r="I703" s="1"/>
      <c r="J703" s="1"/>
      <c r="K703" s="1"/>
      <c r="L703" s="1"/>
      <c r="M703" s="1"/>
      <c r="N703" s="1"/>
      <c r="O703" s="1"/>
      <c r="P703" s="1"/>
    </row>
    <row r="704" spans="1:16" x14ac:dyDescent="0.25">
      <c r="A704" s="1"/>
      <c r="B704" s="485"/>
      <c r="C704" s="1"/>
      <c r="D704" s="1"/>
      <c r="E704" s="1"/>
      <c r="F704" s="1"/>
      <c r="G704" s="1"/>
      <c r="H704" s="1"/>
      <c r="I704" s="1"/>
      <c r="J704" s="1"/>
      <c r="K704" s="1"/>
      <c r="L704" s="1"/>
      <c r="M704" s="1"/>
      <c r="N704" s="1"/>
      <c r="O704" s="1"/>
      <c r="P704" s="1"/>
    </row>
    <row r="705" spans="1:16" x14ac:dyDescent="0.25">
      <c r="A705" s="1"/>
      <c r="B705" s="485"/>
      <c r="C705" s="1"/>
      <c r="D705" s="1"/>
      <c r="E705" s="1"/>
      <c r="F705" s="1"/>
      <c r="G705" s="1"/>
      <c r="H705" s="1"/>
      <c r="I705" s="1"/>
      <c r="J705" s="1"/>
      <c r="K705" s="1"/>
      <c r="L705" s="1"/>
      <c r="M705" s="1"/>
      <c r="N705" s="1"/>
      <c r="O705" s="1"/>
      <c r="P705" s="1"/>
    </row>
    <row r="706" spans="1:16" x14ac:dyDescent="0.25">
      <c r="A706" s="1"/>
      <c r="B706" s="485"/>
      <c r="C706" s="1"/>
      <c r="D706" s="1"/>
      <c r="E706" s="1"/>
      <c r="F706" s="1"/>
      <c r="G706" s="1"/>
      <c r="H706" s="1"/>
      <c r="I706" s="1"/>
      <c r="J706" s="1"/>
      <c r="K706" s="1"/>
      <c r="L706" s="1"/>
      <c r="M706" s="1"/>
      <c r="N706" s="1"/>
      <c r="O706" s="1"/>
      <c r="P706" s="1"/>
    </row>
    <row r="707" spans="1:16" x14ac:dyDescent="0.25">
      <c r="A707" s="1"/>
      <c r="B707" s="485"/>
      <c r="C707" s="1"/>
      <c r="D707" s="1"/>
      <c r="E707" s="1"/>
      <c r="F707" s="1"/>
      <c r="G707" s="1"/>
      <c r="H707" s="1"/>
      <c r="I707" s="1"/>
      <c r="J707" s="1"/>
      <c r="K707" s="1"/>
      <c r="L707" s="1"/>
      <c r="M707" s="1"/>
      <c r="N707" s="1"/>
      <c r="O707" s="1"/>
      <c r="P707" s="1"/>
    </row>
    <row r="708" spans="1:16" x14ac:dyDescent="0.25">
      <c r="A708" s="1"/>
      <c r="B708" s="485"/>
      <c r="C708" s="1"/>
      <c r="D708" s="1"/>
      <c r="E708" s="1"/>
      <c r="F708" s="1"/>
      <c r="G708" s="1"/>
      <c r="H708" s="1"/>
      <c r="I708" s="1"/>
      <c r="J708" s="1"/>
      <c r="K708" s="1"/>
      <c r="L708" s="1"/>
      <c r="M708" s="1"/>
      <c r="N708" s="1"/>
      <c r="O708" s="1"/>
      <c r="P708" s="1"/>
    </row>
    <row r="709" spans="1:16" x14ac:dyDescent="0.25">
      <c r="A709" s="1"/>
      <c r="B709" s="485"/>
      <c r="C709" s="1"/>
      <c r="D709" s="1"/>
      <c r="E709" s="1"/>
      <c r="F709" s="1"/>
      <c r="G709" s="1"/>
      <c r="H709" s="1"/>
      <c r="I709" s="1"/>
      <c r="J709" s="1"/>
      <c r="K709" s="1"/>
      <c r="L709" s="1"/>
      <c r="M709" s="1"/>
      <c r="N709" s="1"/>
      <c r="O709" s="1"/>
      <c r="P709" s="1"/>
    </row>
    <row r="710" spans="1:16" x14ac:dyDescent="0.25">
      <c r="A710" s="1"/>
      <c r="B710" s="485"/>
      <c r="C710" s="1"/>
      <c r="D710" s="1"/>
      <c r="E710" s="1"/>
      <c r="F710" s="1"/>
      <c r="G710" s="1"/>
      <c r="H710" s="1"/>
      <c r="I710" s="1"/>
      <c r="J710" s="1"/>
      <c r="K710" s="1"/>
      <c r="L710" s="1"/>
      <c r="M710" s="1"/>
      <c r="N710" s="1"/>
      <c r="O710" s="1"/>
      <c r="P710" s="1"/>
    </row>
    <row r="711" spans="1:16" x14ac:dyDescent="0.25">
      <c r="A711" s="1"/>
      <c r="B711" s="485"/>
      <c r="C711" s="1"/>
      <c r="D711" s="1"/>
      <c r="E711" s="1"/>
      <c r="F711" s="1"/>
      <c r="G711" s="1"/>
      <c r="H711" s="1"/>
      <c r="I711" s="1"/>
      <c r="J711" s="1"/>
      <c r="K711" s="1"/>
      <c r="L711" s="1"/>
      <c r="M711" s="1"/>
      <c r="N711" s="1"/>
      <c r="O711" s="1"/>
      <c r="P711" s="1"/>
    </row>
    <row r="712" spans="1:16" x14ac:dyDescent="0.25">
      <c r="A712" s="1"/>
      <c r="B712" s="485"/>
      <c r="C712" s="1"/>
      <c r="D712" s="1"/>
      <c r="E712" s="1"/>
      <c r="F712" s="1"/>
      <c r="G712" s="1"/>
      <c r="H712" s="1"/>
      <c r="I712" s="1"/>
      <c r="J712" s="1"/>
      <c r="K712" s="1"/>
      <c r="L712" s="1"/>
      <c r="M712" s="1"/>
      <c r="N712" s="1"/>
      <c r="O712" s="1"/>
      <c r="P712" s="1"/>
    </row>
    <row r="713" spans="1:16" x14ac:dyDescent="0.25">
      <c r="A713" s="1"/>
      <c r="B713" s="485"/>
      <c r="C713" s="1"/>
      <c r="D713" s="1"/>
      <c r="E713" s="1"/>
      <c r="F713" s="1"/>
      <c r="G713" s="1"/>
      <c r="H713" s="1"/>
      <c r="I713" s="1"/>
      <c r="J713" s="1"/>
      <c r="K713" s="1"/>
      <c r="L713" s="1"/>
      <c r="M713" s="1"/>
      <c r="N713" s="1"/>
      <c r="O713" s="1"/>
      <c r="P713" s="1"/>
    </row>
    <row r="714" spans="1:16" x14ac:dyDescent="0.25">
      <c r="A714" s="1"/>
      <c r="B714" s="485"/>
      <c r="C714" s="1"/>
      <c r="D714" s="1"/>
      <c r="E714" s="1"/>
      <c r="F714" s="1"/>
      <c r="G714" s="1"/>
      <c r="H714" s="1"/>
      <c r="I714" s="1"/>
      <c r="J714" s="1"/>
      <c r="K714" s="1"/>
      <c r="L714" s="1"/>
      <c r="M714" s="1"/>
      <c r="N714" s="1"/>
      <c r="O714" s="1"/>
      <c r="P714" s="1"/>
    </row>
    <row r="715" spans="1:16" x14ac:dyDescent="0.25">
      <c r="A715" s="1"/>
      <c r="B715" s="485"/>
      <c r="C715" s="1"/>
      <c r="D715" s="1"/>
      <c r="E715" s="1"/>
      <c r="F715" s="1"/>
      <c r="G715" s="1"/>
      <c r="H715" s="1"/>
      <c r="I715" s="1"/>
      <c r="J715" s="1"/>
      <c r="K715" s="1"/>
      <c r="L715" s="1"/>
      <c r="M715" s="1"/>
      <c r="N715" s="1"/>
      <c r="O715" s="1"/>
      <c r="P715" s="1"/>
    </row>
    <row r="716" spans="1:16" x14ac:dyDescent="0.25">
      <c r="A716" s="1"/>
      <c r="B716" s="485"/>
      <c r="C716" s="1"/>
      <c r="D716" s="1"/>
      <c r="E716" s="1"/>
      <c r="F716" s="1"/>
      <c r="G716" s="1"/>
      <c r="H716" s="1"/>
      <c r="I716" s="1"/>
      <c r="J716" s="1"/>
      <c r="K716" s="1"/>
      <c r="L716" s="1"/>
      <c r="M716" s="1"/>
      <c r="N716" s="1"/>
      <c r="O716" s="1"/>
      <c r="P716" s="1"/>
    </row>
    <row r="717" spans="1:16" x14ac:dyDescent="0.25">
      <c r="A717" s="1"/>
      <c r="B717" s="485"/>
      <c r="C717" s="1"/>
      <c r="D717" s="1"/>
      <c r="E717" s="1"/>
      <c r="F717" s="1"/>
      <c r="G717" s="1"/>
      <c r="H717" s="1"/>
      <c r="I717" s="1"/>
      <c r="J717" s="1"/>
      <c r="K717" s="1"/>
      <c r="L717" s="1"/>
      <c r="M717" s="1"/>
      <c r="N717" s="1"/>
      <c r="O717" s="1"/>
      <c r="P717" s="1"/>
    </row>
    <row r="718" spans="1:16" x14ac:dyDescent="0.25">
      <c r="A718" s="1"/>
      <c r="B718" s="485"/>
      <c r="C718" s="1"/>
      <c r="D718" s="1"/>
      <c r="E718" s="1"/>
      <c r="F718" s="1"/>
      <c r="G718" s="1"/>
      <c r="H718" s="1"/>
      <c r="I718" s="1"/>
      <c r="J718" s="1"/>
      <c r="K718" s="1"/>
      <c r="L718" s="1"/>
      <c r="M718" s="1"/>
      <c r="N718" s="1"/>
      <c r="O718" s="1"/>
      <c r="P718" s="1"/>
    </row>
    <row r="719" spans="1:16" x14ac:dyDescent="0.25">
      <c r="A719" s="1"/>
      <c r="B719" s="485"/>
      <c r="C719" s="1"/>
      <c r="D719" s="1"/>
      <c r="E719" s="1"/>
      <c r="F719" s="1"/>
      <c r="G719" s="1"/>
      <c r="H719" s="1"/>
      <c r="I719" s="1"/>
      <c r="J719" s="1"/>
      <c r="K719" s="1"/>
      <c r="L719" s="1"/>
      <c r="M719" s="1"/>
      <c r="N719" s="1"/>
      <c r="O719" s="1"/>
      <c r="P719" s="1"/>
    </row>
    <row r="720" spans="1:16" x14ac:dyDescent="0.25">
      <c r="A720" s="1"/>
      <c r="B720" s="485"/>
      <c r="C720" s="1"/>
      <c r="D720" s="1"/>
      <c r="E720" s="1"/>
      <c r="F720" s="1"/>
      <c r="G720" s="1"/>
      <c r="H720" s="1"/>
      <c r="I720" s="1"/>
      <c r="J720" s="1"/>
      <c r="K720" s="1"/>
      <c r="L720" s="1"/>
      <c r="M720" s="1"/>
      <c r="N720" s="1"/>
      <c r="O720" s="1"/>
      <c r="P720" s="1"/>
    </row>
    <row r="721" spans="1:16" x14ac:dyDescent="0.25">
      <c r="A721" s="1"/>
      <c r="B721" s="485"/>
      <c r="C721" s="1"/>
      <c r="D721" s="1"/>
      <c r="E721" s="1"/>
      <c r="F721" s="1"/>
      <c r="G721" s="1"/>
      <c r="H721" s="1"/>
      <c r="I721" s="1"/>
      <c r="J721" s="1"/>
      <c r="K721" s="1"/>
      <c r="L721" s="1"/>
      <c r="M721" s="1"/>
      <c r="N721" s="1"/>
      <c r="O721" s="1"/>
      <c r="P721" s="1"/>
    </row>
    <row r="722" spans="1:16" x14ac:dyDescent="0.25">
      <c r="A722" s="1"/>
      <c r="B722" s="485"/>
      <c r="C722" s="1"/>
      <c r="D722" s="1"/>
      <c r="E722" s="1"/>
      <c r="F722" s="1"/>
      <c r="G722" s="1"/>
      <c r="H722" s="1"/>
      <c r="I722" s="1"/>
      <c r="J722" s="1"/>
      <c r="K722" s="1"/>
      <c r="L722" s="1"/>
      <c r="M722" s="1"/>
      <c r="N722" s="1"/>
      <c r="O722" s="1"/>
      <c r="P722" s="1"/>
    </row>
    <row r="723" spans="1:16" x14ac:dyDescent="0.25">
      <c r="A723" s="1"/>
      <c r="B723" s="485"/>
      <c r="C723" s="1"/>
      <c r="D723" s="1"/>
      <c r="E723" s="1"/>
      <c r="F723" s="1"/>
      <c r="G723" s="1"/>
      <c r="H723" s="1"/>
      <c r="I723" s="1"/>
      <c r="J723" s="1"/>
      <c r="K723" s="1"/>
      <c r="L723" s="1"/>
      <c r="M723" s="1"/>
      <c r="N723" s="1"/>
      <c r="O723" s="1"/>
      <c r="P723" s="1"/>
    </row>
    <row r="724" spans="1:16" x14ac:dyDescent="0.25">
      <c r="A724" s="1"/>
      <c r="B724" s="485"/>
      <c r="C724" s="1"/>
      <c r="D724" s="1"/>
      <c r="E724" s="1"/>
      <c r="F724" s="1"/>
      <c r="G724" s="1"/>
      <c r="H724" s="1"/>
      <c r="I724" s="1"/>
      <c r="J724" s="1"/>
      <c r="K724" s="1"/>
      <c r="L724" s="1"/>
      <c r="M724" s="1"/>
      <c r="N724" s="1"/>
      <c r="O724" s="1"/>
      <c r="P724" s="1"/>
    </row>
    <row r="725" spans="1:16" x14ac:dyDescent="0.25">
      <c r="A725" s="1"/>
      <c r="B725" s="485"/>
      <c r="C725" s="1"/>
      <c r="D725" s="1"/>
      <c r="E725" s="1"/>
      <c r="F725" s="1"/>
      <c r="G725" s="1"/>
      <c r="H725" s="1"/>
      <c r="I725" s="1"/>
      <c r="J725" s="1"/>
      <c r="K725" s="1"/>
      <c r="L725" s="1"/>
      <c r="M725" s="1"/>
      <c r="N725" s="1"/>
      <c r="O725" s="1"/>
      <c r="P725" s="1"/>
    </row>
    <row r="726" spans="1:16" x14ac:dyDescent="0.25">
      <c r="A726" s="1"/>
      <c r="B726" s="485"/>
      <c r="C726" s="1"/>
      <c r="D726" s="1"/>
      <c r="E726" s="1"/>
      <c r="F726" s="1"/>
      <c r="G726" s="1"/>
      <c r="H726" s="1"/>
      <c r="I726" s="1"/>
      <c r="J726" s="1"/>
      <c r="K726" s="1"/>
      <c r="L726" s="1"/>
      <c r="M726" s="1"/>
      <c r="N726" s="1"/>
      <c r="O726" s="1"/>
      <c r="P726" s="1"/>
    </row>
    <row r="727" spans="1:16" x14ac:dyDescent="0.25">
      <c r="A727" s="1"/>
      <c r="B727" s="485"/>
      <c r="C727" s="1"/>
      <c r="D727" s="1"/>
      <c r="E727" s="1"/>
      <c r="F727" s="1"/>
      <c r="G727" s="1"/>
      <c r="H727" s="1"/>
      <c r="I727" s="1"/>
      <c r="J727" s="1"/>
      <c r="K727" s="1"/>
      <c r="L727" s="1"/>
      <c r="M727" s="1"/>
      <c r="N727" s="1"/>
      <c r="O727" s="1"/>
      <c r="P727" s="1"/>
    </row>
    <row r="728" spans="1:16" x14ac:dyDescent="0.25">
      <c r="A728" s="1"/>
      <c r="B728" s="485"/>
      <c r="C728" s="1"/>
      <c r="D728" s="1"/>
      <c r="E728" s="1"/>
      <c r="F728" s="1"/>
      <c r="G728" s="1"/>
      <c r="H728" s="1"/>
      <c r="I728" s="1"/>
      <c r="J728" s="1"/>
      <c r="K728" s="1"/>
      <c r="L728" s="1"/>
      <c r="M728" s="1"/>
      <c r="N728" s="1"/>
      <c r="O728" s="1"/>
      <c r="P728" s="1"/>
    </row>
    <row r="729" spans="1:16" x14ac:dyDescent="0.25">
      <c r="A729" s="1"/>
      <c r="B729" s="485"/>
      <c r="C729" s="1"/>
      <c r="D729" s="1"/>
      <c r="E729" s="1"/>
      <c r="F729" s="1"/>
      <c r="G729" s="1"/>
      <c r="H729" s="1"/>
      <c r="I729" s="1"/>
      <c r="J729" s="1"/>
      <c r="K729" s="1"/>
      <c r="L729" s="1"/>
      <c r="M729" s="1"/>
      <c r="N729" s="1"/>
      <c r="O729" s="1"/>
      <c r="P729" s="1"/>
    </row>
    <row r="730" spans="1:16" x14ac:dyDescent="0.25">
      <c r="A730" s="1"/>
      <c r="B730" s="485"/>
      <c r="C730" s="1"/>
      <c r="D730" s="1"/>
      <c r="E730" s="1"/>
      <c r="F730" s="1"/>
      <c r="G730" s="1"/>
      <c r="H730" s="1"/>
      <c r="I730" s="1"/>
      <c r="J730" s="1"/>
      <c r="K730" s="1"/>
      <c r="L730" s="1"/>
      <c r="M730" s="1"/>
      <c r="N730" s="1"/>
      <c r="O730" s="1"/>
      <c r="P730" s="1"/>
    </row>
    <row r="731" spans="1:16" x14ac:dyDescent="0.25">
      <c r="A731" s="1"/>
      <c r="B731" s="485"/>
      <c r="C731" s="1"/>
      <c r="D731" s="1"/>
      <c r="E731" s="1"/>
      <c r="F731" s="1"/>
      <c r="G731" s="1"/>
      <c r="H731" s="1"/>
      <c r="I731" s="1"/>
      <c r="J731" s="1"/>
      <c r="K731" s="1"/>
      <c r="L731" s="1"/>
      <c r="M731" s="1"/>
      <c r="N731" s="1"/>
      <c r="O731" s="1"/>
      <c r="P731" s="1"/>
    </row>
    <row r="732" spans="1:16" x14ac:dyDescent="0.25">
      <c r="A732" s="1"/>
      <c r="B732" s="485"/>
      <c r="C732" s="1"/>
      <c r="D732" s="1"/>
      <c r="E732" s="1"/>
      <c r="F732" s="1"/>
      <c r="G732" s="1"/>
      <c r="H732" s="1"/>
      <c r="I732" s="1"/>
      <c r="J732" s="1"/>
      <c r="K732" s="1"/>
      <c r="L732" s="1"/>
      <c r="M732" s="1"/>
      <c r="N732" s="1"/>
      <c r="O732" s="1"/>
      <c r="P732" s="1"/>
    </row>
    <row r="733" spans="1:16" x14ac:dyDescent="0.25">
      <c r="A733" s="1"/>
      <c r="B733" s="485"/>
      <c r="C733" s="1"/>
      <c r="D733" s="1"/>
      <c r="E733" s="1"/>
      <c r="F733" s="1"/>
      <c r="G733" s="1"/>
      <c r="H733" s="1"/>
      <c r="I733" s="1"/>
      <c r="J733" s="1"/>
      <c r="K733" s="1"/>
      <c r="L733" s="1"/>
      <c r="M733" s="1"/>
      <c r="N733" s="1"/>
      <c r="O733" s="1"/>
      <c r="P733" s="1"/>
    </row>
    <row r="734" spans="1:16" x14ac:dyDescent="0.25">
      <c r="A734" s="1"/>
      <c r="B734" s="485"/>
      <c r="C734" s="1"/>
      <c r="D734" s="1"/>
      <c r="E734" s="1"/>
      <c r="F734" s="1"/>
      <c r="G734" s="1"/>
      <c r="H734" s="1"/>
      <c r="I734" s="1"/>
      <c r="J734" s="1"/>
      <c r="K734" s="1"/>
      <c r="L734" s="1"/>
      <c r="M734" s="1"/>
      <c r="N734" s="1"/>
      <c r="O734" s="1"/>
      <c r="P734" s="1"/>
    </row>
    <row r="735" spans="1:16" x14ac:dyDescent="0.25">
      <c r="A735" s="1"/>
      <c r="B735" s="485"/>
      <c r="C735" s="1"/>
      <c r="D735" s="1"/>
      <c r="E735" s="1"/>
      <c r="F735" s="1"/>
      <c r="G735" s="1"/>
      <c r="H735" s="1"/>
      <c r="I735" s="1"/>
      <c r="J735" s="1"/>
      <c r="K735" s="1"/>
      <c r="L735" s="1"/>
      <c r="M735" s="1"/>
      <c r="N735" s="1"/>
      <c r="O735" s="1"/>
      <c r="P735" s="1"/>
    </row>
    <row r="736" spans="1:16" x14ac:dyDescent="0.25">
      <c r="A736" s="1"/>
      <c r="B736" s="485"/>
      <c r="C736" s="1"/>
      <c r="D736" s="1"/>
      <c r="E736" s="1"/>
      <c r="F736" s="1"/>
      <c r="G736" s="1"/>
      <c r="H736" s="1"/>
      <c r="I736" s="1"/>
      <c r="J736" s="1"/>
      <c r="K736" s="1"/>
      <c r="L736" s="1"/>
      <c r="M736" s="1"/>
      <c r="N736" s="1"/>
      <c r="O736" s="1"/>
      <c r="P736" s="1"/>
    </row>
    <row r="737" spans="1:16" x14ac:dyDescent="0.25">
      <c r="A737" s="1"/>
      <c r="B737" s="485"/>
      <c r="C737" s="1"/>
      <c r="D737" s="1"/>
      <c r="E737" s="1"/>
      <c r="F737" s="1"/>
      <c r="G737" s="1"/>
      <c r="H737" s="1"/>
      <c r="I737" s="1"/>
      <c r="J737" s="1"/>
      <c r="K737" s="1"/>
      <c r="L737" s="1"/>
      <c r="M737" s="1"/>
      <c r="N737" s="1"/>
      <c r="O737" s="1"/>
      <c r="P737" s="1"/>
    </row>
    <row r="738" spans="1:16" x14ac:dyDescent="0.25">
      <c r="A738" s="1"/>
      <c r="B738" s="485"/>
      <c r="C738" s="1"/>
      <c r="D738" s="1"/>
      <c r="E738" s="1"/>
      <c r="F738" s="1"/>
      <c r="G738" s="1"/>
      <c r="H738" s="1"/>
      <c r="I738" s="1"/>
      <c r="J738" s="1"/>
      <c r="K738" s="1"/>
      <c r="L738" s="1"/>
      <c r="M738" s="1"/>
      <c r="N738" s="1"/>
      <c r="O738" s="1"/>
      <c r="P738" s="1"/>
    </row>
    <row r="739" spans="1:16" x14ac:dyDescent="0.25">
      <c r="A739" s="1"/>
      <c r="B739" s="485"/>
      <c r="C739" s="1"/>
      <c r="D739" s="1"/>
      <c r="E739" s="1"/>
      <c r="F739" s="1"/>
      <c r="G739" s="1"/>
      <c r="H739" s="1"/>
      <c r="I739" s="1"/>
      <c r="J739" s="1"/>
      <c r="K739" s="1"/>
      <c r="L739" s="1"/>
      <c r="M739" s="1"/>
      <c r="N739" s="1"/>
      <c r="O739" s="1"/>
      <c r="P739" s="1"/>
    </row>
    <row r="740" spans="1:16" x14ac:dyDescent="0.25">
      <c r="A740" s="1"/>
      <c r="B740" s="485"/>
      <c r="C740" s="1"/>
      <c r="D740" s="1"/>
      <c r="E740" s="1"/>
      <c r="F740" s="1"/>
      <c r="G740" s="1"/>
      <c r="H740" s="1"/>
      <c r="I740" s="1"/>
      <c r="J740" s="1"/>
      <c r="K740" s="1"/>
      <c r="L740" s="1"/>
      <c r="M740" s="1"/>
      <c r="N740" s="1"/>
      <c r="O740" s="1"/>
      <c r="P740" s="1"/>
    </row>
    <row r="741" spans="1:16" x14ac:dyDescent="0.25">
      <c r="A741" s="1"/>
      <c r="B741" s="485"/>
      <c r="C741" s="1"/>
      <c r="D741" s="1"/>
      <c r="E741" s="1"/>
      <c r="F741" s="1"/>
      <c r="G741" s="1"/>
      <c r="H741" s="1"/>
      <c r="I741" s="1"/>
      <c r="J741" s="1"/>
      <c r="K741" s="1"/>
      <c r="L741" s="1"/>
      <c r="M741" s="1"/>
      <c r="N741" s="1"/>
      <c r="O741" s="1"/>
      <c r="P741" s="1"/>
    </row>
    <row r="742" spans="1:16" x14ac:dyDescent="0.25">
      <c r="A742" s="1"/>
      <c r="B742" s="485"/>
      <c r="C742" s="1"/>
      <c r="D742" s="1"/>
      <c r="E742" s="1"/>
      <c r="F742" s="1"/>
      <c r="G742" s="1"/>
      <c r="H742" s="1"/>
      <c r="I742" s="1"/>
      <c r="J742" s="1"/>
      <c r="K742" s="1"/>
      <c r="L742" s="1"/>
      <c r="M742" s="1"/>
      <c r="N742" s="1"/>
      <c r="O742" s="1"/>
      <c r="P742" s="1"/>
    </row>
    <row r="743" spans="1:16" x14ac:dyDescent="0.25">
      <c r="A743" s="1"/>
      <c r="B743" s="485"/>
      <c r="C743" s="1"/>
      <c r="D743" s="1"/>
      <c r="E743" s="1"/>
      <c r="F743" s="1"/>
      <c r="G743" s="1"/>
      <c r="H743" s="1"/>
      <c r="I743" s="1"/>
      <c r="J743" s="1"/>
      <c r="K743" s="1"/>
      <c r="L743" s="1"/>
      <c r="M743" s="1"/>
      <c r="N743" s="1"/>
      <c r="O743" s="1"/>
      <c r="P743" s="1"/>
    </row>
    <row r="744" spans="1:16" x14ac:dyDescent="0.25">
      <c r="A744" s="1"/>
      <c r="B744" s="485"/>
      <c r="C744" s="1"/>
      <c r="D744" s="1"/>
      <c r="E744" s="1"/>
      <c r="F744" s="1"/>
      <c r="G744" s="1"/>
      <c r="H744" s="1"/>
      <c r="I744" s="1"/>
      <c r="J744" s="1"/>
      <c r="K744" s="1"/>
      <c r="L744" s="1"/>
      <c r="M744" s="1"/>
      <c r="N744" s="1"/>
      <c r="O744" s="1"/>
      <c r="P744" s="1"/>
    </row>
    <row r="745" spans="1:16" x14ac:dyDescent="0.25">
      <c r="A745" s="1"/>
      <c r="B745" s="485"/>
      <c r="C745" s="1"/>
      <c r="D745" s="1"/>
      <c r="E745" s="1"/>
      <c r="F745" s="1"/>
      <c r="G745" s="1"/>
      <c r="H745" s="1"/>
      <c r="I745" s="1"/>
      <c r="J745" s="1"/>
      <c r="K745" s="1"/>
      <c r="L745" s="1"/>
      <c r="M745" s="1"/>
      <c r="N745" s="1"/>
      <c r="O745" s="1"/>
      <c r="P745" s="1"/>
    </row>
    <row r="746" spans="1:16" x14ac:dyDescent="0.25">
      <c r="A746" s="1"/>
      <c r="B746" s="485"/>
      <c r="C746" s="1"/>
      <c r="D746" s="1"/>
      <c r="E746" s="1"/>
      <c r="F746" s="1"/>
      <c r="G746" s="1"/>
      <c r="H746" s="1"/>
      <c r="I746" s="1"/>
      <c r="J746" s="1"/>
      <c r="K746" s="1"/>
      <c r="L746" s="1"/>
      <c r="M746" s="1"/>
      <c r="N746" s="1"/>
      <c r="O746" s="1"/>
      <c r="P746" s="1"/>
    </row>
    <row r="747" spans="1:16" x14ac:dyDescent="0.25">
      <c r="A747" s="1"/>
      <c r="B747" s="485"/>
      <c r="C747" s="1"/>
      <c r="D747" s="1"/>
      <c r="E747" s="1"/>
      <c r="F747" s="1"/>
      <c r="G747" s="1"/>
      <c r="H747" s="1"/>
      <c r="I747" s="1"/>
      <c r="J747" s="1"/>
      <c r="K747" s="1"/>
      <c r="L747" s="1"/>
      <c r="M747" s="1"/>
      <c r="N747" s="1"/>
      <c r="O747" s="1"/>
      <c r="P747" s="1"/>
    </row>
    <row r="748" spans="1:16" x14ac:dyDescent="0.25">
      <c r="A748" s="1"/>
      <c r="B748" s="485"/>
      <c r="C748" s="1"/>
      <c r="D748" s="1"/>
      <c r="E748" s="1"/>
      <c r="F748" s="1"/>
      <c r="G748" s="1"/>
      <c r="H748" s="1"/>
      <c r="I748" s="1"/>
      <c r="J748" s="1"/>
      <c r="K748" s="1"/>
      <c r="L748" s="1"/>
      <c r="M748" s="1"/>
      <c r="N748" s="1"/>
      <c r="O748" s="1"/>
      <c r="P748" s="1"/>
    </row>
    <row r="749" spans="1:16" x14ac:dyDescent="0.25">
      <c r="A749" s="1"/>
      <c r="B749" s="485"/>
      <c r="C749" s="1"/>
      <c r="D749" s="1"/>
      <c r="E749" s="1"/>
      <c r="F749" s="1"/>
      <c r="G749" s="1"/>
      <c r="H749" s="1"/>
      <c r="I749" s="1"/>
      <c r="J749" s="1"/>
      <c r="K749" s="1"/>
      <c r="L749" s="1"/>
      <c r="M749" s="1"/>
      <c r="N749" s="1"/>
      <c r="O749" s="1"/>
      <c r="P749" s="1"/>
    </row>
    <row r="750" spans="1:16" x14ac:dyDescent="0.25">
      <c r="A750" s="1"/>
      <c r="B750" s="485"/>
      <c r="C750" s="1"/>
      <c r="D750" s="1"/>
      <c r="E750" s="1"/>
      <c r="F750" s="1"/>
      <c r="G750" s="1"/>
      <c r="H750" s="1"/>
      <c r="I750" s="1"/>
      <c r="J750" s="1"/>
      <c r="K750" s="1"/>
      <c r="L750" s="1"/>
      <c r="M750" s="1"/>
      <c r="N750" s="1"/>
      <c r="O750" s="1"/>
      <c r="P750" s="1"/>
    </row>
    <row r="751" spans="1:16" x14ac:dyDescent="0.25">
      <c r="A751" s="1"/>
      <c r="B751" s="485"/>
      <c r="C751" s="1"/>
      <c r="D751" s="1"/>
      <c r="E751" s="1"/>
      <c r="F751" s="1"/>
      <c r="G751" s="1"/>
      <c r="H751" s="1"/>
      <c r="I751" s="1"/>
      <c r="J751" s="1"/>
      <c r="K751" s="1"/>
      <c r="L751" s="1"/>
      <c r="M751" s="1"/>
      <c r="N751" s="1"/>
      <c r="O751" s="1"/>
      <c r="P751" s="1"/>
    </row>
    <row r="752" spans="1:16" x14ac:dyDescent="0.25">
      <c r="A752" s="1"/>
      <c r="B752" s="485"/>
      <c r="C752" s="1"/>
      <c r="D752" s="1"/>
      <c r="E752" s="1"/>
      <c r="F752" s="1"/>
      <c r="G752" s="1"/>
      <c r="H752" s="1"/>
      <c r="I752" s="1"/>
      <c r="J752" s="1"/>
      <c r="K752" s="1"/>
      <c r="L752" s="1"/>
      <c r="M752" s="1"/>
      <c r="N752" s="1"/>
      <c r="O752" s="1"/>
      <c r="P752" s="1"/>
    </row>
    <row r="753" spans="1:16" x14ac:dyDescent="0.25">
      <c r="A753" s="1"/>
      <c r="B753" s="485"/>
      <c r="C753" s="1"/>
      <c r="D753" s="1"/>
      <c r="E753" s="1"/>
      <c r="F753" s="1"/>
      <c r="G753" s="1"/>
      <c r="H753" s="1"/>
      <c r="I753" s="1"/>
      <c r="J753" s="1"/>
      <c r="K753" s="1"/>
      <c r="L753" s="1"/>
      <c r="M753" s="1"/>
      <c r="N753" s="1"/>
      <c r="O753" s="1"/>
      <c r="P753" s="1"/>
    </row>
    <row r="754" spans="1:16" x14ac:dyDescent="0.25">
      <c r="A754" s="1"/>
      <c r="B754" s="485"/>
      <c r="C754" s="1"/>
      <c r="D754" s="1"/>
      <c r="E754" s="1"/>
      <c r="F754" s="1"/>
      <c r="G754" s="1"/>
      <c r="H754" s="1"/>
      <c r="I754" s="1"/>
      <c r="J754" s="1"/>
      <c r="K754" s="1"/>
      <c r="L754" s="1"/>
      <c r="M754" s="1"/>
      <c r="N754" s="1"/>
      <c r="O754" s="1"/>
      <c r="P754" s="1"/>
    </row>
    <row r="755" spans="1:16" x14ac:dyDescent="0.25">
      <c r="A755" s="1"/>
      <c r="B755" s="485"/>
      <c r="C755" s="1"/>
      <c r="D755" s="1"/>
      <c r="E755" s="1"/>
      <c r="F755" s="1"/>
      <c r="G755" s="1"/>
      <c r="H755" s="1"/>
      <c r="I755" s="1"/>
      <c r="J755" s="1"/>
      <c r="K755" s="1"/>
      <c r="L755" s="1"/>
      <c r="M755" s="1"/>
      <c r="N755" s="1"/>
      <c r="O755" s="1"/>
      <c r="P755" s="1"/>
    </row>
    <row r="756" spans="1:16" x14ac:dyDescent="0.25">
      <c r="A756" s="1"/>
      <c r="B756" s="485"/>
      <c r="C756" s="1"/>
      <c r="D756" s="1"/>
      <c r="E756" s="1"/>
      <c r="F756" s="1"/>
      <c r="G756" s="1"/>
      <c r="H756" s="1"/>
      <c r="I756" s="1"/>
      <c r="J756" s="1"/>
      <c r="K756" s="1"/>
      <c r="L756" s="1"/>
      <c r="M756" s="1"/>
      <c r="N756" s="1"/>
      <c r="O756" s="1"/>
      <c r="P756" s="1"/>
    </row>
    <row r="757" spans="1:16" x14ac:dyDescent="0.25">
      <c r="A757" s="1"/>
      <c r="B757" s="485"/>
      <c r="C757" s="1"/>
      <c r="D757" s="1"/>
      <c r="E757" s="1"/>
      <c r="F757" s="1"/>
      <c r="G757" s="1"/>
      <c r="H757" s="1"/>
      <c r="I757" s="1"/>
      <c r="J757" s="1"/>
      <c r="K757" s="1"/>
      <c r="L757" s="1"/>
      <c r="M757" s="1"/>
      <c r="N757" s="1"/>
      <c r="O757" s="1"/>
      <c r="P757" s="1"/>
    </row>
    <row r="758" spans="1:16" x14ac:dyDescent="0.25">
      <c r="A758" s="1"/>
      <c r="B758" s="485"/>
      <c r="C758" s="1"/>
      <c r="D758" s="1"/>
      <c r="E758" s="1"/>
      <c r="F758" s="1"/>
      <c r="G758" s="1"/>
      <c r="H758" s="1"/>
      <c r="I758" s="1"/>
      <c r="J758" s="1"/>
      <c r="K758" s="1"/>
      <c r="L758" s="1"/>
      <c r="M758" s="1"/>
      <c r="N758" s="1"/>
      <c r="O758" s="1"/>
      <c r="P758" s="1"/>
    </row>
    <row r="759" spans="1:16" x14ac:dyDescent="0.25">
      <c r="A759" s="1"/>
      <c r="B759" s="485"/>
      <c r="C759" s="1"/>
      <c r="D759" s="1"/>
      <c r="E759" s="1"/>
      <c r="F759" s="1"/>
      <c r="G759" s="1"/>
      <c r="H759" s="1"/>
      <c r="I759" s="1"/>
      <c r="J759" s="1"/>
      <c r="K759" s="1"/>
      <c r="L759" s="1"/>
      <c r="M759" s="1"/>
      <c r="N759" s="1"/>
      <c r="O759" s="1"/>
      <c r="P759" s="1"/>
    </row>
    <row r="760" spans="1:16" x14ac:dyDescent="0.25">
      <c r="A760" s="1"/>
      <c r="B760" s="485"/>
      <c r="C760" s="1"/>
      <c r="D760" s="1"/>
      <c r="E760" s="1"/>
      <c r="F760" s="1"/>
      <c r="G760" s="1"/>
      <c r="H760" s="1"/>
      <c r="I760" s="1"/>
      <c r="J760" s="1"/>
      <c r="K760" s="1"/>
      <c r="L760" s="1"/>
      <c r="M760" s="1"/>
      <c r="N760" s="1"/>
      <c r="O760" s="1"/>
      <c r="P760" s="1"/>
    </row>
    <row r="761" spans="1:16" x14ac:dyDescent="0.25">
      <c r="A761" s="1"/>
      <c r="B761" s="485"/>
      <c r="C761" s="1"/>
      <c r="D761" s="1"/>
      <c r="E761" s="1"/>
      <c r="F761" s="1"/>
      <c r="G761" s="1"/>
      <c r="H761" s="1"/>
      <c r="I761" s="1"/>
      <c r="J761" s="1"/>
      <c r="K761" s="1"/>
      <c r="L761" s="1"/>
      <c r="M761" s="1"/>
      <c r="N761" s="1"/>
      <c r="O761" s="1"/>
      <c r="P761" s="1"/>
    </row>
    <row r="762" spans="1:16" x14ac:dyDescent="0.25">
      <c r="A762" s="1"/>
      <c r="B762" s="485"/>
      <c r="C762" s="1"/>
      <c r="D762" s="1"/>
      <c r="E762" s="1"/>
      <c r="F762" s="1"/>
      <c r="G762" s="1"/>
      <c r="H762" s="1"/>
      <c r="I762" s="1"/>
      <c r="J762" s="1"/>
      <c r="K762" s="1"/>
      <c r="L762" s="1"/>
      <c r="M762" s="1"/>
      <c r="N762" s="1"/>
      <c r="O762" s="1"/>
      <c r="P762" s="1"/>
    </row>
    <row r="763" spans="1:16" x14ac:dyDescent="0.25">
      <c r="A763" s="1"/>
      <c r="B763" s="485"/>
      <c r="C763" s="1"/>
      <c r="D763" s="1"/>
      <c r="E763" s="1"/>
      <c r="F763" s="1"/>
      <c r="G763" s="1"/>
      <c r="H763" s="1"/>
      <c r="I763" s="1"/>
      <c r="J763" s="1"/>
      <c r="K763" s="1"/>
      <c r="L763" s="1"/>
      <c r="M763" s="1"/>
      <c r="N763" s="1"/>
      <c r="O763" s="1"/>
      <c r="P763" s="1"/>
    </row>
    <row r="764" spans="1:16" x14ac:dyDescent="0.25">
      <c r="A764" s="1"/>
      <c r="B764" s="485"/>
      <c r="C764" s="1"/>
      <c r="D764" s="1"/>
      <c r="E764" s="1"/>
      <c r="F764" s="1"/>
      <c r="G764" s="1"/>
      <c r="H764" s="1"/>
      <c r="I764" s="1"/>
      <c r="J764" s="1"/>
      <c r="K764" s="1"/>
      <c r="L764" s="1"/>
      <c r="M764" s="1"/>
      <c r="N764" s="1"/>
      <c r="O764" s="1"/>
      <c r="P764" s="1"/>
    </row>
    <row r="765" spans="1:16" x14ac:dyDescent="0.25">
      <c r="A765" s="1"/>
      <c r="B765" s="485"/>
      <c r="C765" s="1"/>
      <c r="D765" s="1"/>
      <c r="E765" s="1"/>
      <c r="F765" s="1"/>
      <c r="G765" s="1"/>
      <c r="H765" s="1"/>
      <c r="I765" s="1"/>
      <c r="J765" s="1"/>
      <c r="K765" s="1"/>
      <c r="L765" s="1"/>
      <c r="M765" s="1"/>
      <c r="N765" s="1"/>
      <c r="O765" s="1"/>
      <c r="P765" s="1"/>
    </row>
    <row r="766" spans="1:16" x14ac:dyDescent="0.25">
      <c r="A766" s="1"/>
      <c r="B766" s="485"/>
      <c r="C766" s="1"/>
      <c r="D766" s="1"/>
      <c r="E766" s="1"/>
      <c r="F766" s="1"/>
      <c r="G766" s="1"/>
      <c r="H766" s="1"/>
      <c r="I766" s="1"/>
      <c r="J766" s="1"/>
      <c r="K766" s="1"/>
      <c r="L766" s="1"/>
      <c r="M766" s="1"/>
      <c r="N766" s="1"/>
      <c r="O766" s="1"/>
      <c r="P766" s="1"/>
    </row>
    <row r="767" spans="1:16" x14ac:dyDescent="0.25">
      <c r="A767" s="1"/>
      <c r="B767" s="485"/>
      <c r="C767" s="1"/>
      <c r="D767" s="1"/>
      <c r="E767" s="1"/>
      <c r="F767" s="1"/>
      <c r="G767" s="1"/>
      <c r="H767" s="1"/>
      <c r="I767" s="1"/>
      <c r="J767" s="1"/>
      <c r="K767" s="1"/>
      <c r="L767" s="1"/>
      <c r="M767" s="1"/>
      <c r="N767" s="1"/>
      <c r="O767" s="1"/>
      <c r="P767" s="1"/>
    </row>
    <row r="768" spans="1:16" x14ac:dyDescent="0.25">
      <c r="A768" s="1"/>
      <c r="B768" s="485"/>
      <c r="C768" s="1"/>
      <c r="D768" s="1"/>
      <c r="E768" s="1"/>
      <c r="F768" s="1"/>
      <c r="G768" s="1"/>
      <c r="H768" s="1"/>
      <c r="I768" s="1"/>
      <c r="J768" s="1"/>
      <c r="K768" s="1"/>
      <c r="L768" s="1"/>
      <c r="M768" s="1"/>
      <c r="N768" s="1"/>
      <c r="O768" s="1"/>
      <c r="P768" s="1"/>
    </row>
    <row r="769" spans="1:16" x14ac:dyDescent="0.25">
      <c r="A769" s="1"/>
      <c r="B769" s="485"/>
      <c r="C769" s="1"/>
      <c r="D769" s="1"/>
      <c r="E769" s="1"/>
      <c r="F769" s="1"/>
      <c r="G769" s="1"/>
      <c r="H769" s="1"/>
      <c r="I769" s="1"/>
      <c r="J769" s="1"/>
      <c r="K769" s="1"/>
      <c r="L769" s="1"/>
      <c r="M769" s="1"/>
      <c r="N769" s="1"/>
      <c r="O769" s="1"/>
      <c r="P769" s="1"/>
    </row>
    <row r="770" spans="1:16" x14ac:dyDescent="0.25">
      <c r="A770" s="1"/>
      <c r="B770" s="485"/>
      <c r="C770" s="1"/>
      <c r="D770" s="1"/>
      <c r="E770" s="1"/>
      <c r="F770" s="1"/>
      <c r="G770" s="1"/>
      <c r="H770" s="1"/>
      <c r="I770" s="1"/>
      <c r="J770" s="1"/>
      <c r="K770" s="1"/>
      <c r="L770" s="1"/>
      <c r="M770" s="1"/>
      <c r="N770" s="1"/>
      <c r="O770" s="1"/>
      <c r="P770" s="1"/>
    </row>
    <row r="771" spans="1:16" x14ac:dyDescent="0.25">
      <c r="A771" s="1"/>
      <c r="B771" s="485"/>
      <c r="C771" s="1"/>
      <c r="D771" s="1"/>
      <c r="E771" s="1"/>
      <c r="F771" s="1"/>
      <c r="G771" s="1"/>
      <c r="H771" s="1"/>
      <c r="I771" s="1"/>
      <c r="J771" s="1"/>
      <c r="K771" s="1"/>
      <c r="L771" s="1"/>
      <c r="M771" s="1"/>
      <c r="N771" s="1"/>
      <c r="O771" s="1"/>
      <c r="P771" s="1"/>
    </row>
    <row r="772" spans="1:16" x14ac:dyDescent="0.25">
      <c r="A772" s="1"/>
      <c r="B772" s="485"/>
      <c r="C772" s="1"/>
      <c r="D772" s="1"/>
      <c r="E772" s="1"/>
      <c r="F772" s="1"/>
      <c r="G772" s="1"/>
      <c r="H772" s="1"/>
      <c r="I772" s="1"/>
      <c r="J772" s="1"/>
      <c r="K772" s="1"/>
      <c r="L772" s="1"/>
      <c r="M772" s="1"/>
      <c r="N772" s="1"/>
      <c r="O772" s="1"/>
      <c r="P772" s="1"/>
    </row>
    <row r="773" spans="1:16" x14ac:dyDescent="0.25">
      <c r="A773" s="1"/>
      <c r="B773" s="485"/>
      <c r="C773" s="1"/>
      <c r="D773" s="1"/>
      <c r="E773" s="1"/>
      <c r="F773" s="1"/>
      <c r="G773" s="1"/>
      <c r="H773" s="1"/>
      <c r="I773" s="1"/>
      <c r="J773" s="1"/>
      <c r="K773" s="1"/>
      <c r="L773" s="1"/>
      <c r="M773" s="1"/>
      <c r="N773" s="1"/>
      <c r="O773" s="1"/>
      <c r="P773" s="1"/>
    </row>
    <row r="774" spans="1:16" x14ac:dyDescent="0.25">
      <c r="A774" s="1"/>
      <c r="B774" s="485"/>
      <c r="C774" s="1"/>
      <c r="D774" s="1"/>
      <c r="E774" s="1"/>
      <c r="F774" s="1"/>
      <c r="G774" s="1"/>
      <c r="H774" s="1"/>
      <c r="I774" s="1"/>
      <c r="J774" s="1"/>
      <c r="K774" s="1"/>
      <c r="L774" s="1"/>
      <c r="M774" s="1"/>
      <c r="N774" s="1"/>
      <c r="O774" s="1"/>
      <c r="P774" s="1"/>
    </row>
    <row r="775" spans="1:16" x14ac:dyDescent="0.25">
      <c r="A775" s="1"/>
      <c r="B775" s="485"/>
      <c r="C775" s="1"/>
      <c r="D775" s="1"/>
      <c r="E775" s="1"/>
      <c r="F775" s="1"/>
      <c r="G775" s="1"/>
      <c r="H775" s="1"/>
      <c r="I775" s="1"/>
      <c r="J775" s="1"/>
      <c r="K775" s="1"/>
      <c r="L775" s="1"/>
      <c r="M775" s="1"/>
      <c r="N775" s="1"/>
      <c r="O775" s="1"/>
      <c r="P775" s="1"/>
    </row>
    <row r="776" spans="1:16" x14ac:dyDescent="0.25">
      <c r="A776" s="1"/>
      <c r="B776" s="485"/>
      <c r="C776" s="1"/>
      <c r="D776" s="1"/>
      <c r="E776" s="1"/>
      <c r="F776" s="1"/>
      <c r="G776" s="1"/>
      <c r="H776" s="1"/>
      <c r="I776" s="1"/>
      <c r="J776" s="1"/>
      <c r="K776" s="1"/>
      <c r="L776" s="1"/>
      <c r="M776" s="1"/>
      <c r="N776" s="1"/>
      <c r="O776" s="1"/>
      <c r="P776" s="1"/>
    </row>
    <row r="777" spans="1:16" x14ac:dyDescent="0.25">
      <c r="A777" s="1"/>
      <c r="B777" s="485"/>
      <c r="C777" s="1"/>
      <c r="D777" s="1"/>
      <c r="E777" s="1"/>
      <c r="F777" s="1"/>
      <c r="G777" s="1"/>
      <c r="H777" s="1"/>
      <c r="I777" s="1"/>
      <c r="J777" s="1"/>
      <c r="K777" s="1"/>
      <c r="L777" s="1"/>
      <c r="M777" s="1"/>
      <c r="N777" s="1"/>
      <c r="O777" s="1"/>
      <c r="P777" s="1"/>
    </row>
    <row r="778" spans="1:16" x14ac:dyDescent="0.25">
      <c r="A778" s="1"/>
      <c r="B778" s="485"/>
      <c r="C778" s="1"/>
      <c r="D778" s="1"/>
      <c r="E778" s="1"/>
      <c r="F778" s="1"/>
      <c r="G778" s="1"/>
      <c r="H778" s="1"/>
      <c r="I778" s="1"/>
      <c r="J778" s="1"/>
      <c r="K778" s="1"/>
      <c r="L778" s="1"/>
      <c r="M778" s="1"/>
      <c r="N778" s="1"/>
      <c r="O778" s="1"/>
      <c r="P778" s="1"/>
    </row>
    <row r="779" spans="1:16" x14ac:dyDescent="0.25">
      <c r="A779" s="1"/>
      <c r="B779" s="485"/>
      <c r="C779" s="1"/>
      <c r="D779" s="1"/>
      <c r="E779" s="1"/>
      <c r="F779" s="1"/>
      <c r="G779" s="1"/>
      <c r="H779" s="1"/>
      <c r="I779" s="1"/>
      <c r="J779" s="1"/>
      <c r="K779" s="1"/>
      <c r="L779" s="1"/>
      <c r="M779" s="1"/>
      <c r="N779" s="1"/>
      <c r="O779" s="1"/>
      <c r="P779" s="1"/>
    </row>
    <row r="780" spans="1:16" x14ac:dyDescent="0.25">
      <c r="A780" s="1"/>
      <c r="B780" s="485"/>
      <c r="C780" s="1"/>
      <c r="D780" s="1"/>
      <c r="E780" s="1"/>
      <c r="F780" s="1"/>
      <c r="G780" s="1"/>
      <c r="H780" s="1"/>
      <c r="I780" s="1"/>
      <c r="J780" s="1"/>
      <c r="K780" s="1"/>
      <c r="L780" s="1"/>
      <c r="M780" s="1"/>
      <c r="N780" s="1"/>
      <c r="O780" s="1"/>
      <c r="P780" s="1"/>
    </row>
    <row r="781" spans="1:16" x14ac:dyDescent="0.25">
      <c r="A781" s="1"/>
      <c r="B781" s="485"/>
      <c r="C781" s="1"/>
      <c r="D781" s="1"/>
      <c r="E781" s="1"/>
      <c r="F781" s="1"/>
      <c r="G781" s="1"/>
      <c r="H781" s="1"/>
      <c r="I781" s="1"/>
      <c r="J781" s="1"/>
      <c r="K781" s="1"/>
      <c r="L781" s="1"/>
      <c r="M781" s="1"/>
      <c r="N781" s="1"/>
      <c r="O781" s="1"/>
      <c r="P781" s="1"/>
    </row>
    <row r="782" spans="1:16" x14ac:dyDescent="0.25">
      <c r="A782" s="1"/>
      <c r="B782" s="485"/>
      <c r="C782" s="1"/>
      <c r="D782" s="1"/>
      <c r="E782" s="1"/>
      <c r="F782" s="1"/>
      <c r="G782" s="1"/>
      <c r="H782" s="1"/>
      <c r="I782" s="1"/>
      <c r="J782" s="1"/>
      <c r="K782" s="1"/>
      <c r="L782" s="1"/>
      <c r="M782" s="1"/>
      <c r="N782" s="1"/>
      <c r="O782" s="1"/>
      <c r="P782" s="1"/>
    </row>
    <row r="783" spans="1:16" x14ac:dyDescent="0.25">
      <c r="A783" s="1"/>
      <c r="B783" s="485"/>
      <c r="C783" s="1"/>
      <c r="D783" s="1"/>
      <c r="E783" s="1"/>
      <c r="F783" s="1"/>
      <c r="G783" s="1"/>
      <c r="H783" s="1"/>
      <c r="I783" s="1"/>
      <c r="J783" s="1"/>
      <c r="K783" s="1"/>
      <c r="L783" s="1"/>
      <c r="M783" s="1"/>
      <c r="N783" s="1"/>
      <c r="O783" s="1"/>
      <c r="P783" s="1"/>
    </row>
    <row r="784" spans="1:16" x14ac:dyDescent="0.25">
      <c r="A784" s="1"/>
      <c r="B784" s="485"/>
      <c r="C784" s="1"/>
      <c r="D784" s="1"/>
      <c r="E784" s="1"/>
      <c r="F784" s="1"/>
      <c r="G784" s="1"/>
      <c r="H784" s="1"/>
      <c r="I784" s="1"/>
      <c r="J784" s="1"/>
      <c r="K784" s="1"/>
      <c r="L784" s="1"/>
      <c r="M784" s="1"/>
      <c r="N784" s="1"/>
      <c r="O784" s="1"/>
      <c r="P784" s="1"/>
    </row>
    <row r="785" spans="1:16" x14ac:dyDescent="0.25">
      <c r="A785" s="1"/>
      <c r="B785" s="485"/>
      <c r="C785" s="1"/>
      <c r="D785" s="1"/>
      <c r="E785" s="1"/>
      <c r="F785" s="1"/>
      <c r="G785" s="1"/>
      <c r="H785" s="1"/>
      <c r="I785" s="1"/>
      <c r="J785" s="1"/>
      <c r="K785" s="1"/>
      <c r="L785" s="1"/>
      <c r="M785" s="1"/>
      <c r="N785" s="1"/>
      <c r="O785" s="1"/>
      <c r="P785" s="1"/>
    </row>
    <row r="786" spans="1:16" x14ac:dyDescent="0.25">
      <c r="A786" s="1"/>
      <c r="B786" s="485"/>
      <c r="C786" s="1"/>
      <c r="D786" s="1"/>
      <c r="E786" s="1"/>
      <c r="F786" s="1"/>
      <c r="G786" s="1"/>
      <c r="H786" s="1"/>
      <c r="I786" s="1"/>
      <c r="J786" s="1"/>
      <c r="K786" s="1"/>
      <c r="L786" s="1"/>
      <c r="M786" s="1"/>
      <c r="N786" s="1"/>
      <c r="O786" s="1"/>
      <c r="P786" s="1"/>
    </row>
    <row r="787" spans="1:16" x14ac:dyDescent="0.25">
      <c r="A787" s="1"/>
      <c r="B787" s="485"/>
      <c r="C787" s="1"/>
      <c r="D787" s="1"/>
      <c r="E787" s="1"/>
      <c r="F787" s="1"/>
      <c r="G787" s="1"/>
      <c r="H787" s="1"/>
      <c r="I787" s="1"/>
      <c r="J787" s="1"/>
      <c r="K787" s="1"/>
      <c r="L787" s="1"/>
      <c r="M787" s="1"/>
      <c r="N787" s="1"/>
      <c r="O787" s="1"/>
      <c r="P787" s="1"/>
    </row>
    <row r="788" spans="1:16" x14ac:dyDescent="0.25">
      <c r="A788" s="1"/>
      <c r="B788" s="485"/>
      <c r="C788" s="1"/>
      <c r="D788" s="1"/>
      <c r="E788" s="1"/>
      <c r="F788" s="1"/>
      <c r="G788" s="1"/>
      <c r="H788" s="1"/>
      <c r="I788" s="1"/>
      <c r="J788" s="1"/>
      <c r="K788" s="1"/>
      <c r="L788" s="1"/>
      <c r="M788" s="1"/>
      <c r="N788" s="1"/>
      <c r="O788" s="1"/>
      <c r="P788" s="1"/>
    </row>
    <row r="789" spans="1:16" x14ac:dyDescent="0.25">
      <c r="A789" s="1"/>
      <c r="B789" s="485"/>
      <c r="C789" s="1"/>
      <c r="D789" s="1"/>
      <c r="E789" s="1"/>
      <c r="F789" s="1"/>
      <c r="G789" s="1"/>
      <c r="H789" s="1"/>
      <c r="I789" s="1"/>
      <c r="J789" s="1"/>
      <c r="K789" s="1"/>
      <c r="L789" s="1"/>
      <c r="M789" s="1"/>
      <c r="N789" s="1"/>
      <c r="O789" s="1"/>
      <c r="P789" s="1"/>
    </row>
    <row r="790" spans="1:16" x14ac:dyDescent="0.25">
      <c r="A790" s="1"/>
      <c r="B790" s="485"/>
      <c r="C790" s="1"/>
      <c r="D790" s="1"/>
      <c r="E790" s="1"/>
      <c r="F790" s="1"/>
      <c r="G790" s="1"/>
      <c r="H790" s="1"/>
      <c r="I790" s="1"/>
      <c r="J790" s="1"/>
      <c r="K790" s="1"/>
      <c r="L790" s="1"/>
      <c r="M790" s="1"/>
      <c r="N790" s="1"/>
      <c r="O790" s="1"/>
      <c r="P790" s="1"/>
    </row>
    <row r="791" spans="1:16" x14ac:dyDescent="0.25">
      <c r="A791" s="1"/>
      <c r="B791" s="485"/>
      <c r="C791" s="1"/>
      <c r="D791" s="1"/>
      <c r="E791" s="1"/>
      <c r="F791" s="1"/>
      <c r="G791" s="1"/>
      <c r="H791" s="1"/>
      <c r="I791" s="1"/>
      <c r="J791" s="1"/>
      <c r="K791" s="1"/>
      <c r="L791" s="1"/>
      <c r="M791" s="1"/>
      <c r="N791" s="1"/>
      <c r="O791" s="1"/>
      <c r="P791" s="1"/>
    </row>
    <row r="792" spans="1:16" x14ac:dyDescent="0.25">
      <c r="A792" s="1"/>
      <c r="B792" s="485"/>
      <c r="C792" s="1"/>
      <c r="D792" s="1"/>
      <c r="E792" s="1"/>
      <c r="F792" s="1"/>
      <c r="G792" s="1"/>
      <c r="H792" s="1"/>
      <c r="I792" s="1"/>
      <c r="J792" s="1"/>
      <c r="K792" s="1"/>
      <c r="L792" s="1"/>
      <c r="M792" s="1"/>
      <c r="N792" s="1"/>
      <c r="O792" s="1"/>
      <c r="P792" s="1"/>
    </row>
    <row r="793" spans="1:16" x14ac:dyDescent="0.25">
      <c r="A793" s="1"/>
      <c r="B793" s="485"/>
      <c r="C793" s="1"/>
      <c r="D793" s="1"/>
      <c r="E793" s="1"/>
      <c r="F793" s="1"/>
      <c r="G793" s="1"/>
      <c r="H793" s="1"/>
      <c r="I793" s="1"/>
      <c r="J793" s="1"/>
      <c r="K793" s="1"/>
      <c r="L793" s="1"/>
      <c r="M793" s="1"/>
      <c r="N793" s="1"/>
      <c r="O793" s="1"/>
      <c r="P793" s="1"/>
    </row>
    <row r="794" spans="1:16" x14ac:dyDescent="0.25">
      <c r="A794" s="1"/>
      <c r="B794" s="485"/>
      <c r="C794" s="1"/>
      <c r="D794" s="1"/>
      <c r="E794" s="1"/>
      <c r="F794" s="1"/>
      <c r="G794" s="1"/>
      <c r="H794" s="1"/>
      <c r="I794" s="1"/>
      <c r="J794" s="1"/>
      <c r="K794" s="1"/>
      <c r="L794" s="1"/>
      <c r="M794" s="1"/>
      <c r="N794" s="1"/>
      <c r="O794" s="1"/>
      <c r="P794" s="1"/>
    </row>
    <row r="795" spans="1:16" x14ac:dyDescent="0.25">
      <c r="A795" s="1"/>
      <c r="B795" s="485"/>
      <c r="C795" s="1"/>
      <c r="D795" s="1"/>
      <c r="E795" s="1"/>
      <c r="F795" s="1"/>
      <c r="G795" s="1"/>
      <c r="H795" s="1"/>
      <c r="I795" s="1"/>
      <c r="J795" s="1"/>
      <c r="K795" s="1"/>
      <c r="L795" s="1"/>
      <c r="M795" s="1"/>
      <c r="N795" s="1"/>
      <c r="O795" s="1"/>
      <c r="P795" s="1"/>
    </row>
    <row r="796" spans="1:16" x14ac:dyDescent="0.25">
      <c r="A796" s="1"/>
      <c r="B796" s="485"/>
      <c r="C796" s="1"/>
      <c r="D796" s="1"/>
      <c r="E796" s="1"/>
      <c r="F796" s="1"/>
      <c r="G796" s="1"/>
      <c r="H796" s="1"/>
      <c r="I796" s="1"/>
      <c r="J796" s="1"/>
      <c r="K796" s="1"/>
      <c r="L796" s="1"/>
      <c r="M796" s="1"/>
      <c r="N796" s="1"/>
      <c r="O796" s="1"/>
      <c r="P796" s="1"/>
    </row>
    <row r="797" spans="1:16" x14ac:dyDescent="0.25">
      <c r="A797" s="1"/>
      <c r="B797" s="485"/>
      <c r="C797" s="1"/>
      <c r="D797" s="1"/>
      <c r="E797" s="1"/>
      <c r="F797" s="1"/>
      <c r="G797" s="1"/>
      <c r="H797" s="1"/>
      <c r="I797" s="1"/>
      <c r="J797" s="1"/>
      <c r="K797" s="1"/>
      <c r="L797" s="1"/>
      <c r="M797" s="1"/>
      <c r="N797" s="1"/>
      <c r="O797" s="1"/>
      <c r="P797" s="1"/>
    </row>
    <row r="798" spans="1:16" x14ac:dyDescent="0.25">
      <c r="A798" s="1"/>
      <c r="B798" s="485"/>
      <c r="C798" s="1"/>
      <c r="D798" s="1"/>
      <c r="E798" s="1"/>
      <c r="F798" s="1"/>
      <c r="G798" s="1"/>
      <c r="H798" s="1"/>
      <c r="I798" s="1"/>
      <c r="J798" s="1"/>
      <c r="K798" s="1"/>
      <c r="L798" s="1"/>
      <c r="M798" s="1"/>
      <c r="N798" s="1"/>
      <c r="O798" s="1"/>
      <c r="P798" s="1"/>
    </row>
    <row r="799" spans="1:16" x14ac:dyDescent="0.25">
      <c r="A799" s="1"/>
      <c r="B799" s="485"/>
      <c r="C799" s="1"/>
      <c r="D799" s="1"/>
      <c r="E799" s="1"/>
      <c r="F799" s="1"/>
      <c r="G799" s="1"/>
      <c r="H799" s="1"/>
      <c r="I799" s="1"/>
      <c r="J799" s="1"/>
      <c r="K799" s="1"/>
      <c r="L799" s="1"/>
      <c r="M799" s="1"/>
      <c r="N799" s="1"/>
      <c r="O799" s="1"/>
      <c r="P799" s="1"/>
    </row>
    <row r="800" spans="1:16" x14ac:dyDescent="0.25">
      <c r="A800" s="1"/>
      <c r="B800" s="485"/>
      <c r="C800" s="1"/>
      <c r="D800" s="1"/>
      <c r="E800" s="1"/>
      <c r="F800" s="1"/>
      <c r="G800" s="1"/>
      <c r="H800" s="1"/>
      <c r="I800" s="1"/>
      <c r="J800" s="1"/>
      <c r="K800" s="1"/>
      <c r="L800" s="1"/>
      <c r="M800" s="1"/>
      <c r="N800" s="1"/>
      <c r="O800" s="1"/>
      <c r="P800" s="1"/>
    </row>
    <row r="801" spans="1:16" x14ac:dyDescent="0.25">
      <c r="A801" s="1"/>
      <c r="B801" s="485"/>
      <c r="C801" s="1"/>
      <c r="D801" s="1"/>
      <c r="E801" s="1"/>
      <c r="F801" s="1"/>
      <c r="G801" s="1"/>
      <c r="H801" s="1"/>
      <c r="I801" s="1"/>
      <c r="J801" s="1"/>
      <c r="K801" s="1"/>
      <c r="L801" s="1"/>
      <c r="M801" s="1"/>
      <c r="N801" s="1"/>
      <c r="O801" s="1"/>
      <c r="P801" s="1"/>
    </row>
    <row r="802" spans="1:16" x14ac:dyDescent="0.25">
      <c r="A802" s="1"/>
      <c r="B802" s="485"/>
      <c r="C802" s="1"/>
      <c r="D802" s="1"/>
      <c r="E802" s="1"/>
      <c r="F802" s="1"/>
      <c r="G802" s="1"/>
      <c r="H802" s="1"/>
      <c r="I802" s="1"/>
      <c r="J802" s="1"/>
      <c r="K802" s="1"/>
      <c r="L802" s="1"/>
      <c r="M802" s="1"/>
      <c r="N802" s="1"/>
      <c r="O802" s="1"/>
      <c r="P802" s="1"/>
    </row>
    <row r="803" spans="1:16" x14ac:dyDescent="0.25">
      <c r="A803" s="1"/>
      <c r="B803" s="485"/>
      <c r="C803" s="1"/>
      <c r="D803" s="1"/>
      <c r="E803" s="1"/>
      <c r="F803" s="1"/>
      <c r="G803" s="1"/>
      <c r="H803" s="1"/>
      <c r="I803" s="1"/>
      <c r="J803" s="1"/>
      <c r="K803" s="1"/>
      <c r="L803" s="1"/>
      <c r="M803" s="1"/>
      <c r="N803" s="1"/>
      <c r="O803" s="1"/>
      <c r="P803" s="1"/>
    </row>
    <row r="804" spans="1:16" x14ac:dyDescent="0.25">
      <c r="A804" s="1"/>
      <c r="B804" s="485"/>
      <c r="C804" s="1"/>
      <c r="D804" s="1"/>
      <c r="E804" s="1"/>
      <c r="F804" s="1"/>
      <c r="G804" s="1"/>
      <c r="H804" s="1"/>
      <c r="I804" s="1"/>
      <c r="J804" s="1"/>
      <c r="K804" s="1"/>
      <c r="L804" s="1"/>
      <c r="M804" s="1"/>
      <c r="N804" s="1"/>
      <c r="O804" s="1"/>
      <c r="P804" s="1"/>
    </row>
    <row r="805" spans="1:16" x14ac:dyDescent="0.25">
      <c r="A805" s="1"/>
      <c r="B805" s="485"/>
      <c r="C805" s="1"/>
      <c r="D805" s="1"/>
      <c r="E805" s="1"/>
      <c r="F805" s="1"/>
      <c r="G805" s="1"/>
      <c r="H805" s="1"/>
      <c r="I805" s="1"/>
      <c r="J805" s="1"/>
      <c r="K805" s="1"/>
      <c r="L805" s="1"/>
      <c r="M805" s="1"/>
      <c r="N805" s="1"/>
      <c r="O805" s="1"/>
      <c r="P805" s="1"/>
    </row>
    <row r="806" spans="1:16" x14ac:dyDescent="0.25">
      <c r="A806" s="1"/>
      <c r="B806" s="485"/>
      <c r="C806" s="1"/>
      <c r="D806" s="1"/>
      <c r="E806" s="1"/>
      <c r="F806" s="1"/>
      <c r="G806" s="1"/>
      <c r="H806" s="1"/>
      <c r="I806" s="1"/>
      <c r="J806" s="1"/>
      <c r="K806" s="1"/>
      <c r="L806" s="1"/>
      <c r="M806" s="1"/>
      <c r="N806" s="1"/>
      <c r="O806" s="1"/>
      <c r="P806" s="1"/>
    </row>
    <row r="807" spans="1:16" x14ac:dyDescent="0.25">
      <c r="A807" s="1"/>
      <c r="B807" s="485"/>
      <c r="C807" s="1"/>
      <c r="D807" s="1"/>
      <c r="E807" s="1"/>
      <c r="F807" s="1"/>
      <c r="G807" s="1"/>
      <c r="H807" s="1"/>
      <c r="I807" s="1"/>
      <c r="J807" s="1"/>
      <c r="K807" s="1"/>
      <c r="L807" s="1"/>
      <c r="M807" s="1"/>
      <c r="N807" s="1"/>
      <c r="O807" s="1"/>
      <c r="P807" s="1"/>
    </row>
    <row r="808" spans="1:16" x14ac:dyDescent="0.25">
      <c r="A808" s="1"/>
      <c r="B808" s="485"/>
      <c r="C808" s="1"/>
      <c r="D808" s="1"/>
      <c r="E808" s="1"/>
      <c r="F808" s="1"/>
      <c r="G808" s="1"/>
      <c r="H808" s="1"/>
      <c r="I808" s="1"/>
      <c r="J808" s="1"/>
      <c r="K808" s="1"/>
      <c r="L808" s="1"/>
      <c r="M808" s="1"/>
      <c r="N808" s="1"/>
      <c r="O808" s="1"/>
      <c r="P808" s="1"/>
    </row>
    <row r="809" spans="1:16" x14ac:dyDescent="0.25">
      <c r="A809" s="1"/>
      <c r="B809" s="485"/>
      <c r="C809" s="1"/>
      <c r="D809" s="1"/>
      <c r="E809" s="1"/>
      <c r="F809" s="1"/>
      <c r="G809" s="1"/>
      <c r="H809" s="1"/>
      <c r="I809" s="1"/>
      <c r="J809" s="1"/>
      <c r="K809" s="1"/>
      <c r="L809" s="1"/>
      <c r="M809" s="1"/>
      <c r="N809" s="1"/>
      <c r="O809" s="1"/>
      <c r="P809" s="1"/>
    </row>
    <row r="810" spans="1:16" x14ac:dyDescent="0.25">
      <c r="A810" s="1"/>
      <c r="B810" s="485"/>
      <c r="C810" s="1"/>
      <c r="D810" s="1"/>
      <c r="E810" s="1"/>
      <c r="F810" s="1"/>
      <c r="G810" s="1"/>
      <c r="H810" s="1"/>
      <c r="I810" s="1"/>
      <c r="J810" s="1"/>
      <c r="K810" s="1"/>
      <c r="L810" s="1"/>
      <c r="M810" s="1"/>
      <c r="N810" s="1"/>
      <c r="O810" s="1"/>
      <c r="P810" s="1"/>
    </row>
    <row r="811" spans="1:16" x14ac:dyDescent="0.25">
      <c r="A811" s="1"/>
      <c r="B811" s="485"/>
      <c r="C811" s="1"/>
      <c r="D811" s="1"/>
      <c r="E811" s="1"/>
      <c r="F811" s="1"/>
      <c r="G811" s="1"/>
      <c r="H811" s="1"/>
      <c r="I811" s="1"/>
      <c r="J811" s="1"/>
      <c r="K811" s="1"/>
      <c r="L811" s="1"/>
      <c r="M811" s="1"/>
      <c r="N811" s="1"/>
      <c r="O811" s="1"/>
      <c r="P811" s="1"/>
    </row>
    <row r="812" spans="1:16" x14ac:dyDescent="0.25">
      <c r="A812" s="1"/>
      <c r="B812" s="485"/>
      <c r="C812" s="1"/>
      <c r="D812" s="1"/>
      <c r="E812" s="1"/>
      <c r="F812" s="1"/>
      <c r="G812" s="1"/>
      <c r="H812" s="1"/>
      <c r="I812" s="1"/>
      <c r="J812" s="1"/>
      <c r="K812" s="1"/>
      <c r="L812" s="1"/>
      <c r="M812" s="1"/>
      <c r="N812" s="1"/>
      <c r="O812" s="1"/>
      <c r="P812" s="1"/>
    </row>
    <row r="813" spans="1:16" x14ac:dyDescent="0.25">
      <c r="A813" s="1"/>
      <c r="B813" s="485"/>
      <c r="C813" s="1"/>
      <c r="D813" s="1"/>
      <c r="E813" s="1"/>
      <c r="F813" s="1"/>
      <c r="G813" s="1"/>
      <c r="H813" s="1"/>
      <c r="I813" s="1"/>
      <c r="J813" s="1"/>
      <c r="K813" s="1"/>
      <c r="L813" s="1"/>
      <c r="M813" s="1"/>
      <c r="N813" s="1"/>
      <c r="O813" s="1"/>
      <c r="P813" s="1"/>
    </row>
    <row r="814" spans="1:16" x14ac:dyDescent="0.25">
      <c r="A814" s="1"/>
      <c r="B814" s="485"/>
      <c r="C814" s="1"/>
      <c r="D814" s="1"/>
      <c r="E814" s="1"/>
      <c r="F814" s="1"/>
      <c r="G814" s="1"/>
      <c r="H814" s="1"/>
      <c r="I814" s="1"/>
      <c r="J814" s="1"/>
      <c r="K814" s="1"/>
      <c r="L814" s="1"/>
      <c r="M814" s="1"/>
      <c r="N814" s="1"/>
      <c r="O814" s="1"/>
      <c r="P814" s="1"/>
    </row>
    <row r="815" spans="1:16" x14ac:dyDescent="0.25">
      <c r="A815" s="1"/>
      <c r="B815" s="485"/>
      <c r="C815" s="1"/>
      <c r="D815" s="1"/>
      <c r="E815" s="1"/>
      <c r="F815" s="1"/>
      <c r="G815" s="1"/>
      <c r="H815" s="1"/>
      <c r="I815" s="1"/>
      <c r="J815" s="1"/>
      <c r="K815" s="1"/>
      <c r="L815" s="1"/>
      <c r="M815" s="1"/>
      <c r="N815" s="1"/>
      <c r="O815" s="1"/>
      <c r="P815" s="1"/>
    </row>
    <row r="816" spans="1:16" x14ac:dyDescent="0.25">
      <c r="A816" s="1"/>
      <c r="B816" s="485"/>
      <c r="C816" s="1"/>
      <c r="D816" s="1"/>
      <c r="E816" s="1"/>
      <c r="F816" s="1"/>
      <c r="G816" s="1"/>
      <c r="H816" s="1"/>
      <c r="I816" s="1"/>
      <c r="J816" s="1"/>
      <c r="K816" s="1"/>
      <c r="L816" s="1"/>
      <c r="M816" s="1"/>
      <c r="N816" s="1"/>
      <c r="O816" s="1"/>
      <c r="P816" s="1"/>
    </row>
    <row r="817" spans="1:16" x14ac:dyDescent="0.25">
      <c r="A817" s="1"/>
      <c r="B817" s="485"/>
      <c r="C817" s="1"/>
      <c r="D817" s="1"/>
      <c r="E817" s="1"/>
      <c r="F817" s="1"/>
      <c r="G817" s="1"/>
      <c r="H817" s="1"/>
      <c r="I817" s="1"/>
      <c r="J817" s="1"/>
      <c r="K817" s="1"/>
      <c r="L817" s="1"/>
      <c r="M817" s="1"/>
      <c r="N817" s="1"/>
      <c r="O817" s="1"/>
      <c r="P817" s="1"/>
    </row>
    <row r="818" spans="1:16" x14ac:dyDescent="0.25">
      <c r="A818" s="1"/>
      <c r="B818" s="485"/>
      <c r="C818" s="1"/>
      <c r="D818" s="1"/>
      <c r="E818" s="1"/>
      <c r="F818" s="1"/>
      <c r="G818" s="1"/>
      <c r="H818" s="1"/>
      <c r="I818" s="1"/>
      <c r="J818" s="1"/>
      <c r="K818" s="1"/>
      <c r="L818" s="1"/>
      <c r="M818" s="1"/>
      <c r="N818" s="1"/>
      <c r="O818" s="1"/>
      <c r="P818" s="1"/>
    </row>
    <row r="819" spans="1:16" x14ac:dyDescent="0.25">
      <c r="A819" s="1"/>
      <c r="B819" s="485"/>
      <c r="C819" s="1"/>
      <c r="D819" s="1"/>
      <c r="E819" s="1"/>
      <c r="F819" s="1"/>
      <c r="G819" s="1"/>
      <c r="H819" s="1"/>
      <c r="I819" s="1"/>
      <c r="J819" s="1"/>
      <c r="K819" s="1"/>
      <c r="L819" s="1"/>
      <c r="M819" s="1"/>
      <c r="N819" s="1"/>
      <c r="O819" s="1"/>
      <c r="P819" s="1"/>
    </row>
    <row r="820" spans="1:16" x14ac:dyDescent="0.25">
      <c r="A820" s="1"/>
      <c r="B820" s="485"/>
      <c r="C820" s="1"/>
      <c r="D820" s="1"/>
      <c r="E820" s="1"/>
      <c r="F820" s="1"/>
      <c r="G820" s="1"/>
      <c r="H820" s="1"/>
      <c r="I820" s="1"/>
      <c r="J820" s="1"/>
      <c r="K820" s="1"/>
      <c r="L820" s="1"/>
      <c r="M820" s="1"/>
      <c r="N820" s="1"/>
      <c r="O820" s="1"/>
      <c r="P820" s="1"/>
    </row>
    <row r="821" spans="1:16" x14ac:dyDescent="0.25">
      <c r="A821" s="1"/>
      <c r="B821" s="485"/>
      <c r="C821" s="1"/>
      <c r="D821" s="1"/>
      <c r="E821" s="1"/>
      <c r="F821" s="1"/>
      <c r="G821" s="1"/>
      <c r="H821" s="1"/>
      <c r="I821" s="1"/>
      <c r="J821" s="1"/>
      <c r="K821" s="1"/>
      <c r="L821" s="1"/>
      <c r="M821" s="1"/>
      <c r="N821" s="1"/>
      <c r="O821" s="1"/>
      <c r="P821" s="1"/>
    </row>
    <row r="822" spans="1:16" x14ac:dyDescent="0.25">
      <c r="A822" s="1"/>
      <c r="B822" s="485"/>
      <c r="C822" s="1"/>
      <c r="D822" s="1"/>
      <c r="E822" s="1"/>
      <c r="F822" s="1"/>
      <c r="G822" s="1"/>
      <c r="H822" s="1"/>
      <c r="I822" s="1"/>
      <c r="J822" s="1"/>
      <c r="K822" s="1"/>
      <c r="L822" s="1"/>
      <c r="M822" s="1"/>
      <c r="N822" s="1"/>
      <c r="O822" s="1"/>
      <c r="P822" s="1"/>
    </row>
    <row r="823" spans="1:16" x14ac:dyDescent="0.25">
      <c r="A823" s="1"/>
      <c r="B823" s="485"/>
      <c r="C823" s="1"/>
      <c r="D823" s="1"/>
      <c r="E823" s="1"/>
      <c r="F823" s="1"/>
      <c r="G823" s="1"/>
      <c r="H823" s="1"/>
      <c r="I823" s="1"/>
      <c r="J823" s="1"/>
      <c r="K823" s="1"/>
      <c r="L823" s="1"/>
      <c r="M823" s="1"/>
      <c r="N823" s="1"/>
      <c r="O823" s="1"/>
      <c r="P823" s="1"/>
    </row>
    <row r="824" spans="1:16" x14ac:dyDescent="0.25">
      <c r="A824" s="1"/>
      <c r="B824" s="485"/>
      <c r="C824" s="1"/>
      <c r="D824" s="1"/>
      <c r="E824" s="1"/>
      <c r="F824" s="1"/>
      <c r="G824" s="1"/>
      <c r="H824" s="1"/>
      <c r="I824" s="1"/>
      <c r="J824" s="1"/>
      <c r="K824" s="1"/>
      <c r="L824" s="1"/>
      <c r="M824" s="1"/>
      <c r="N824" s="1"/>
      <c r="O824" s="1"/>
      <c r="P824" s="1"/>
    </row>
    <row r="825" spans="1:16" x14ac:dyDescent="0.25">
      <c r="A825" s="1"/>
      <c r="B825" s="485"/>
      <c r="C825" s="1"/>
      <c r="D825" s="1"/>
      <c r="E825" s="1"/>
      <c r="F825" s="1"/>
      <c r="G825" s="1"/>
      <c r="H825" s="1"/>
      <c r="I825" s="1"/>
      <c r="J825" s="1"/>
      <c r="K825" s="1"/>
      <c r="L825" s="1"/>
      <c r="M825" s="1"/>
      <c r="N825" s="1"/>
      <c r="O825" s="1"/>
      <c r="P825" s="1"/>
    </row>
    <row r="826" spans="1:16" x14ac:dyDescent="0.25">
      <c r="A826" s="1"/>
      <c r="B826" s="485"/>
      <c r="C826" s="1"/>
      <c r="D826" s="1"/>
      <c r="E826" s="1"/>
      <c r="F826" s="1"/>
      <c r="G826" s="1"/>
      <c r="H826" s="1"/>
      <c r="I826" s="1"/>
      <c r="J826" s="1"/>
      <c r="K826" s="1"/>
      <c r="L826" s="1"/>
      <c r="M826" s="1"/>
      <c r="N826" s="1"/>
      <c r="O826" s="1"/>
      <c r="P826" s="1"/>
    </row>
    <row r="827" spans="1:16" x14ac:dyDescent="0.25">
      <c r="A827" s="1"/>
      <c r="B827" s="485"/>
      <c r="C827" s="1"/>
      <c r="D827" s="1"/>
      <c r="E827" s="1"/>
      <c r="F827" s="1"/>
      <c r="G827" s="1"/>
      <c r="H827" s="1"/>
      <c r="I827" s="1"/>
      <c r="J827" s="1"/>
      <c r="K827" s="1"/>
      <c r="L827" s="1"/>
      <c r="M827" s="1"/>
      <c r="N827" s="1"/>
      <c r="O827" s="1"/>
      <c r="P827" s="1"/>
    </row>
    <row r="828" spans="1:16" x14ac:dyDescent="0.25">
      <c r="A828" s="1"/>
      <c r="B828" s="485"/>
      <c r="C828" s="1"/>
      <c r="D828" s="1"/>
      <c r="E828" s="1"/>
      <c r="F828" s="1"/>
      <c r="G828" s="1"/>
      <c r="H828" s="1"/>
      <c r="I828" s="1"/>
      <c r="J828" s="1"/>
      <c r="K828" s="1"/>
      <c r="L828" s="1"/>
      <c r="M828" s="1"/>
      <c r="N828" s="1"/>
      <c r="O828" s="1"/>
      <c r="P828" s="1"/>
    </row>
    <row r="829" spans="1:16" x14ac:dyDescent="0.25">
      <c r="A829" s="1"/>
      <c r="B829" s="485"/>
      <c r="C829" s="1"/>
      <c r="D829" s="1"/>
      <c r="E829" s="1"/>
      <c r="F829" s="1"/>
      <c r="G829" s="1"/>
      <c r="H829" s="1"/>
      <c r="I829" s="1"/>
      <c r="J829" s="1"/>
      <c r="K829" s="1"/>
      <c r="L829" s="1"/>
      <c r="M829" s="1"/>
      <c r="N829" s="1"/>
      <c r="O829" s="1"/>
      <c r="P829" s="1"/>
    </row>
    <row r="830" spans="1:16" x14ac:dyDescent="0.25">
      <c r="A830" s="1"/>
      <c r="B830" s="485"/>
      <c r="C830" s="1"/>
      <c r="D830" s="1"/>
      <c r="E830" s="1"/>
      <c r="F830" s="1"/>
      <c r="G830" s="1"/>
      <c r="H830" s="1"/>
      <c r="I830" s="1"/>
      <c r="J830" s="1"/>
      <c r="K830" s="1"/>
      <c r="L830" s="1"/>
      <c r="M830" s="1"/>
      <c r="N830" s="1"/>
      <c r="O830" s="1"/>
      <c r="P830" s="1"/>
    </row>
    <row r="831" spans="1:16" x14ac:dyDescent="0.25">
      <c r="A831" s="1"/>
      <c r="B831" s="485"/>
      <c r="C831" s="1"/>
      <c r="D831" s="1"/>
      <c r="E831" s="1"/>
      <c r="F831" s="1"/>
      <c r="G831" s="1"/>
      <c r="H831" s="1"/>
      <c r="I831" s="1"/>
      <c r="J831" s="1"/>
      <c r="K831" s="1"/>
      <c r="L831" s="1"/>
      <c r="M831" s="1"/>
      <c r="N831" s="1"/>
      <c r="O831" s="1"/>
      <c r="P831" s="1"/>
    </row>
    <row r="832" spans="1:16" x14ac:dyDescent="0.25">
      <c r="A832" s="1"/>
      <c r="B832" s="485"/>
      <c r="C832" s="1"/>
      <c r="D832" s="1"/>
      <c r="E832" s="1"/>
      <c r="F832" s="1"/>
      <c r="G832" s="1"/>
      <c r="H832" s="1"/>
      <c r="I832" s="1"/>
      <c r="J832" s="1"/>
      <c r="K832" s="1"/>
      <c r="L832" s="1"/>
      <c r="M832" s="1"/>
      <c r="N832" s="1"/>
      <c r="O832" s="1"/>
      <c r="P832" s="1"/>
    </row>
    <row r="833" spans="1:16" x14ac:dyDescent="0.25">
      <c r="A833" s="1"/>
      <c r="B833" s="485"/>
      <c r="C833" s="1"/>
      <c r="D833" s="1"/>
      <c r="E833" s="1"/>
      <c r="F833" s="1"/>
      <c r="G833" s="1"/>
      <c r="H833" s="1"/>
      <c r="I833" s="1"/>
      <c r="J833" s="1"/>
      <c r="K833" s="1"/>
      <c r="L833" s="1"/>
      <c r="M833" s="1"/>
      <c r="N833" s="1"/>
      <c r="O833" s="1"/>
      <c r="P833" s="1"/>
    </row>
    <row r="834" spans="1:16" x14ac:dyDescent="0.25">
      <c r="A834" s="1"/>
      <c r="B834" s="485"/>
      <c r="C834" s="1"/>
      <c r="D834" s="1"/>
      <c r="E834" s="1"/>
      <c r="F834" s="1"/>
      <c r="G834" s="1"/>
      <c r="H834" s="1"/>
      <c r="I834" s="1"/>
      <c r="J834" s="1"/>
      <c r="K834" s="1"/>
      <c r="L834" s="1"/>
      <c r="M834" s="1"/>
      <c r="N834" s="1"/>
      <c r="O834" s="1"/>
      <c r="P834" s="1"/>
    </row>
    <row r="835" spans="1:16" x14ac:dyDescent="0.25">
      <c r="A835" s="1"/>
      <c r="B835" s="485"/>
      <c r="C835" s="1"/>
      <c r="D835" s="1"/>
      <c r="E835" s="1"/>
      <c r="F835" s="1"/>
      <c r="G835" s="1"/>
      <c r="H835" s="1"/>
      <c r="I835" s="1"/>
      <c r="J835" s="1"/>
      <c r="K835" s="1"/>
      <c r="L835" s="1"/>
      <c r="M835" s="1"/>
      <c r="N835" s="1"/>
      <c r="O835" s="1"/>
      <c r="P835" s="1"/>
    </row>
    <row r="836" spans="1:16" x14ac:dyDescent="0.25">
      <c r="A836" s="1"/>
      <c r="B836" s="485"/>
      <c r="C836" s="1"/>
      <c r="D836" s="1"/>
      <c r="E836" s="1"/>
      <c r="F836" s="1"/>
      <c r="G836" s="1"/>
      <c r="H836" s="1"/>
      <c r="I836" s="1"/>
      <c r="J836" s="1"/>
      <c r="K836" s="1"/>
      <c r="L836" s="1"/>
      <c r="M836" s="1"/>
      <c r="N836" s="1"/>
      <c r="O836" s="1"/>
      <c r="P836" s="1"/>
    </row>
    <row r="837" spans="1:16" x14ac:dyDescent="0.25">
      <c r="A837" s="1"/>
      <c r="B837" s="485"/>
      <c r="C837" s="1"/>
      <c r="D837" s="1"/>
      <c r="E837" s="1"/>
      <c r="F837" s="1"/>
      <c r="G837" s="1"/>
      <c r="H837" s="1"/>
      <c r="I837" s="1"/>
      <c r="J837" s="1"/>
      <c r="K837" s="1"/>
      <c r="L837" s="1"/>
      <c r="M837" s="1"/>
      <c r="N837" s="1"/>
      <c r="O837" s="1"/>
      <c r="P837" s="1"/>
    </row>
    <row r="838" spans="1:16" x14ac:dyDescent="0.25">
      <c r="A838" s="1"/>
      <c r="B838" s="485"/>
      <c r="C838" s="1"/>
      <c r="D838" s="1"/>
      <c r="E838" s="1"/>
      <c r="F838" s="1"/>
      <c r="G838" s="1"/>
      <c r="H838" s="1"/>
      <c r="I838" s="1"/>
      <c r="J838" s="1"/>
      <c r="K838" s="1"/>
      <c r="L838" s="1"/>
      <c r="M838" s="1"/>
      <c r="N838" s="1"/>
      <c r="O838" s="1"/>
      <c r="P838" s="1"/>
    </row>
    <row r="839" spans="1:16" x14ac:dyDescent="0.25">
      <c r="A839" s="1"/>
      <c r="B839" s="485"/>
      <c r="C839" s="1"/>
      <c r="D839" s="1"/>
      <c r="E839" s="1"/>
      <c r="F839" s="1"/>
      <c r="G839" s="1"/>
      <c r="H839" s="1"/>
      <c r="I839" s="1"/>
      <c r="J839" s="1"/>
      <c r="K839" s="1"/>
      <c r="L839" s="1"/>
      <c r="M839" s="1"/>
      <c r="N839" s="1"/>
      <c r="O839" s="1"/>
      <c r="P839" s="1"/>
    </row>
    <row r="840" spans="1:16" x14ac:dyDescent="0.25">
      <c r="A840" s="1"/>
      <c r="B840" s="485"/>
      <c r="C840" s="1"/>
      <c r="D840" s="1"/>
      <c r="E840" s="1"/>
      <c r="F840" s="1"/>
      <c r="G840" s="1"/>
      <c r="H840" s="1"/>
      <c r="I840" s="1"/>
      <c r="J840" s="1"/>
      <c r="K840" s="1"/>
      <c r="L840" s="1"/>
      <c r="M840" s="1"/>
      <c r="N840" s="1"/>
      <c r="O840" s="1"/>
      <c r="P840" s="1"/>
    </row>
    <row r="841" spans="1:16" x14ac:dyDescent="0.25">
      <c r="A841" s="1"/>
      <c r="B841" s="485"/>
      <c r="C841" s="1"/>
      <c r="D841" s="1"/>
      <c r="E841" s="1"/>
      <c r="F841" s="1"/>
      <c r="G841" s="1"/>
      <c r="H841" s="1"/>
      <c r="I841" s="1"/>
      <c r="J841" s="1"/>
      <c r="K841" s="1"/>
      <c r="L841" s="1"/>
      <c r="M841" s="1"/>
      <c r="N841" s="1"/>
      <c r="O841" s="1"/>
      <c r="P841" s="1"/>
    </row>
    <row r="842" spans="1:16" x14ac:dyDescent="0.25">
      <c r="A842" s="1"/>
      <c r="B842" s="485"/>
      <c r="C842" s="1"/>
      <c r="D842" s="1"/>
      <c r="E842" s="1"/>
      <c r="F842" s="1"/>
      <c r="G842" s="1"/>
      <c r="H842" s="1"/>
      <c r="I842" s="1"/>
      <c r="J842" s="1"/>
      <c r="K842" s="1"/>
      <c r="L842" s="1"/>
      <c r="M842" s="1"/>
      <c r="N842" s="1"/>
      <c r="O842" s="1"/>
      <c r="P842" s="1"/>
    </row>
    <row r="843" spans="1:16" x14ac:dyDescent="0.25">
      <c r="A843" s="1"/>
      <c r="B843" s="485"/>
      <c r="C843" s="1"/>
      <c r="D843" s="1"/>
      <c r="E843" s="1"/>
      <c r="F843" s="1"/>
      <c r="G843" s="1"/>
      <c r="H843" s="1"/>
      <c r="I843" s="1"/>
      <c r="J843" s="1"/>
      <c r="K843" s="1"/>
      <c r="L843" s="1"/>
      <c r="M843" s="1"/>
      <c r="N843" s="1"/>
      <c r="O843" s="1"/>
      <c r="P843" s="1"/>
    </row>
    <row r="844" spans="1:16" x14ac:dyDescent="0.25">
      <c r="A844" s="1"/>
      <c r="B844" s="485"/>
      <c r="C844" s="1"/>
      <c r="D844" s="1"/>
      <c r="E844" s="1"/>
      <c r="F844" s="1"/>
      <c r="G844" s="1"/>
      <c r="H844" s="1"/>
      <c r="I844" s="1"/>
      <c r="J844" s="1"/>
      <c r="K844" s="1"/>
      <c r="L844" s="1"/>
      <c r="M844" s="1"/>
      <c r="N844" s="1"/>
      <c r="O844" s="1"/>
      <c r="P844" s="1"/>
    </row>
    <row r="845" spans="1:16" x14ac:dyDescent="0.25">
      <c r="A845" s="1"/>
      <c r="B845" s="485"/>
      <c r="C845" s="1"/>
      <c r="D845" s="1"/>
      <c r="E845" s="1"/>
      <c r="F845" s="1"/>
      <c r="G845" s="1"/>
      <c r="H845" s="1"/>
      <c r="I845" s="1"/>
      <c r="J845" s="1"/>
      <c r="K845" s="1"/>
      <c r="L845" s="1"/>
      <c r="M845" s="1"/>
      <c r="N845" s="1"/>
      <c r="O845" s="1"/>
      <c r="P845" s="1"/>
    </row>
    <row r="846" spans="1:16" x14ac:dyDescent="0.25">
      <c r="A846" s="1"/>
      <c r="B846" s="485"/>
      <c r="C846" s="1"/>
      <c r="D846" s="1"/>
      <c r="E846" s="1"/>
      <c r="F846" s="1"/>
      <c r="G846" s="1"/>
      <c r="H846" s="1"/>
      <c r="I846" s="1"/>
      <c r="J846" s="1"/>
      <c r="K846" s="1"/>
      <c r="L846" s="1"/>
      <c r="M846" s="1"/>
      <c r="N846" s="1"/>
      <c r="O846" s="1"/>
      <c r="P846" s="1"/>
    </row>
    <row r="847" spans="1:16" x14ac:dyDescent="0.25">
      <c r="A847" s="1"/>
      <c r="B847" s="485"/>
      <c r="C847" s="1"/>
      <c r="D847" s="1"/>
      <c r="E847" s="1"/>
      <c r="F847" s="1"/>
      <c r="G847" s="1"/>
      <c r="H847" s="1"/>
      <c r="I847" s="1"/>
      <c r="J847" s="1"/>
      <c r="K847" s="1"/>
      <c r="L847" s="1"/>
      <c r="M847" s="1"/>
      <c r="N847" s="1"/>
      <c r="O847" s="1"/>
      <c r="P847" s="1"/>
    </row>
    <row r="848" spans="1:16" x14ac:dyDescent="0.25">
      <c r="A848" s="1"/>
      <c r="B848" s="485"/>
      <c r="C848" s="1"/>
      <c r="D848" s="1"/>
      <c r="E848" s="1"/>
      <c r="F848" s="1"/>
      <c r="G848" s="1"/>
      <c r="H848" s="1"/>
      <c r="I848" s="1"/>
      <c r="J848" s="1"/>
      <c r="K848" s="1"/>
      <c r="L848" s="1"/>
      <c r="M848" s="1"/>
      <c r="N848" s="1"/>
      <c r="O848" s="1"/>
      <c r="P848" s="1"/>
    </row>
    <row r="849" spans="1:16" x14ac:dyDescent="0.25">
      <c r="A849" s="1"/>
      <c r="B849" s="485"/>
      <c r="C849" s="1"/>
      <c r="D849" s="1"/>
      <c r="E849" s="1"/>
      <c r="F849" s="1"/>
      <c r="G849" s="1"/>
      <c r="H849" s="1"/>
      <c r="I849" s="1"/>
      <c r="J849" s="1"/>
      <c r="K849" s="1"/>
      <c r="L849" s="1"/>
      <c r="M849" s="1"/>
      <c r="N849" s="1"/>
      <c r="O849" s="1"/>
      <c r="P849" s="1"/>
    </row>
    <row r="850" spans="1:16" x14ac:dyDescent="0.25">
      <c r="A850" s="1"/>
      <c r="B850" s="485"/>
      <c r="C850" s="1"/>
      <c r="D850" s="1"/>
      <c r="E850" s="1"/>
      <c r="F850" s="1"/>
      <c r="G850" s="1"/>
      <c r="H850" s="1"/>
      <c r="I850" s="1"/>
      <c r="J850" s="1"/>
      <c r="K850" s="1"/>
      <c r="L850" s="1"/>
      <c r="M850" s="1"/>
      <c r="N850" s="1"/>
      <c r="O850" s="1"/>
      <c r="P850" s="1"/>
    </row>
    <row r="851" spans="1:16" x14ac:dyDescent="0.25">
      <c r="A851" s="1"/>
      <c r="B851" s="485"/>
      <c r="C851" s="1"/>
      <c r="D851" s="1"/>
      <c r="E851" s="1"/>
      <c r="F851" s="1"/>
      <c r="G851" s="1"/>
      <c r="H851" s="1"/>
      <c r="I851" s="1"/>
      <c r="J851" s="1"/>
      <c r="K851" s="1"/>
      <c r="L851" s="1"/>
      <c r="M851" s="1"/>
      <c r="N851" s="1"/>
      <c r="O851" s="1"/>
      <c r="P851" s="1"/>
    </row>
    <row r="852" spans="1:16" x14ac:dyDescent="0.25">
      <c r="A852" s="1"/>
      <c r="B852" s="485"/>
      <c r="C852" s="1"/>
      <c r="D852" s="1"/>
      <c r="E852" s="1"/>
      <c r="F852" s="1"/>
      <c r="G852" s="1"/>
      <c r="H852" s="1"/>
      <c r="I852" s="1"/>
      <c r="J852" s="1"/>
      <c r="K852" s="1"/>
      <c r="L852" s="1"/>
      <c r="M852" s="1"/>
      <c r="N852" s="1"/>
      <c r="O852" s="1"/>
      <c r="P852" s="1"/>
    </row>
    <row r="853" spans="1:16" x14ac:dyDescent="0.25">
      <c r="A853" s="1"/>
      <c r="B853" s="485"/>
      <c r="C853" s="1"/>
      <c r="D853" s="1"/>
      <c r="E853" s="1"/>
      <c r="F853" s="1"/>
      <c r="G853" s="1"/>
      <c r="H853" s="1"/>
      <c r="I853" s="1"/>
      <c r="J853" s="1"/>
      <c r="K853" s="1"/>
      <c r="L853" s="1"/>
      <c r="M853" s="1"/>
      <c r="N853" s="1"/>
      <c r="O853" s="1"/>
      <c r="P853" s="1"/>
    </row>
    <row r="854" spans="1:16" x14ac:dyDescent="0.25">
      <c r="A854" s="1"/>
      <c r="B854" s="485"/>
      <c r="C854" s="1"/>
      <c r="D854" s="1"/>
      <c r="E854" s="1"/>
      <c r="F854" s="1"/>
      <c r="G854" s="1"/>
      <c r="H854" s="1"/>
      <c r="I854" s="1"/>
      <c r="J854" s="1"/>
      <c r="K854" s="1"/>
      <c r="L854" s="1"/>
      <c r="M854" s="1"/>
      <c r="N854" s="1"/>
      <c r="O854" s="1"/>
      <c r="P854" s="1"/>
    </row>
    <row r="855" spans="1:16" x14ac:dyDescent="0.25">
      <c r="A855" s="1"/>
      <c r="B855" s="485"/>
      <c r="C855" s="1"/>
      <c r="D855" s="1"/>
      <c r="E855" s="1"/>
      <c r="F855" s="1"/>
      <c r="G855" s="1"/>
      <c r="H855" s="1"/>
      <c r="I855" s="1"/>
      <c r="J855" s="1"/>
      <c r="K855" s="1"/>
      <c r="L855" s="1"/>
      <c r="M855" s="1"/>
      <c r="N855" s="1"/>
      <c r="O855" s="1"/>
      <c r="P855" s="1"/>
    </row>
    <row r="856" spans="1:16" x14ac:dyDescent="0.25">
      <c r="A856" s="1"/>
      <c r="B856" s="485"/>
      <c r="C856" s="1"/>
      <c r="D856" s="1"/>
      <c r="E856" s="1"/>
      <c r="F856" s="1"/>
      <c r="G856" s="1"/>
      <c r="H856" s="1"/>
      <c r="I856" s="1"/>
      <c r="J856" s="1"/>
      <c r="K856" s="1"/>
      <c r="L856" s="1"/>
      <c r="M856" s="1"/>
      <c r="N856" s="1"/>
      <c r="O856" s="1"/>
      <c r="P856" s="1"/>
    </row>
    <row r="857" spans="1:16" x14ac:dyDescent="0.25">
      <c r="A857" s="1"/>
      <c r="B857" s="485"/>
      <c r="C857" s="1"/>
      <c r="D857" s="1"/>
      <c r="E857" s="1"/>
      <c r="F857" s="1"/>
      <c r="G857" s="1"/>
      <c r="H857" s="1"/>
      <c r="I857" s="1"/>
      <c r="J857" s="1"/>
      <c r="K857" s="1"/>
      <c r="L857" s="1"/>
      <c r="M857" s="1"/>
      <c r="N857" s="1"/>
      <c r="O857" s="1"/>
      <c r="P857" s="1"/>
    </row>
    <row r="858" spans="1:16" x14ac:dyDescent="0.25">
      <c r="A858" s="1"/>
      <c r="B858" s="485"/>
      <c r="C858" s="1"/>
      <c r="D858" s="1"/>
      <c r="E858" s="1"/>
      <c r="F858" s="1"/>
      <c r="G858" s="1"/>
      <c r="H858" s="1"/>
      <c r="I858" s="1"/>
      <c r="J858" s="1"/>
      <c r="K858" s="1"/>
      <c r="L858" s="1"/>
      <c r="M858" s="1"/>
      <c r="N858" s="1"/>
      <c r="O858" s="1"/>
      <c r="P858" s="1"/>
    </row>
    <row r="859" spans="1:16" x14ac:dyDescent="0.25">
      <c r="A859" s="1"/>
      <c r="B859" s="485"/>
      <c r="C859" s="1"/>
      <c r="D859" s="1"/>
      <c r="E859" s="1"/>
      <c r="F859" s="1"/>
      <c r="G859" s="1"/>
      <c r="H859" s="1"/>
      <c r="I859" s="1"/>
      <c r="J859" s="1"/>
      <c r="K859" s="1"/>
      <c r="L859" s="1"/>
      <c r="M859" s="1"/>
      <c r="N859" s="1"/>
      <c r="O859" s="1"/>
      <c r="P859" s="1"/>
    </row>
    <row r="860" spans="1:16" x14ac:dyDescent="0.25">
      <c r="A860" s="1"/>
      <c r="B860" s="485"/>
      <c r="C860" s="1"/>
      <c r="D860" s="1"/>
      <c r="E860" s="1"/>
      <c r="F860" s="1"/>
      <c r="G860" s="1"/>
      <c r="H860" s="1"/>
      <c r="I860" s="1"/>
      <c r="J860" s="1"/>
      <c r="K860" s="1"/>
      <c r="L860" s="1"/>
      <c r="M860" s="1"/>
      <c r="N860" s="1"/>
      <c r="O860" s="1"/>
      <c r="P860" s="1"/>
    </row>
    <row r="861" spans="1:16" x14ac:dyDescent="0.25">
      <c r="A861" s="1"/>
      <c r="B861" s="485"/>
      <c r="C861" s="1"/>
      <c r="D861" s="1"/>
      <c r="E861" s="1"/>
      <c r="F861" s="1"/>
      <c r="G861" s="1"/>
      <c r="H861" s="1"/>
      <c r="I861" s="1"/>
      <c r="J861" s="1"/>
      <c r="K861" s="1"/>
      <c r="L861" s="1"/>
      <c r="M861" s="1"/>
      <c r="N861" s="1"/>
      <c r="O861" s="1"/>
      <c r="P861" s="1"/>
    </row>
    <row r="862" spans="1:16" x14ac:dyDescent="0.25">
      <c r="A862" s="1"/>
      <c r="B862" s="485"/>
      <c r="C862" s="1"/>
      <c r="D862" s="1"/>
      <c r="E862" s="1"/>
      <c r="F862" s="1"/>
      <c r="G862" s="1"/>
      <c r="H862" s="1"/>
      <c r="I862" s="1"/>
      <c r="J862" s="1"/>
      <c r="K862" s="1"/>
      <c r="L862" s="1"/>
      <c r="M862" s="1"/>
      <c r="N862" s="1"/>
      <c r="O862" s="1"/>
      <c r="P862" s="1"/>
    </row>
    <row r="863" spans="1:16" x14ac:dyDescent="0.25">
      <c r="A863" s="1"/>
      <c r="B863" s="485"/>
      <c r="C863" s="1"/>
      <c r="D863" s="1"/>
      <c r="E863" s="1"/>
      <c r="F863" s="1"/>
      <c r="G863" s="1"/>
      <c r="H863" s="1"/>
      <c r="I863" s="1"/>
      <c r="J863" s="1"/>
      <c r="K863" s="1"/>
      <c r="L863" s="1"/>
      <c r="M863" s="1"/>
      <c r="N863" s="1"/>
      <c r="O863" s="1"/>
      <c r="P863" s="1"/>
    </row>
    <row r="864" spans="1:16" x14ac:dyDescent="0.25">
      <c r="A864" s="1"/>
      <c r="B864" s="485"/>
      <c r="C864" s="1"/>
      <c r="D864" s="1"/>
      <c r="E864" s="1"/>
      <c r="F864" s="1"/>
      <c r="G864" s="1"/>
      <c r="H864" s="1"/>
      <c r="I864" s="1"/>
      <c r="J864" s="1"/>
      <c r="K864" s="1"/>
      <c r="L864" s="1"/>
      <c r="M864" s="1"/>
      <c r="N864" s="1"/>
      <c r="O864" s="1"/>
      <c r="P864" s="1"/>
    </row>
    <row r="865" spans="1:16" x14ac:dyDescent="0.25">
      <c r="A865" s="1"/>
      <c r="B865" s="485"/>
      <c r="C865" s="1"/>
      <c r="D865" s="1"/>
      <c r="E865" s="1"/>
      <c r="F865" s="1"/>
      <c r="G865" s="1"/>
      <c r="H865" s="1"/>
      <c r="I865" s="1"/>
      <c r="J865" s="1"/>
      <c r="K865" s="1"/>
      <c r="L865" s="1"/>
      <c r="M865" s="1"/>
      <c r="N865" s="1"/>
      <c r="O865" s="1"/>
      <c r="P865" s="1"/>
    </row>
    <row r="866" spans="1:16" x14ac:dyDescent="0.25">
      <c r="A866" s="1"/>
      <c r="B866" s="485"/>
      <c r="C866" s="1"/>
      <c r="D866" s="1"/>
      <c r="E866" s="1"/>
      <c r="F866" s="1"/>
      <c r="G866" s="1"/>
      <c r="H866" s="1"/>
      <c r="I866" s="1"/>
      <c r="J866" s="1"/>
      <c r="K866" s="1"/>
      <c r="L866" s="1"/>
      <c r="M866" s="1"/>
      <c r="N866" s="1"/>
      <c r="O866" s="1"/>
      <c r="P866" s="1"/>
    </row>
    <row r="867" spans="1:16" x14ac:dyDescent="0.25">
      <c r="A867" s="1"/>
      <c r="B867" s="485"/>
      <c r="C867" s="1"/>
      <c r="D867" s="1"/>
      <c r="E867" s="1"/>
      <c r="F867" s="1"/>
      <c r="G867" s="1"/>
      <c r="H867" s="1"/>
      <c r="I867" s="1"/>
      <c r="J867" s="1"/>
      <c r="K867" s="1"/>
      <c r="L867" s="1"/>
      <c r="M867" s="1"/>
      <c r="N867" s="1"/>
      <c r="O867" s="1"/>
      <c r="P867" s="1"/>
    </row>
    <row r="868" spans="1:16" x14ac:dyDescent="0.25">
      <c r="A868" s="1"/>
      <c r="B868" s="485"/>
      <c r="C868" s="1"/>
      <c r="D868" s="1"/>
      <c r="E868" s="1"/>
      <c r="F868" s="1"/>
      <c r="G868" s="1"/>
      <c r="H868" s="1"/>
      <c r="I868" s="1"/>
      <c r="J868" s="1"/>
      <c r="K868" s="1"/>
      <c r="L868" s="1"/>
      <c r="M868" s="1"/>
      <c r="N868" s="1"/>
      <c r="O868" s="1"/>
      <c r="P868" s="1"/>
    </row>
    <row r="869" spans="1:16" x14ac:dyDescent="0.25">
      <c r="A869" s="1"/>
      <c r="B869" s="485"/>
      <c r="C869" s="1"/>
      <c r="D869" s="1"/>
      <c r="E869" s="1"/>
      <c r="F869" s="1"/>
      <c r="G869" s="1"/>
      <c r="H869" s="1"/>
      <c r="I869" s="1"/>
      <c r="J869" s="1"/>
      <c r="K869" s="1"/>
      <c r="L869" s="1"/>
      <c r="M869" s="1"/>
      <c r="N869" s="1"/>
      <c r="O869" s="1"/>
      <c r="P869" s="1"/>
    </row>
    <row r="870" spans="1:16" x14ac:dyDescent="0.25">
      <c r="A870" s="1"/>
      <c r="B870" s="485"/>
      <c r="C870" s="1"/>
      <c r="D870" s="1"/>
      <c r="E870" s="1"/>
      <c r="F870" s="1"/>
      <c r="G870" s="1"/>
      <c r="H870" s="1"/>
      <c r="I870" s="1"/>
      <c r="J870" s="1"/>
      <c r="K870" s="1"/>
      <c r="L870" s="1"/>
      <c r="M870" s="1"/>
      <c r="N870" s="1"/>
      <c r="O870" s="1"/>
      <c r="P870" s="1"/>
    </row>
    <row r="871" spans="1:16" x14ac:dyDescent="0.25">
      <c r="A871" s="1"/>
      <c r="B871" s="485"/>
      <c r="C871" s="1"/>
      <c r="D871" s="1"/>
      <c r="E871" s="1"/>
      <c r="F871" s="1"/>
      <c r="G871" s="1"/>
      <c r="H871" s="1"/>
      <c r="I871" s="1"/>
      <c r="J871" s="1"/>
      <c r="K871" s="1"/>
      <c r="L871" s="1"/>
      <c r="M871" s="1"/>
      <c r="N871" s="1"/>
      <c r="O871" s="1"/>
      <c r="P871" s="1"/>
    </row>
    <row r="872" spans="1:16" x14ac:dyDescent="0.25">
      <c r="A872" s="1"/>
      <c r="B872" s="485"/>
      <c r="C872" s="1"/>
      <c r="D872" s="1"/>
      <c r="E872" s="1"/>
      <c r="F872" s="1"/>
      <c r="G872" s="1"/>
      <c r="H872" s="1"/>
      <c r="I872" s="1"/>
      <c r="J872" s="1"/>
      <c r="K872" s="1"/>
      <c r="L872" s="1"/>
      <c r="M872" s="1"/>
      <c r="N872" s="1"/>
      <c r="O872" s="1"/>
      <c r="P872" s="1"/>
    </row>
    <row r="873" spans="1:16" x14ac:dyDescent="0.25">
      <c r="A873" s="1"/>
      <c r="B873" s="485"/>
      <c r="C873" s="1"/>
      <c r="D873" s="1"/>
      <c r="E873" s="1"/>
      <c r="F873" s="1"/>
      <c r="G873" s="1"/>
      <c r="H873" s="1"/>
      <c r="I873" s="1"/>
      <c r="J873" s="1"/>
      <c r="K873" s="1"/>
      <c r="L873" s="1"/>
      <c r="M873" s="1"/>
      <c r="N873" s="1"/>
      <c r="O873" s="1"/>
      <c r="P873" s="1"/>
    </row>
    <row r="874" spans="1:16" x14ac:dyDescent="0.25">
      <c r="A874" s="1"/>
      <c r="B874" s="485"/>
      <c r="C874" s="1"/>
      <c r="D874" s="1"/>
      <c r="E874" s="1"/>
      <c r="F874" s="1"/>
      <c r="G874" s="1"/>
      <c r="H874" s="1"/>
      <c r="I874" s="1"/>
      <c r="J874" s="1"/>
      <c r="K874" s="1"/>
      <c r="L874" s="1"/>
      <c r="M874" s="1"/>
      <c r="N874" s="1"/>
      <c r="O874" s="1"/>
      <c r="P874" s="1"/>
    </row>
    <row r="875" spans="1:16" x14ac:dyDescent="0.25">
      <c r="A875" s="1"/>
      <c r="B875" s="485"/>
      <c r="C875" s="1"/>
      <c r="D875" s="1"/>
      <c r="E875" s="1"/>
      <c r="F875" s="1"/>
      <c r="G875" s="1"/>
      <c r="H875" s="1"/>
      <c r="I875" s="1"/>
      <c r="J875" s="1"/>
      <c r="K875" s="1"/>
      <c r="L875" s="1"/>
      <c r="M875" s="1"/>
      <c r="N875" s="1"/>
      <c r="O875" s="1"/>
      <c r="P875" s="1"/>
    </row>
    <row r="876" spans="1:16" x14ac:dyDescent="0.25">
      <c r="A876" s="1"/>
      <c r="B876" s="485"/>
      <c r="C876" s="1"/>
      <c r="D876" s="1"/>
      <c r="E876" s="1"/>
      <c r="F876" s="1"/>
      <c r="G876" s="1"/>
      <c r="H876" s="1"/>
      <c r="I876" s="1"/>
      <c r="J876" s="1"/>
      <c r="K876" s="1"/>
      <c r="L876" s="1"/>
      <c r="M876" s="1"/>
      <c r="N876" s="1"/>
      <c r="O876" s="1"/>
      <c r="P876" s="1"/>
    </row>
    <row r="877" spans="1:16" x14ac:dyDescent="0.25">
      <c r="A877" s="1"/>
      <c r="B877" s="485"/>
      <c r="C877" s="1"/>
      <c r="D877" s="1"/>
      <c r="E877" s="1"/>
      <c r="F877" s="1"/>
      <c r="G877" s="1"/>
      <c r="H877" s="1"/>
      <c r="I877" s="1"/>
      <c r="J877" s="1"/>
      <c r="K877" s="1"/>
      <c r="L877" s="1"/>
      <c r="M877" s="1"/>
      <c r="N877" s="1"/>
      <c r="O877" s="1"/>
      <c r="P877" s="1"/>
    </row>
    <row r="878" spans="1:16" x14ac:dyDescent="0.25">
      <c r="A878" s="1"/>
      <c r="B878" s="485"/>
      <c r="C878" s="1"/>
      <c r="D878" s="1"/>
      <c r="E878" s="1"/>
      <c r="F878" s="1"/>
      <c r="G878" s="1"/>
      <c r="H878" s="1"/>
      <c r="I878" s="1"/>
      <c r="J878" s="1"/>
      <c r="K878" s="1"/>
      <c r="L878" s="1"/>
      <c r="M878" s="1"/>
      <c r="N878" s="1"/>
      <c r="O878" s="1"/>
      <c r="P878" s="1"/>
    </row>
    <row r="879" spans="1:16" x14ac:dyDescent="0.25">
      <c r="A879" s="1"/>
      <c r="B879" s="485"/>
      <c r="C879" s="1"/>
      <c r="D879" s="1"/>
      <c r="E879" s="1"/>
      <c r="F879" s="1"/>
      <c r="G879" s="1"/>
      <c r="H879" s="1"/>
      <c r="I879" s="1"/>
      <c r="J879" s="1"/>
      <c r="K879" s="1"/>
      <c r="L879" s="1"/>
      <c r="M879" s="1"/>
      <c r="N879" s="1"/>
      <c r="O879" s="1"/>
      <c r="P879" s="1"/>
    </row>
    <row r="880" spans="1:16" x14ac:dyDescent="0.25">
      <c r="A880" s="1"/>
      <c r="B880" s="485"/>
      <c r="C880" s="1"/>
      <c r="D880" s="1"/>
      <c r="E880" s="1"/>
      <c r="F880" s="1"/>
      <c r="G880" s="1"/>
      <c r="H880" s="1"/>
      <c r="I880" s="1"/>
      <c r="J880" s="1"/>
      <c r="K880" s="1"/>
      <c r="L880" s="1"/>
      <c r="M880" s="1"/>
      <c r="N880" s="1"/>
      <c r="O880" s="1"/>
      <c r="P880" s="1"/>
    </row>
    <row r="881" spans="1:16" x14ac:dyDescent="0.25">
      <c r="A881" s="1"/>
      <c r="B881" s="485"/>
      <c r="C881" s="1"/>
      <c r="D881" s="1"/>
      <c r="E881" s="1"/>
      <c r="F881" s="1"/>
      <c r="G881" s="1"/>
      <c r="H881" s="1"/>
      <c r="I881" s="1"/>
      <c r="J881" s="1"/>
      <c r="K881" s="1"/>
      <c r="L881" s="1"/>
      <c r="M881" s="1"/>
      <c r="N881" s="1"/>
      <c r="O881" s="1"/>
      <c r="P881" s="1"/>
    </row>
    <row r="882" spans="1:16" x14ac:dyDescent="0.25">
      <c r="A882" s="1"/>
      <c r="B882" s="485"/>
      <c r="C882" s="1"/>
      <c r="D882" s="1"/>
      <c r="E882" s="1"/>
      <c r="F882" s="1"/>
      <c r="G882" s="1"/>
      <c r="H882" s="1"/>
      <c r="I882" s="1"/>
      <c r="J882" s="1"/>
      <c r="K882" s="1"/>
      <c r="L882" s="1"/>
      <c r="M882" s="1"/>
      <c r="N882" s="1"/>
      <c r="O882" s="1"/>
      <c r="P882" s="1"/>
    </row>
    <row r="883" spans="1:16" x14ac:dyDescent="0.25">
      <c r="A883" s="1"/>
      <c r="B883" s="485"/>
      <c r="C883" s="1"/>
      <c r="D883" s="1"/>
      <c r="E883" s="1"/>
      <c r="F883" s="1"/>
      <c r="G883" s="1"/>
      <c r="H883" s="1"/>
      <c r="I883" s="1"/>
      <c r="J883" s="1"/>
      <c r="K883" s="1"/>
      <c r="L883" s="1"/>
      <c r="M883" s="1"/>
      <c r="N883" s="1"/>
      <c r="O883" s="1"/>
      <c r="P883" s="1"/>
    </row>
    <row r="884" spans="1:16" x14ac:dyDescent="0.25">
      <c r="A884" s="1"/>
      <c r="B884" s="485"/>
      <c r="C884" s="1"/>
      <c r="D884" s="1"/>
      <c r="E884" s="1"/>
      <c r="F884" s="1"/>
      <c r="G884" s="1"/>
      <c r="H884" s="1"/>
      <c r="I884" s="1"/>
      <c r="J884" s="1"/>
      <c r="K884" s="1"/>
      <c r="L884" s="1"/>
      <c r="M884" s="1"/>
      <c r="N884" s="1"/>
      <c r="O884" s="1"/>
      <c r="P884" s="1"/>
    </row>
    <row r="885" spans="1:16" x14ac:dyDescent="0.25">
      <c r="A885" s="1"/>
      <c r="B885" s="485"/>
      <c r="C885" s="1"/>
      <c r="D885" s="1"/>
      <c r="E885" s="1"/>
      <c r="F885" s="1"/>
      <c r="G885" s="1"/>
      <c r="H885" s="1"/>
      <c r="I885" s="1"/>
      <c r="J885" s="1"/>
      <c r="K885" s="1"/>
      <c r="L885" s="1"/>
      <c r="M885" s="1"/>
      <c r="N885" s="1"/>
      <c r="O885" s="1"/>
      <c r="P885" s="1"/>
    </row>
    <row r="886" spans="1:16" x14ac:dyDescent="0.25">
      <c r="A886" s="1"/>
      <c r="B886" s="485"/>
      <c r="C886" s="1"/>
      <c r="D886" s="1"/>
      <c r="E886" s="1"/>
      <c r="F886" s="1"/>
      <c r="G886" s="1"/>
      <c r="H886" s="1"/>
      <c r="I886" s="1"/>
      <c r="J886" s="1"/>
      <c r="K886" s="1"/>
      <c r="L886" s="1"/>
      <c r="M886" s="1"/>
      <c r="N886" s="1"/>
      <c r="O886" s="1"/>
      <c r="P886" s="1"/>
    </row>
    <row r="887" spans="1:16" x14ac:dyDescent="0.25">
      <c r="A887" s="1"/>
      <c r="B887" s="485"/>
      <c r="C887" s="1"/>
      <c r="D887" s="1"/>
      <c r="E887" s="1"/>
      <c r="F887" s="1"/>
      <c r="G887" s="1"/>
      <c r="H887" s="1"/>
      <c r="I887" s="1"/>
      <c r="J887" s="1"/>
      <c r="K887" s="1"/>
      <c r="L887" s="1"/>
      <c r="M887" s="1"/>
      <c r="N887" s="1"/>
      <c r="O887" s="1"/>
      <c r="P887" s="1"/>
    </row>
    <row r="888" spans="1:16" x14ac:dyDescent="0.25">
      <c r="A888" s="1"/>
      <c r="B888" s="485"/>
      <c r="C888" s="1"/>
      <c r="D888" s="1"/>
      <c r="E888" s="1"/>
      <c r="F888" s="1"/>
      <c r="G888" s="1"/>
      <c r="H888" s="1"/>
      <c r="I888" s="1"/>
      <c r="J888" s="1"/>
      <c r="K888" s="1"/>
      <c r="L888" s="1"/>
      <c r="M888" s="1"/>
      <c r="N888" s="1"/>
      <c r="O888" s="1"/>
      <c r="P888" s="1"/>
    </row>
    <row r="889" spans="1:16" x14ac:dyDescent="0.25">
      <c r="A889" s="1"/>
      <c r="B889" s="485"/>
      <c r="C889" s="1"/>
      <c r="D889" s="1"/>
      <c r="E889" s="1"/>
      <c r="F889" s="1"/>
      <c r="G889" s="1"/>
      <c r="H889" s="1"/>
      <c r="I889" s="1"/>
      <c r="J889" s="1"/>
      <c r="K889" s="1"/>
      <c r="L889" s="1"/>
      <c r="M889" s="1"/>
      <c r="N889" s="1"/>
      <c r="O889" s="1"/>
      <c r="P889" s="1"/>
    </row>
    <row r="890" spans="1:16" x14ac:dyDescent="0.25">
      <c r="A890" s="1"/>
      <c r="B890" s="485"/>
      <c r="C890" s="1"/>
      <c r="D890" s="1"/>
      <c r="E890" s="1"/>
      <c r="F890" s="1"/>
      <c r="G890" s="1"/>
      <c r="H890" s="1"/>
      <c r="I890" s="1"/>
      <c r="J890" s="1"/>
      <c r="K890" s="1"/>
      <c r="L890" s="1"/>
      <c r="M890" s="1"/>
      <c r="N890" s="1"/>
      <c r="O890" s="1"/>
      <c r="P890" s="1"/>
    </row>
    <row r="891" spans="1:16" x14ac:dyDescent="0.25">
      <c r="A891" s="1"/>
      <c r="B891" s="485"/>
      <c r="C891" s="1"/>
      <c r="D891" s="1"/>
      <c r="E891" s="1"/>
      <c r="F891" s="1"/>
      <c r="G891" s="1"/>
      <c r="H891" s="1"/>
      <c r="I891" s="1"/>
      <c r="J891" s="1"/>
      <c r="K891" s="1"/>
      <c r="L891" s="1"/>
      <c r="M891" s="1"/>
      <c r="N891" s="1"/>
      <c r="O891" s="1"/>
      <c r="P891" s="1"/>
    </row>
    <row r="892" spans="1:16" x14ac:dyDescent="0.25">
      <c r="A892" s="1"/>
      <c r="B892" s="485"/>
      <c r="C892" s="1"/>
      <c r="D892" s="1"/>
      <c r="E892" s="1"/>
      <c r="F892" s="1"/>
      <c r="G892" s="1"/>
      <c r="H892" s="1"/>
      <c r="I892" s="1"/>
      <c r="J892" s="1"/>
      <c r="K892" s="1"/>
      <c r="L892" s="1"/>
      <c r="M892" s="1"/>
      <c r="N892" s="1"/>
      <c r="O892" s="1"/>
      <c r="P892" s="1"/>
    </row>
    <row r="893" spans="1:16" x14ac:dyDescent="0.25">
      <c r="A893" s="1"/>
      <c r="B893" s="485"/>
      <c r="C893" s="1"/>
      <c r="D893" s="1"/>
      <c r="E893" s="1"/>
      <c r="F893" s="1"/>
      <c r="G893" s="1"/>
      <c r="H893" s="1"/>
      <c r="I893" s="1"/>
      <c r="J893" s="1"/>
      <c r="K893" s="1"/>
      <c r="L893" s="1"/>
      <c r="M893" s="1"/>
      <c r="N893" s="1"/>
      <c r="O893" s="1"/>
      <c r="P893" s="1"/>
    </row>
    <row r="894" spans="1:16" x14ac:dyDescent="0.25">
      <c r="A894" s="1"/>
      <c r="B894" s="485"/>
      <c r="C894" s="1"/>
      <c r="D894" s="1"/>
      <c r="E894" s="1"/>
      <c r="F894" s="1"/>
      <c r="G894" s="1"/>
      <c r="H894" s="1"/>
      <c r="I894" s="1"/>
      <c r="J894" s="1"/>
      <c r="K894" s="1"/>
      <c r="L894" s="1"/>
      <c r="M894" s="1"/>
      <c r="N894" s="1"/>
      <c r="O894" s="1"/>
      <c r="P894" s="1"/>
    </row>
    <row r="895" spans="1:16" x14ac:dyDescent="0.25">
      <c r="A895" s="1"/>
      <c r="B895" s="485"/>
      <c r="C895" s="1"/>
      <c r="D895" s="1"/>
      <c r="E895" s="1"/>
      <c r="F895" s="1"/>
      <c r="G895" s="1"/>
      <c r="H895" s="1"/>
      <c r="I895" s="1"/>
      <c r="J895" s="1"/>
      <c r="K895" s="1"/>
      <c r="L895" s="1"/>
      <c r="M895" s="1"/>
      <c r="N895" s="1"/>
      <c r="O895" s="1"/>
      <c r="P895" s="1"/>
    </row>
    <row r="896" spans="1:16" x14ac:dyDescent="0.25">
      <c r="A896" s="1"/>
      <c r="B896" s="485"/>
      <c r="C896" s="1"/>
      <c r="D896" s="1"/>
      <c r="E896" s="1"/>
      <c r="F896" s="1"/>
      <c r="G896" s="1"/>
      <c r="H896" s="1"/>
      <c r="I896" s="1"/>
      <c r="J896" s="1"/>
      <c r="K896" s="1"/>
      <c r="L896" s="1"/>
      <c r="M896" s="1"/>
      <c r="N896" s="1"/>
      <c r="O896" s="1"/>
      <c r="P896" s="1"/>
    </row>
    <row r="897" spans="1:16" x14ac:dyDescent="0.25">
      <c r="A897" s="1"/>
      <c r="B897" s="485"/>
      <c r="C897" s="1"/>
      <c r="D897" s="1"/>
      <c r="E897" s="1"/>
      <c r="F897" s="1"/>
      <c r="G897" s="1"/>
      <c r="H897" s="1"/>
      <c r="I897" s="1"/>
      <c r="J897" s="1"/>
      <c r="K897" s="1"/>
      <c r="L897" s="1"/>
      <c r="M897" s="1"/>
      <c r="N897" s="1"/>
      <c r="O897" s="1"/>
      <c r="P897" s="1"/>
    </row>
    <row r="898" spans="1:16" x14ac:dyDescent="0.25">
      <c r="A898" s="1"/>
      <c r="B898" s="485"/>
      <c r="C898" s="1"/>
      <c r="D898" s="1"/>
      <c r="E898" s="1"/>
      <c r="F898" s="1"/>
      <c r="G898" s="1"/>
      <c r="H898" s="1"/>
      <c r="I898" s="1"/>
      <c r="J898" s="1"/>
      <c r="K898" s="1"/>
      <c r="L898" s="1"/>
      <c r="M898" s="1"/>
      <c r="N898" s="1"/>
      <c r="O898" s="1"/>
      <c r="P898" s="1"/>
    </row>
    <row r="899" spans="1:16" x14ac:dyDescent="0.25">
      <c r="A899" s="1"/>
      <c r="B899" s="485"/>
      <c r="C899" s="1"/>
      <c r="D899" s="1"/>
      <c r="E899" s="1"/>
      <c r="F899" s="1"/>
      <c r="G899" s="1"/>
      <c r="H899" s="1"/>
      <c r="I899" s="1"/>
      <c r="J899" s="1"/>
      <c r="K899" s="1"/>
      <c r="L899" s="1"/>
      <c r="M899" s="1"/>
      <c r="N899" s="1"/>
      <c r="O899" s="1"/>
      <c r="P899" s="1"/>
    </row>
    <row r="900" spans="1:16" x14ac:dyDescent="0.25">
      <c r="A900" s="1"/>
      <c r="B900" s="485"/>
      <c r="C900" s="1"/>
      <c r="D900" s="1"/>
      <c r="E900" s="1"/>
      <c r="F900" s="1"/>
      <c r="G900" s="1"/>
      <c r="H900" s="1"/>
      <c r="I900" s="1"/>
      <c r="J900" s="1"/>
      <c r="K900" s="1"/>
      <c r="L900" s="1"/>
      <c r="M900" s="1"/>
      <c r="N900" s="1"/>
      <c r="O900" s="1"/>
      <c r="P900" s="1"/>
    </row>
    <row r="901" spans="1:16" x14ac:dyDescent="0.25">
      <c r="A901" s="1"/>
      <c r="B901" s="485"/>
      <c r="C901" s="1"/>
      <c r="D901" s="1"/>
      <c r="E901" s="1"/>
      <c r="F901" s="1"/>
      <c r="G901" s="1"/>
      <c r="H901" s="1"/>
      <c r="I901" s="1"/>
      <c r="J901" s="1"/>
      <c r="K901" s="1"/>
      <c r="L901" s="1"/>
      <c r="M901" s="1"/>
      <c r="N901" s="1"/>
      <c r="O901" s="1"/>
      <c r="P901" s="1"/>
    </row>
    <row r="902" spans="1:16" x14ac:dyDescent="0.25">
      <c r="A902" s="1"/>
      <c r="B902" s="485"/>
      <c r="C902" s="1"/>
      <c r="D902" s="1"/>
      <c r="E902" s="1"/>
      <c r="F902" s="1"/>
      <c r="G902" s="1"/>
      <c r="H902" s="1"/>
      <c r="I902" s="1"/>
      <c r="J902" s="1"/>
      <c r="K902" s="1"/>
      <c r="L902" s="1"/>
      <c r="M902" s="1"/>
      <c r="N902" s="1"/>
      <c r="O902" s="1"/>
      <c r="P902" s="1"/>
    </row>
    <row r="903" spans="1:16" x14ac:dyDescent="0.25">
      <c r="A903" s="1"/>
      <c r="B903" s="485"/>
      <c r="C903" s="1"/>
      <c r="D903" s="1"/>
      <c r="E903" s="1"/>
      <c r="F903" s="1"/>
      <c r="G903" s="1"/>
      <c r="H903" s="1"/>
      <c r="I903" s="1"/>
      <c r="J903" s="1"/>
      <c r="K903" s="1"/>
      <c r="L903" s="1"/>
      <c r="M903" s="1"/>
      <c r="N903" s="1"/>
      <c r="O903" s="1"/>
      <c r="P903" s="1"/>
    </row>
    <row r="904" spans="1:16" x14ac:dyDescent="0.25">
      <c r="A904" s="1"/>
      <c r="B904" s="485"/>
      <c r="C904" s="1"/>
      <c r="D904" s="1"/>
      <c r="E904" s="1"/>
      <c r="F904" s="1"/>
      <c r="G904" s="1"/>
      <c r="H904" s="1"/>
      <c r="I904" s="1"/>
      <c r="J904" s="1"/>
      <c r="K904" s="1"/>
      <c r="L904" s="1"/>
      <c r="M904" s="1"/>
      <c r="N904" s="1"/>
      <c r="O904" s="1"/>
      <c r="P904" s="1"/>
    </row>
    <row r="905" spans="1:16" x14ac:dyDescent="0.25">
      <c r="A905" s="1"/>
      <c r="B905" s="485"/>
      <c r="C905" s="1"/>
      <c r="D905" s="1"/>
      <c r="E905" s="1"/>
      <c r="F905" s="1"/>
      <c r="G905" s="1"/>
      <c r="H905" s="1"/>
      <c r="I905" s="1"/>
      <c r="J905" s="1"/>
      <c r="K905" s="1"/>
      <c r="L905" s="1"/>
      <c r="M905" s="1"/>
      <c r="N905" s="1"/>
      <c r="O905" s="1"/>
      <c r="P905" s="1"/>
    </row>
    <row r="906" spans="1:16" x14ac:dyDescent="0.25">
      <c r="A906" s="1"/>
      <c r="B906" s="485"/>
      <c r="C906" s="1"/>
      <c r="D906" s="1"/>
      <c r="E906" s="1"/>
      <c r="F906" s="1"/>
      <c r="G906" s="1"/>
      <c r="H906" s="1"/>
      <c r="I906" s="1"/>
      <c r="J906" s="1"/>
      <c r="K906" s="1"/>
      <c r="L906" s="1"/>
      <c r="M906" s="1"/>
      <c r="N906" s="1"/>
      <c r="O906" s="1"/>
      <c r="P906" s="1"/>
    </row>
    <row r="907" spans="1:16" x14ac:dyDescent="0.25">
      <c r="A907" s="1"/>
      <c r="B907" s="485"/>
      <c r="C907" s="1"/>
      <c r="D907" s="1"/>
      <c r="E907" s="1"/>
      <c r="F907" s="1"/>
      <c r="G907" s="1"/>
      <c r="H907" s="1"/>
      <c r="I907" s="1"/>
      <c r="J907" s="1"/>
      <c r="K907" s="1"/>
      <c r="L907" s="1"/>
      <c r="M907" s="1"/>
      <c r="N907" s="1"/>
      <c r="O907" s="1"/>
      <c r="P907" s="1"/>
    </row>
    <row r="908" spans="1:16" x14ac:dyDescent="0.25">
      <c r="A908" s="1"/>
      <c r="B908" s="485"/>
      <c r="C908" s="1"/>
      <c r="D908" s="1"/>
      <c r="E908" s="1"/>
      <c r="F908" s="1"/>
      <c r="G908" s="1"/>
      <c r="H908" s="1"/>
      <c r="I908" s="1"/>
      <c r="J908" s="1"/>
      <c r="K908" s="1"/>
      <c r="L908" s="1"/>
      <c r="M908" s="1"/>
      <c r="N908" s="1"/>
      <c r="O908" s="1"/>
      <c r="P908" s="1"/>
    </row>
    <row r="909" spans="1:16" x14ac:dyDescent="0.25">
      <c r="A909" s="1"/>
      <c r="B909" s="485"/>
      <c r="C909" s="1"/>
      <c r="D909" s="1"/>
      <c r="E909" s="1"/>
      <c r="F909" s="1"/>
      <c r="G909" s="1"/>
      <c r="H909" s="1"/>
      <c r="I909" s="1"/>
      <c r="J909" s="1"/>
      <c r="K909" s="1"/>
      <c r="L909" s="1"/>
      <c r="M909" s="1"/>
      <c r="N909" s="1"/>
      <c r="O909" s="1"/>
      <c r="P909" s="1"/>
    </row>
    <row r="910" spans="1:16" x14ac:dyDescent="0.25">
      <c r="A910" s="1"/>
      <c r="B910" s="485"/>
      <c r="C910" s="1"/>
      <c r="D910" s="1"/>
      <c r="E910" s="1"/>
      <c r="F910" s="1"/>
      <c r="G910" s="1"/>
      <c r="H910" s="1"/>
      <c r="I910" s="1"/>
      <c r="J910" s="1"/>
      <c r="K910" s="1"/>
      <c r="L910" s="1"/>
      <c r="M910" s="1"/>
      <c r="N910" s="1"/>
      <c r="O910" s="1"/>
      <c r="P910" s="1"/>
    </row>
    <row r="911" spans="1:16" x14ac:dyDescent="0.25">
      <c r="A911" s="1"/>
      <c r="B911" s="485"/>
      <c r="C911" s="1"/>
      <c r="D911" s="1"/>
      <c r="E911" s="1"/>
      <c r="F911" s="1"/>
      <c r="G911" s="1"/>
      <c r="H911" s="1"/>
      <c r="I911" s="1"/>
      <c r="J911" s="1"/>
      <c r="K911" s="1"/>
      <c r="L911" s="1"/>
      <c r="M911" s="1"/>
      <c r="N911" s="1"/>
      <c r="O911" s="1"/>
      <c r="P911" s="1"/>
    </row>
    <row r="912" spans="1:16" x14ac:dyDescent="0.25">
      <c r="A912" s="1"/>
      <c r="B912" s="485"/>
      <c r="C912" s="1"/>
      <c r="D912" s="1"/>
      <c r="E912" s="1"/>
      <c r="F912" s="1"/>
      <c r="G912" s="1"/>
      <c r="H912" s="1"/>
      <c r="I912" s="1"/>
      <c r="J912" s="1"/>
      <c r="K912" s="1"/>
      <c r="L912" s="1"/>
      <c r="M912" s="1"/>
      <c r="N912" s="1"/>
      <c r="O912" s="1"/>
      <c r="P912" s="1"/>
    </row>
    <row r="913" spans="1:16" x14ac:dyDescent="0.25">
      <c r="A913" s="1"/>
      <c r="B913" s="485"/>
      <c r="C913" s="1"/>
      <c r="D913" s="1"/>
      <c r="E913" s="1"/>
      <c r="F913" s="1"/>
      <c r="G913" s="1"/>
      <c r="H913" s="1"/>
      <c r="I913" s="1"/>
      <c r="J913" s="1"/>
      <c r="K913" s="1"/>
      <c r="L913" s="1"/>
      <c r="M913" s="1"/>
      <c r="N913" s="1"/>
      <c r="O913" s="1"/>
      <c r="P913" s="1"/>
    </row>
    <row r="914" spans="1:16" x14ac:dyDescent="0.25">
      <c r="A914" s="1"/>
      <c r="B914" s="485"/>
      <c r="C914" s="1"/>
      <c r="D914" s="1"/>
      <c r="E914" s="1"/>
      <c r="F914" s="1"/>
      <c r="G914" s="1"/>
      <c r="H914" s="1"/>
      <c r="I914" s="1"/>
      <c r="J914" s="1"/>
      <c r="K914" s="1"/>
      <c r="L914" s="1"/>
      <c r="M914" s="1"/>
      <c r="N914" s="1"/>
      <c r="O914" s="1"/>
      <c r="P914" s="1"/>
    </row>
    <row r="915" spans="1:16" x14ac:dyDescent="0.25">
      <c r="A915" s="1"/>
      <c r="B915" s="485"/>
      <c r="C915" s="1"/>
      <c r="D915" s="1"/>
      <c r="E915" s="1"/>
      <c r="F915" s="1"/>
      <c r="G915" s="1"/>
      <c r="H915" s="1"/>
      <c r="I915" s="1"/>
      <c r="J915" s="1"/>
      <c r="K915" s="1"/>
      <c r="L915" s="1"/>
      <c r="M915" s="1"/>
      <c r="N915" s="1"/>
      <c r="O915" s="1"/>
      <c r="P915" s="1"/>
    </row>
    <row r="916" spans="1:16" x14ac:dyDescent="0.25">
      <c r="A916" s="1"/>
      <c r="B916" s="485"/>
      <c r="C916" s="1"/>
      <c r="D916" s="1"/>
      <c r="E916" s="1"/>
      <c r="F916" s="1"/>
      <c r="G916" s="1"/>
      <c r="H916" s="1"/>
      <c r="I916" s="1"/>
      <c r="J916" s="1"/>
      <c r="K916" s="1"/>
      <c r="L916" s="1"/>
      <c r="M916" s="1"/>
      <c r="N916" s="1"/>
      <c r="O916" s="1"/>
      <c r="P916" s="1"/>
    </row>
    <row r="917" spans="1:16" x14ac:dyDescent="0.25">
      <c r="A917" s="1"/>
      <c r="B917" s="485"/>
      <c r="C917" s="1"/>
      <c r="D917" s="1"/>
      <c r="E917" s="1"/>
      <c r="F917" s="1"/>
      <c r="G917" s="1"/>
      <c r="H917" s="1"/>
      <c r="I917" s="1"/>
      <c r="J917" s="1"/>
      <c r="K917" s="1"/>
      <c r="L917" s="1"/>
      <c r="M917" s="1"/>
      <c r="N917" s="1"/>
      <c r="O917" s="1"/>
      <c r="P917" s="1"/>
    </row>
    <row r="918" spans="1:16" x14ac:dyDescent="0.25">
      <c r="A918" s="1"/>
      <c r="B918" s="485"/>
      <c r="C918" s="1"/>
      <c r="D918" s="1"/>
      <c r="E918" s="1"/>
      <c r="F918" s="1"/>
      <c r="G918" s="1"/>
      <c r="H918" s="1"/>
      <c r="I918" s="1"/>
      <c r="J918" s="1"/>
      <c r="K918" s="1"/>
      <c r="L918" s="1"/>
      <c r="M918" s="1"/>
      <c r="N918" s="1"/>
      <c r="O918" s="1"/>
      <c r="P918" s="1"/>
    </row>
    <row r="919" spans="1:16" x14ac:dyDescent="0.25">
      <c r="A919" s="1"/>
      <c r="B919" s="485"/>
      <c r="C919" s="1"/>
      <c r="D919" s="1"/>
      <c r="E919" s="1"/>
      <c r="F919" s="1"/>
      <c r="G919" s="1"/>
      <c r="H919" s="1"/>
      <c r="I919" s="1"/>
      <c r="J919" s="1"/>
      <c r="K919" s="1"/>
      <c r="L919" s="1"/>
      <c r="M919" s="1"/>
      <c r="N919" s="1"/>
      <c r="O919" s="1"/>
      <c r="P919" s="1"/>
    </row>
    <row r="920" spans="1:16" x14ac:dyDescent="0.25">
      <c r="A920" s="1"/>
      <c r="B920" s="485"/>
      <c r="C920" s="1"/>
      <c r="D920" s="1"/>
      <c r="E920" s="1"/>
      <c r="F920" s="1"/>
      <c r="G920" s="1"/>
      <c r="H920" s="1"/>
      <c r="I920" s="1"/>
      <c r="J920" s="1"/>
      <c r="K920" s="1"/>
      <c r="L920" s="1"/>
      <c r="M920" s="1"/>
      <c r="N920" s="1"/>
      <c r="O920" s="1"/>
      <c r="P920" s="1"/>
    </row>
    <row r="921" spans="1:16" x14ac:dyDescent="0.25">
      <c r="A921" s="1"/>
      <c r="B921" s="485"/>
      <c r="C921" s="1"/>
      <c r="D921" s="1"/>
      <c r="E921" s="1"/>
      <c r="F921" s="1"/>
      <c r="G921" s="1"/>
      <c r="H921" s="1"/>
      <c r="I921" s="1"/>
      <c r="J921" s="1"/>
      <c r="K921" s="1"/>
      <c r="L921" s="1"/>
      <c r="M921" s="1"/>
      <c r="N921" s="1"/>
      <c r="O921" s="1"/>
      <c r="P921" s="1"/>
    </row>
    <row r="922" spans="1:16" x14ac:dyDescent="0.25">
      <c r="A922" s="1"/>
      <c r="B922" s="485"/>
      <c r="C922" s="1"/>
      <c r="D922" s="1"/>
      <c r="E922" s="1"/>
      <c r="F922" s="1"/>
      <c r="G922" s="1"/>
      <c r="H922" s="1"/>
      <c r="I922" s="1"/>
      <c r="J922" s="1"/>
      <c r="K922" s="1"/>
      <c r="L922" s="1"/>
      <c r="M922" s="1"/>
      <c r="N922" s="1"/>
      <c r="O922" s="1"/>
      <c r="P922" s="1"/>
    </row>
    <row r="923" spans="1:16" x14ac:dyDescent="0.25">
      <c r="A923" s="1"/>
      <c r="B923" s="485"/>
      <c r="C923" s="1"/>
      <c r="D923" s="1"/>
      <c r="E923" s="1"/>
      <c r="F923" s="1"/>
      <c r="G923" s="1"/>
      <c r="H923" s="1"/>
      <c r="I923" s="1"/>
      <c r="J923" s="1"/>
      <c r="K923" s="1"/>
      <c r="L923" s="1"/>
      <c r="M923" s="1"/>
      <c r="N923" s="1"/>
      <c r="O923" s="1"/>
      <c r="P923" s="1"/>
    </row>
    <row r="924" spans="1:16" x14ac:dyDescent="0.25">
      <c r="A924" s="1"/>
      <c r="B924" s="485"/>
      <c r="C924" s="1"/>
      <c r="D924" s="1"/>
      <c r="E924" s="1"/>
      <c r="F924" s="1"/>
      <c r="G924" s="1"/>
      <c r="H924" s="1"/>
      <c r="I924" s="1"/>
      <c r="J924" s="1"/>
      <c r="K924" s="1"/>
      <c r="L924" s="1"/>
      <c r="M924" s="1"/>
      <c r="N924" s="1"/>
      <c r="O924" s="1"/>
      <c r="P924" s="1"/>
    </row>
    <row r="925" spans="1:16" x14ac:dyDescent="0.25">
      <c r="A925" s="1"/>
      <c r="B925" s="485"/>
      <c r="C925" s="1"/>
      <c r="D925" s="1"/>
      <c r="E925" s="1"/>
      <c r="F925" s="1"/>
      <c r="G925" s="1"/>
      <c r="H925" s="1"/>
      <c r="I925" s="1"/>
      <c r="J925" s="1"/>
      <c r="K925" s="1"/>
      <c r="L925" s="1"/>
      <c r="M925" s="1"/>
      <c r="N925" s="1"/>
      <c r="O925" s="1"/>
      <c r="P925" s="1"/>
    </row>
    <row r="926" spans="1:16" x14ac:dyDescent="0.25">
      <c r="A926" s="1"/>
      <c r="B926" s="485"/>
      <c r="C926" s="1"/>
      <c r="D926" s="1"/>
      <c r="E926" s="1"/>
      <c r="F926" s="1"/>
      <c r="G926" s="1"/>
      <c r="H926" s="1"/>
      <c r="I926" s="1"/>
      <c r="J926" s="1"/>
      <c r="K926" s="1"/>
      <c r="L926" s="1"/>
      <c r="M926" s="1"/>
      <c r="N926" s="1"/>
      <c r="O926" s="1"/>
      <c r="P926" s="1"/>
    </row>
    <row r="927" spans="1:16" x14ac:dyDescent="0.25">
      <c r="A927" s="1"/>
      <c r="B927" s="485"/>
      <c r="C927" s="1"/>
      <c r="D927" s="1"/>
      <c r="E927" s="1"/>
      <c r="F927" s="1"/>
      <c r="G927" s="1"/>
      <c r="H927" s="1"/>
      <c r="I927" s="1"/>
      <c r="J927" s="1"/>
      <c r="K927" s="1"/>
      <c r="L927" s="1"/>
      <c r="M927" s="1"/>
      <c r="N927" s="1"/>
      <c r="O927" s="1"/>
      <c r="P927" s="1"/>
    </row>
    <row r="928" spans="1:16" x14ac:dyDescent="0.25">
      <c r="A928" s="1"/>
      <c r="B928" s="485"/>
      <c r="C928" s="1"/>
      <c r="D928" s="1"/>
      <c r="E928" s="1"/>
      <c r="F928" s="1"/>
      <c r="G928" s="1"/>
      <c r="H928" s="1"/>
      <c r="I928" s="1"/>
      <c r="J928" s="1"/>
      <c r="K928" s="1"/>
      <c r="L928" s="1"/>
      <c r="M928" s="1"/>
      <c r="N928" s="1"/>
      <c r="O928" s="1"/>
      <c r="P928" s="1"/>
    </row>
    <row r="929" spans="1:16" x14ac:dyDescent="0.25">
      <c r="A929" s="1"/>
      <c r="B929" s="485"/>
      <c r="C929" s="1"/>
      <c r="D929" s="1"/>
      <c r="E929" s="1"/>
      <c r="F929" s="1"/>
      <c r="G929" s="1"/>
      <c r="H929" s="1"/>
      <c r="I929" s="1"/>
      <c r="J929" s="1"/>
      <c r="K929" s="1"/>
      <c r="L929" s="1"/>
      <c r="M929" s="1"/>
      <c r="N929" s="1"/>
      <c r="O929" s="1"/>
      <c r="P929" s="1"/>
    </row>
    <row r="930" spans="1:16" x14ac:dyDescent="0.25">
      <c r="A930" s="1"/>
      <c r="B930" s="485"/>
      <c r="C930" s="1"/>
      <c r="D930" s="1"/>
      <c r="E930" s="1"/>
      <c r="F930" s="1"/>
      <c r="G930" s="1"/>
      <c r="H930" s="1"/>
      <c r="I930" s="1"/>
      <c r="J930" s="1"/>
      <c r="K930" s="1"/>
      <c r="L930" s="1"/>
      <c r="M930" s="1"/>
      <c r="N930" s="1"/>
      <c r="O930" s="1"/>
      <c r="P930" s="1"/>
    </row>
    <row r="931" spans="1:16" x14ac:dyDescent="0.25">
      <c r="A931" s="1"/>
      <c r="B931" s="485"/>
      <c r="C931" s="1"/>
      <c r="D931" s="1"/>
      <c r="E931" s="1"/>
      <c r="F931" s="1"/>
      <c r="G931" s="1"/>
      <c r="H931" s="1"/>
      <c r="I931" s="1"/>
      <c r="J931" s="1"/>
      <c r="K931" s="1"/>
      <c r="L931" s="1"/>
      <c r="M931" s="1"/>
      <c r="N931" s="1"/>
      <c r="O931" s="1"/>
      <c r="P931" s="1"/>
    </row>
    <row r="932" spans="1:16" x14ac:dyDescent="0.25">
      <c r="A932" s="1"/>
      <c r="B932" s="485"/>
      <c r="C932" s="1"/>
      <c r="D932" s="1"/>
      <c r="E932" s="1"/>
      <c r="F932" s="1"/>
      <c r="G932" s="1"/>
      <c r="H932" s="1"/>
      <c r="I932" s="1"/>
      <c r="J932" s="1"/>
      <c r="K932" s="1"/>
      <c r="L932" s="1"/>
      <c r="M932" s="1"/>
      <c r="N932" s="1"/>
      <c r="O932" s="1"/>
      <c r="P932" s="1"/>
    </row>
    <row r="933" spans="1:16" x14ac:dyDescent="0.25">
      <c r="A933" s="1"/>
      <c r="B933" s="485"/>
      <c r="C933" s="1"/>
      <c r="D933" s="1"/>
      <c r="E933" s="1"/>
      <c r="F933" s="1"/>
      <c r="G933" s="1"/>
      <c r="H933" s="1"/>
      <c r="I933" s="1"/>
      <c r="J933" s="1"/>
      <c r="K933" s="1"/>
      <c r="L933" s="1"/>
      <c r="M933" s="1"/>
      <c r="N933" s="1"/>
      <c r="O933" s="1"/>
      <c r="P933" s="1"/>
    </row>
    <row r="934" spans="1:16" x14ac:dyDescent="0.25">
      <c r="A934" s="1"/>
      <c r="B934" s="485"/>
      <c r="C934" s="1"/>
      <c r="D934" s="1"/>
      <c r="E934" s="1"/>
      <c r="F934" s="1"/>
      <c r="G934" s="1"/>
      <c r="H934" s="1"/>
      <c r="I934" s="1"/>
      <c r="J934" s="1"/>
      <c r="K934" s="1"/>
      <c r="L934" s="1"/>
      <c r="M934" s="1"/>
      <c r="N934" s="1"/>
      <c r="O934" s="1"/>
      <c r="P934" s="1"/>
    </row>
    <row r="935" spans="1:16" x14ac:dyDescent="0.25">
      <c r="A935" s="1"/>
      <c r="B935" s="485"/>
      <c r="C935" s="1"/>
      <c r="D935" s="1"/>
      <c r="E935" s="1"/>
      <c r="F935" s="1"/>
      <c r="G935" s="1"/>
      <c r="H935" s="1"/>
      <c r="I935" s="1"/>
      <c r="J935" s="1"/>
      <c r="K935" s="1"/>
      <c r="L935" s="1"/>
      <c r="M935" s="1"/>
      <c r="N935" s="1"/>
      <c r="O935" s="1"/>
      <c r="P935" s="1"/>
    </row>
    <row r="936" spans="1:16" x14ac:dyDescent="0.25">
      <c r="A936" s="1"/>
      <c r="B936" s="485"/>
      <c r="C936" s="1"/>
      <c r="D936" s="1"/>
      <c r="E936" s="1"/>
      <c r="F936" s="1"/>
      <c r="G936" s="1"/>
      <c r="H936" s="1"/>
      <c r="I936" s="1"/>
      <c r="J936" s="1"/>
      <c r="K936" s="1"/>
      <c r="L936" s="1"/>
      <c r="M936" s="1"/>
      <c r="N936" s="1"/>
      <c r="O936" s="1"/>
      <c r="P936" s="1"/>
    </row>
    <row r="937" spans="1:16" x14ac:dyDescent="0.25">
      <c r="A937" s="1"/>
      <c r="B937" s="485"/>
      <c r="C937" s="1"/>
      <c r="D937" s="1"/>
      <c r="E937" s="1"/>
      <c r="F937" s="1"/>
      <c r="G937" s="1"/>
      <c r="H937" s="1"/>
      <c r="I937" s="1"/>
      <c r="J937" s="1"/>
      <c r="K937" s="1"/>
      <c r="L937" s="1"/>
      <c r="M937" s="1"/>
      <c r="N937" s="1"/>
      <c r="O937" s="1"/>
      <c r="P937" s="1"/>
    </row>
    <row r="938" spans="1:16" x14ac:dyDescent="0.25">
      <c r="A938" s="1"/>
      <c r="B938" s="485"/>
      <c r="C938" s="1"/>
      <c r="D938" s="1"/>
      <c r="E938" s="1"/>
      <c r="F938" s="1"/>
      <c r="G938" s="1"/>
      <c r="H938" s="1"/>
      <c r="I938" s="1"/>
      <c r="J938" s="1"/>
      <c r="K938" s="1"/>
      <c r="L938" s="1"/>
      <c r="M938" s="1"/>
      <c r="N938" s="1"/>
      <c r="O938" s="1"/>
      <c r="P938" s="1"/>
    </row>
    <row r="939" spans="1:16" x14ac:dyDescent="0.25">
      <c r="A939" s="1"/>
      <c r="B939" s="485"/>
      <c r="C939" s="1"/>
      <c r="D939" s="1"/>
      <c r="E939" s="1"/>
      <c r="F939" s="1"/>
      <c r="G939" s="1"/>
      <c r="H939" s="1"/>
      <c r="I939" s="1"/>
      <c r="J939" s="1"/>
      <c r="K939" s="1"/>
      <c r="L939" s="1"/>
      <c r="M939" s="1"/>
      <c r="N939" s="1"/>
      <c r="O939" s="1"/>
      <c r="P939" s="1"/>
    </row>
    <row r="940" spans="1:16" x14ac:dyDescent="0.25">
      <c r="A940" s="1"/>
      <c r="B940" s="485"/>
      <c r="C940" s="1"/>
      <c r="D940" s="1"/>
      <c r="E940" s="1"/>
      <c r="F940" s="1"/>
      <c r="G940" s="1"/>
      <c r="H940" s="1"/>
      <c r="I940" s="1"/>
      <c r="J940" s="1"/>
      <c r="K940" s="1"/>
      <c r="L940" s="1"/>
      <c r="M940" s="1"/>
      <c r="N940" s="1"/>
      <c r="O940" s="1"/>
      <c r="P940" s="1"/>
    </row>
    <row r="941" spans="1:16" x14ac:dyDescent="0.25">
      <c r="A941" s="1"/>
      <c r="B941" s="485"/>
      <c r="C941" s="1"/>
      <c r="D941" s="1"/>
      <c r="E941" s="1"/>
      <c r="F941" s="1"/>
      <c r="G941" s="1"/>
      <c r="H941" s="1"/>
      <c r="I941" s="1"/>
      <c r="J941" s="1"/>
      <c r="K941" s="1"/>
      <c r="L941" s="1"/>
      <c r="M941" s="1"/>
      <c r="N941" s="1"/>
      <c r="O941" s="1"/>
      <c r="P941" s="1"/>
    </row>
    <row r="942" spans="1:16" x14ac:dyDescent="0.25">
      <c r="A942" s="1"/>
      <c r="B942" s="485"/>
      <c r="C942" s="1"/>
      <c r="D942" s="1"/>
      <c r="E942" s="1"/>
      <c r="F942" s="1"/>
      <c r="G942" s="1"/>
      <c r="H942" s="1"/>
      <c r="I942" s="1"/>
      <c r="J942" s="1"/>
      <c r="K942" s="1"/>
      <c r="L942" s="1"/>
      <c r="M942" s="1"/>
      <c r="N942" s="1"/>
      <c r="O942" s="1"/>
      <c r="P942" s="1"/>
    </row>
    <row r="943" spans="1:16" x14ac:dyDescent="0.25">
      <c r="A943" s="1"/>
      <c r="B943" s="485"/>
      <c r="C943" s="1"/>
      <c r="D943" s="1"/>
      <c r="E943" s="1"/>
      <c r="F943" s="1"/>
      <c r="G943" s="1"/>
      <c r="H943" s="1"/>
      <c r="I943" s="1"/>
      <c r="J943" s="1"/>
      <c r="K943" s="1"/>
      <c r="L943" s="1"/>
      <c r="M943" s="1"/>
      <c r="N943" s="1"/>
      <c r="O943" s="1"/>
      <c r="P943" s="1"/>
    </row>
    <row r="944" spans="1:16" x14ac:dyDescent="0.25">
      <c r="A944" s="1"/>
      <c r="B944" s="485"/>
      <c r="C944" s="1"/>
      <c r="D944" s="1"/>
      <c r="E944" s="1"/>
      <c r="F944" s="1"/>
      <c r="G944" s="1"/>
      <c r="H944" s="1"/>
      <c r="I944" s="1"/>
      <c r="J944" s="1"/>
      <c r="K944" s="1"/>
      <c r="L944" s="1"/>
      <c r="M944" s="1"/>
      <c r="N944" s="1"/>
      <c r="O944" s="1"/>
      <c r="P944" s="1"/>
    </row>
    <row r="945" spans="1:16" x14ac:dyDescent="0.25">
      <c r="A945" s="1"/>
      <c r="B945" s="485"/>
      <c r="C945" s="1"/>
      <c r="D945" s="1"/>
      <c r="E945" s="1"/>
      <c r="F945" s="1"/>
      <c r="G945" s="1"/>
      <c r="H945" s="1"/>
      <c r="I945" s="1"/>
      <c r="J945" s="1"/>
      <c r="K945" s="1"/>
      <c r="L945" s="1"/>
      <c r="M945" s="1"/>
      <c r="N945" s="1"/>
      <c r="O945" s="1"/>
      <c r="P945" s="1"/>
    </row>
    <row r="946" spans="1:16" x14ac:dyDescent="0.25">
      <c r="A946" s="1"/>
      <c r="B946" s="485"/>
      <c r="C946" s="1"/>
      <c r="D946" s="1"/>
      <c r="E946" s="1"/>
      <c r="F946" s="1"/>
      <c r="G946" s="1"/>
      <c r="H946" s="1"/>
      <c r="I946" s="1"/>
      <c r="J946" s="1"/>
      <c r="K946" s="1"/>
      <c r="L946" s="1"/>
      <c r="M946" s="1"/>
      <c r="N946" s="1"/>
      <c r="O946" s="1"/>
      <c r="P946" s="1"/>
    </row>
    <row r="947" spans="1:16" x14ac:dyDescent="0.25">
      <c r="A947" s="1"/>
      <c r="B947" s="485"/>
      <c r="C947" s="1"/>
      <c r="D947" s="1"/>
      <c r="E947" s="1"/>
      <c r="F947" s="1"/>
      <c r="G947" s="1"/>
      <c r="H947" s="1"/>
      <c r="I947" s="1"/>
      <c r="J947" s="1"/>
      <c r="K947" s="1"/>
      <c r="L947" s="1"/>
      <c r="M947" s="1"/>
      <c r="N947" s="1"/>
      <c r="O947" s="1"/>
      <c r="P947" s="1"/>
    </row>
    <row r="948" spans="1:16" x14ac:dyDescent="0.25">
      <c r="A948" s="1"/>
      <c r="B948" s="485"/>
      <c r="C948" s="1"/>
      <c r="D948" s="1"/>
      <c r="E948" s="1"/>
      <c r="F948" s="1"/>
      <c r="G948" s="1"/>
      <c r="H948" s="1"/>
      <c r="I948" s="1"/>
      <c r="J948" s="1"/>
      <c r="K948" s="1"/>
      <c r="L948" s="1"/>
      <c r="M948" s="1"/>
      <c r="N948" s="1"/>
      <c r="O948" s="1"/>
      <c r="P948" s="1"/>
    </row>
    <row r="949" spans="1:16" x14ac:dyDescent="0.25">
      <c r="A949" s="1"/>
      <c r="B949" s="485"/>
      <c r="C949" s="1"/>
      <c r="D949" s="1"/>
      <c r="E949" s="1"/>
      <c r="F949" s="1"/>
      <c r="G949" s="1"/>
      <c r="H949" s="1"/>
      <c r="I949" s="1"/>
      <c r="J949" s="1"/>
      <c r="K949" s="1"/>
      <c r="L949" s="1"/>
      <c r="M949" s="1"/>
      <c r="N949" s="1"/>
      <c r="O949" s="1"/>
      <c r="P949" s="1"/>
    </row>
    <row r="950" spans="1:16" x14ac:dyDescent="0.25">
      <c r="A950" s="1"/>
      <c r="B950" s="485"/>
      <c r="C950" s="1"/>
      <c r="D950" s="1"/>
      <c r="E950" s="1"/>
      <c r="F950" s="1"/>
      <c r="G950" s="1"/>
      <c r="H950" s="1"/>
      <c r="I950" s="1"/>
      <c r="J950" s="1"/>
      <c r="K950" s="1"/>
      <c r="L950" s="1"/>
      <c r="M950" s="1"/>
      <c r="N950" s="1"/>
      <c r="O950" s="1"/>
      <c r="P950" s="1"/>
    </row>
    <row r="951" spans="1:16" x14ac:dyDescent="0.25">
      <c r="A951" s="1"/>
      <c r="B951" s="485"/>
      <c r="C951" s="1"/>
      <c r="D951" s="1"/>
      <c r="E951" s="1"/>
      <c r="F951" s="1"/>
      <c r="G951" s="1"/>
      <c r="H951" s="1"/>
      <c r="I951" s="1"/>
      <c r="J951" s="1"/>
      <c r="K951" s="1"/>
      <c r="L951" s="1"/>
      <c r="M951" s="1"/>
      <c r="N951" s="1"/>
      <c r="O951" s="1"/>
      <c r="P951" s="1"/>
    </row>
    <row r="952" spans="1:16" x14ac:dyDescent="0.25">
      <c r="A952" s="1"/>
      <c r="B952" s="485"/>
      <c r="C952" s="1"/>
      <c r="D952" s="1"/>
      <c r="E952" s="1"/>
      <c r="F952" s="1"/>
      <c r="G952" s="1"/>
      <c r="H952" s="1"/>
      <c r="I952" s="1"/>
      <c r="J952" s="1"/>
      <c r="K952" s="1"/>
      <c r="L952" s="1"/>
      <c r="M952" s="1"/>
      <c r="N952" s="1"/>
      <c r="O952" s="1"/>
      <c r="P952" s="1"/>
    </row>
    <row r="953" spans="1:16" x14ac:dyDescent="0.25">
      <c r="A953" s="1"/>
      <c r="B953" s="485"/>
      <c r="C953" s="1"/>
      <c r="D953" s="1"/>
      <c r="E953" s="1"/>
      <c r="F953" s="1"/>
      <c r="G953" s="1"/>
      <c r="H953" s="1"/>
      <c r="I953" s="1"/>
      <c r="J953" s="1"/>
      <c r="K953" s="1"/>
      <c r="L953" s="1"/>
      <c r="M953" s="1"/>
      <c r="N953" s="1"/>
      <c r="O953" s="1"/>
      <c r="P953" s="1"/>
    </row>
    <row r="954" spans="1:16" x14ac:dyDescent="0.25">
      <c r="A954" s="1"/>
      <c r="B954" s="485"/>
      <c r="C954" s="1"/>
      <c r="D954" s="1"/>
      <c r="E954" s="1"/>
      <c r="F954" s="1"/>
      <c r="G954" s="1"/>
      <c r="H954" s="1"/>
      <c r="I954" s="1"/>
      <c r="J954" s="1"/>
      <c r="K954" s="1"/>
      <c r="L954" s="1"/>
      <c r="M954" s="1"/>
      <c r="N954" s="1"/>
      <c r="O954" s="1"/>
      <c r="P954" s="1"/>
    </row>
    <row r="955" spans="1:16" x14ac:dyDescent="0.25">
      <c r="A955" s="1"/>
      <c r="B955" s="485"/>
      <c r="C955" s="1"/>
      <c r="D955" s="1"/>
      <c r="E955" s="1"/>
      <c r="F955" s="1"/>
      <c r="G955" s="1"/>
      <c r="H955" s="1"/>
      <c r="I955" s="1"/>
      <c r="J955" s="1"/>
      <c r="K955" s="1"/>
      <c r="L955" s="1"/>
      <c r="M955" s="1"/>
      <c r="N955" s="1"/>
      <c r="O955" s="1"/>
      <c r="P955" s="1"/>
    </row>
    <row r="956" spans="1:16" x14ac:dyDescent="0.25">
      <c r="A956" s="1"/>
      <c r="B956" s="485"/>
      <c r="C956" s="1"/>
      <c r="D956" s="1"/>
      <c r="E956" s="1"/>
      <c r="F956" s="1"/>
      <c r="G956" s="1"/>
      <c r="H956" s="1"/>
      <c r="I956" s="1"/>
      <c r="J956" s="1"/>
      <c r="K956" s="1"/>
      <c r="L956" s="1"/>
      <c r="M956" s="1"/>
      <c r="N956" s="1"/>
      <c r="O956" s="1"/>
      <c r="P956" s="1"/>
    </row>
    <row r="957" spans="1:16" x14ac:dyDescent="0.25">
      <c r="A957" s="1"/>
      <c r="B957" s="485"/>
      <c r="C957" s="1"/>
      <c r="D957" s="1"/>
      <c r="E957" s="1"/>
      <c r="F957" s="1"/>
      <c r="G957" s="1"/>
      <c r="H957" s="1"/>
      <c r="I957" s="1"/>
      <c r="J957" s="1"/>
      <c r="K957" s="1"/>
      <c r="L957" s="1"/>
      <c r="M957" s="1"/>
      <c r="N957" s="1"/>
      <c r="O957" s="1"/>
      <c r="P957" s="1"/>
    </row>
    <row r="958" spans="1:16" x14ac:dyDescent="0.25">
      <c r="A958" s="1"/>
      <c r="B958" s="485"/>
      <c r="C958" s="1"/>
      <c r="D958" s="1"/>
      <c r="E958" s="1"/>
      <c r="F958" s="1"/>
      <c r="G958" s="1"/>
      <c r="H958" s="1"/>
      <c r="I958" s="1"/>
      <c r="J958" s="1"/>
      <c r="K958" s="1"/>
      <c r="L958" s="1"/>
      <c r="M958" s="1"/>
      <c r="N958" s="1"/>
      <c r="O958" s="1"/>
      <c r="P958" s="1"/>
    </row>
    <row r="959" spans="1:16" x14ac:dyDescent="0.25">
      <c r="A959" s="1"/>
      <c r="B959" s="485"/>
      <c r="C959" s="1"/>
      <c r="D959" s="1"/>
      <c r="E959" s="1"/>
      <c r="F959" s="1"/>
      <c r="G959" s="1"/>
      <c r="H959" s="1"/>
      <c r="I959" s="1"/>
      <c r="J959" s="1"/>
      <c r="K959" s="1"/>
      <c r="L959" s="1"/>
      <c r="M959" s="1"/>
      <c r="N959" s="1"/>
      <c r="O959" s="1"/>
      <c r="P959" s="1"/>
    </row>
    <row r="960" spans="1:16" x14ac:dyDescent="0.25">
      <c r="A960" s="1"/>
      <c r="B960" s="485"/>
      <c r="C960" s="1"/>
      <c r="D960" s="1"/>
      <c r="E960" s="1"/>
      <c r="F960" s="1"/>
      <c r="G960" s="1"/>
      <c r="H960" s="1"/>
      <c r="I960" s="1"/>
      <c r="J960" s="1"/>
      <c r="K960" s="1"/>
      <c r="L960" s="1"/>
      <c r="M960" s="1"/>
      <c r="N960" s="1"/>
      <c r="O960" s="1"/>
      <c r="P960" s="1"/>
    </row>
    <row r="961" spans="1:16" x14ac:dyDescent="0.25">
      <c r="A961" s="1"/>
      <c r="B961" s="485"/>
      <c r="C961" s="1"/>
      <c r="D961" s="1"/>
      <c r="E961" s="1"/>
      <c r="F961" s="1"/>
      <c r="G961" s="1"/>
      <c r="H961" s="1"/>
      <c r="I961" s="1"/>
      <c r="J961" s="1"/>
      <c r="K961" s="1"/>
      <c r="L961" s="1"/>
      <c r="M961" s="1"/>
      <c r="N961" s="1"/>
      <c r="O961" s="1"/>
      <c r="P961" s="1"/>
    </row>
    <row r="962" spans="1:16" x14ac:dyDescent="0.25">
      <c r="A962" s="1"/>
      <c r="B962" s="485"/>
      <c r="C962" s="1"/>
      <c r="D962" s="1"/>
      <c r="E962" s="1"/>
      <c r="F962" s="1"/>
      <c r="G962" s="1"/>
      <c r="H962" s="1"/>
      <c r="I962" s="1"/>
      <c r="J962" s="1"/>
      <c r="K962" s="1"/>
      <c r="L962" s="1"/>
      <c r="M962" s="1"/>
      <c r="N962" s="1"/>
      <c r="O962" s="1"/>
      <c r="P962" s="1"/>
    </row>
    <row r="963" spans="1:16" x14ac:dyDescent="0.25">
      <c r="A963" s="1"/>
      <c r="B963" s="485"/>
      <c r="C963" s="1"/>
      <c r="D963" s="1"/>
      <c r="E963" s="1"/>
      <c r="F963" s="1"/>
      <c r="G963" s="1"/>
      <c r="H963" s="1"/>
      <c r="I963" s="1"/>
      <c r="J963" s="1"/>
      <c r="K963" s="1"/>
      <c r="L963" s="1"/>
      <c r="M963" s="1"/>
      <c r="N963" s="1"/>
      <c r="O963" s="1"/>
      <c r="P963" s="1"/>
    </row>
    <row r="964" spans="1:16" x14ac:dyDescent="0.25">
      <c r="A964" s="1"/>
      <c r="B964" s="485"/>
      <c r="C964" s="1"/>
      <c r="D964" s="1"/>
      <c r="E964" s="1"/>
      <c r="F964" s="1"/>
      <c r="G964" s="1"/>
      <c r="H964" s="1"/>
      <c r="I964" s="1"/>
      <c r="J964" s="1"/>
      <c r="K964" s="1"/>
      <c r="L964" s="1"/>
      <c r="M964" s="1"/>
      <c r="N964" s="1"/>
      <c r="O964" s="1"/>
      <c r="P964" s="1"/>
    </row>
    <row r="965" spans="1:16" x14ac:dyDescent="0.25">
      <c r="A965" s="1"/>
      <c r="B965" s="485"/>
      <c r="C965" s="1"/>
      <c r="D965" s="1"/>
      <c r="E965" s="1"/>
      <c r="F965" s="1"/>
      <c r="G965" s="1"/>
      <c r="H965" s="1"/>
      <c r="I965" s="1"/>
      <c r="J965" s="1"/>
      <c r="K965" s="1"/>
      <c r="L965" s="1"/>
      <c r="M965" s="1"/>
      <c r="N965" s="1"/>
      <c r="O965" s="1"/>
      <c r="P965" s="1"/>
    </row>
    <row r="966" spans="1:16" x14ac:dyDescent="0.25">
      <c r="A966" s="1"/>
      <c r="B966" s="485"/>
      <c r="C966" s="1"/>
      <c r="D966" s="1"/>
      <c r="E966" s="1"/>
      <c r="F966" s="1"/>
      <c r="G966" s="1"/>
      <c r="H966" s="1"/>
      <c r="I966" s="1"/>
      <c r="J966" s="1"/>
      <c r="K966" s="1"/>
      <c r="L966" s="1"/>
      <c r="M966" s="1"/>
      <c r="N966" s="1"/>
      <c r="O966" s="1"/>
      <c r="P966" s="1"/>
    </row>
    <row r="967" spans="1:16" x14ac:dyDescent="0.25">
      <c r="A967" s="1"/>
      <c r="B967" s="485"/>
      <c r="C967" s="1"/>
      <c r="D967" s="1"/>
      <c r="E967" s="1"/>
      <c r="F967" s="1"/>
      <c r="G967" s="1"/>
      <c r="H967" s="1"/>
      <c r="I967" s="1"/>
      <c r="J967" s="1"/>
      <c r="K967" s="1"/>
      <c r="L967" s="1"/>
      <c r="M967" s="1"/>
      <c r="N967" s="1"/>
      <c r="O967" s="1"/>
      <c r="P967" s="1"/>
    </row>
    <row r="968" spans="1:16" x14ac:dyDescent="0.25">
      <c r="A968" s="1"/>
      <c r="B968" s="485"/>
      <c r="C968" s="1"/>
      <c r="D968" s="1"/>
      <c r="E968" s="1"/>
      <c r="F968" s="1"/>
      <c r="G968" s="1"/>
      <c r="H968" s="1"/>
      <c r="I968" s="1"/>
      <c r="J968" s="1"/>
      <c r="K968" s="1"/>
      <c r="L968" s="1"/>
      <c r="M968" s="1"/>
      <c r="N968" s="1"/>
      <c r="O968" s="1"/>
      <c r="P968" s="1"/>
    </row>
    <row r="969" spans="1:16" x14ac:dyDescent="0.25">
      <c r="A969" s="1"/>
      <c r="B969" s="485"/>
      <c r="C969" s="1"/>
      <c r="D969" s="1"/>
      <c r="E969" s="1"/>
      <c r="F969" s="1"/>
      <c r="G969" s="1"/>
      <c r="H969" s="1"/>
      <c r="I969" s="1"/>
      <c r="J969" s="1"/>
      <c r="K969" s="1"/>
      <c r="L969" s="1"/>
      <c r="M969" s="1"/>
      <c r="N969" s="1"/>
      <c r="O969" s="1"/>
      <c r="P969" s="1"/>
    </row>
    <row r="970" spans="1:16" x14ac:dyDescent="0.25">
      <c r="A970" s="1"/>
      <c r="B970" s="485"/>
      <c r="C970" s="1"/>
      <c r="D970" s="1"/>
      <c r="E970" s="1"/>
      <c r="F970" s="1"/>
      <c r="G970" s="1"/>
      <c r="H970" s="1"/>
      <c r="I970" s="1"/>
      <c r="J970" s="1"/>
      <c r="K970" s="1"/>
      <c r="L970" s="1"/>
      <c r="M970" s="1"/>
      <c r="N970" s="1"/>
      <c r="O970" s="1"/>
      <c r="P970" s="1"/>
    </row>
    <row r="971" spans="1:16" x14ac:dyDescent="0.25">
      <c r="A971" s="1"/>
      <c r="B971" s="485"/>
      <c r="C971" s="1"/>
      <c r="D971" s="1"/>
      <c r="E971" s="1"/>
      <c r="F971" s="1"/>
      <c r="G971" s="1"/>
      <c r="H971" s="1"/>
      <c r="I971" s="1"/>
      <c r="J971" s="1"/>
      <c r="K971" s="1"/>
      <c r="L971" s="1"/>
      <c r="M971" s="1"/>
      <c r="N971" s="1"/>
      <c r="O971" s="1"/>
      <c r="P971" s="1"/>
    </row>
    <row r="972" spans="1:16" x14ac:dyDescent="0.25">
      <c r="A972" s="1"/>
      <c r="B972" s="485"/>
      <c r="C972" s="1"/>
      <c r="D972" s="1"/>
      <c r="E972" s="1"/>
      <c r="F972" s="1"/>
      <c r="G972" s="1"/>
      <c r="H972" s="1"/>
      <c r="I972" s="1"/>
      <c r="J972" s="1"/>
      <c r="K972" s="1"/>
      <c r="L972" s="1"/>
      <c r="M972" s="1"/>
      <c r="N972" s="1"/>
      <c r="O972" s="1"/>
      <c r="P972" s="1"/>
    </row>
    <row r="973" spans="1:16" x14ac:dyDescent="0.25">
      <c r="A973" s="1"/>
      <c r="B973" s="485"/>
      <c r="C973" s="1"/>
      <c r="D973" s="1"/>
      <c r="E973" s="1"/>
      <c r="F973" s="1"/>
      <c r="G973" s="1"/>
      <c r="H973" s="1"/>
      <c r="I973" s="1"/>
      <c r="J973" s="1"/>
      <c r="K973" s="1"/>
      <c r="L973" s="1"/>
      <c r="M973" s="1"/>
      <c r="N973" s="1"/>
      <c r="O973" s="1"/>
      <c r="P973" s="1"/>
    </row>
    <row r="974" spans="1:16" x14ac:dyDescent="0.25">
      <c r="A974" s="1"/>
      <c r="B974" s="485"/>
      <c r="C974" s="1"/>
      <c r="D974" s="1"/>
      <c r="E974" s="1"/>
      <c r="F974" s="1"/>
      <c r="G974" s="1"/>
      <c r="H974" s="1"/>
      <c r="I974" s="1"/>
      <c r="J974" s="1"/>
      <c r="K974" s="1"/>
      <c r="L974" s="1"/>
      <c r="M974" s="1"/>
      <c r="N974" s="1"/>
      <c r="O974" s="1"/>
      <c r="P974" s="1"/>
    </row>
    <row r="975" spans="1:16" x14ac:dyDescent="0.25">
      <c r="A975" s="1"/>
      <c r="B975" s="485"/>
      <c r="C975" s="1"/>
      <c r="D975" s="1"/>
      <c r="E975" s="1"/>
      <c r="F975" s="1"/>
      <c r="G975" s="1"/>
      <c r="H975" s="1"/>
      <c r="I975" s="1"/>
      <c r="J975" s="1"/>
      <c r="K975" s="1"/>
      <c r="L975" s="1"/>
      <c r="M975" s="1"/>
      <c r="N975" s="1"/>
      <c r="O975" s="1"/>
      <c r="P975" s="1"/>
    </row>
    <row r="976" spans="1:16" x14ac:dyDescent="0.25">
      <c r="A976" s="1"/>
      <c r="B976" s="485"/>
      <c r="C976" s="1"/>
      <c r="D976" s="1"/>
      <c r="E976" s="1"/>
      <c r="F976" s="1"/>
      <c r="G976" s="1"/>
      <c r="H976" s="1"/>
      <c r="I976" s="1"/>
      <c r="J976" s="1"/>
      <c r="K976" s="1"/>
      <c r="L976" s="1"/>
      <c r="M976" s="1"/>
      <c r="N976" s="1"/>
      <c r="O976" s="1"/>
      <c r="P976" s="1"/>
    </row>
    <row r="977" spans="1:16" x14ac:dyDescent="0.25">
      <c r="A977" s="1"/>
      <c r="B977" s="485"/>
      <c r="C977" s="1"/>
      <c r="D977" s="1"/>
      <c r="E977" s="1"/>
      <c r="F977" s="1"/>
      <c r="G977" s="1"/>
      <c r="H977" s="1"/>
      <c r="I977" s="1"/>
      <c r="J977" s="1"/>
      <c r="K977" s="1"/>
      <c r="L977" s="1"/>
      <c r="M977" s="1"/>
      <c r="N977" s="1"/>
      <c r="O977" s="1"/>
      <c r="P977" s="1"/>
    </row>
    <row r="978" spans="1:16" x14ac:dyDescent="0.25">
      <c r="A978" s="1"/>
      <c r="B978" s="485"/>
      <c r="C978" s="1"/>
      <c r="D978" s="1"/>
      <c r="E978" s="1"/>
      <c r="F978" s="1"/>
      <c r="G978" s="1"/>
      <c r="H978" s="1"/>
      <c r="I978" s="1"/>
      <c r="J978" s="1"/>
      <c r="K978" s="1"/>
      <c r="L978" s="1"/>
      <c r="M978" s="1"/>
      <c r="N978" s="1"/>
      <c r="O978" s="1"/>
      <c r="P978" s="1"/>
    </row>
    <row r="979" spans="1:16" x14ac:dyDescent="0.25">
      <c r="A979" s="1"/>
      <c r="B979" s="485"/>
      <c r="C979" s="1"/>
      <c r="D979" s="1"/>
      <c r="E979" s="1"/>
      <c r="F979" s="1"/>
      <c r="G979" s="1"/>
      <c r="H979" s="1"/>
      <c r="I979" s="1"/>
      <c r="J979" s="1"/>
      <c r="K979" s="1"/>
      <c r="L979" s="1"/>
      <c r="M979" s="1"/>
      <c r="N979" s="1"/>
      <c r="O979" s="1"/>
      <c r="P979" s="1"/>
    </row>
    <row r="980" spans="1:16" x14ac:dyDescent="0.25">
      <c r="A980" s="1"/>
      <c r="B980" s="485"/>
      <c r="C980" s="1"/>
      <c r="D980" s="1"/>
      <c r="E980" s="1"/>
      <c r="F980" s="1"/>
      <c r="G980" s="1"/>
      <c r="H980" s="1"/>
      <c r="I980" s="1"/>
      <c r="J980" s="1"/>
      <c r="K980" s="1"/>
      <c r="L980" s="1"/>
      <c r="M980" s="1"/>
      <c r="N980" s="1"/>
      <c r="O980" s="1"/>
      <c r="P980" s="1"/>
    </row>
    <row r="981" spans="1:16" x14ac:dyDescent="0.25">
      <c r="A981" s="1"/>
      <c r="B981" s="485"/>
      <c r="C981" s="1"/>
      <c r="D981" s="1"/>
      <c r="E981" s="1"/>
      <c r="F981" s="1"/>
      <c r="G981" s="1"/>
      <c r="H981" s="1"/>
      <c r="I981" s="1"/>
      <c r="J981" s="1"/>
      <c r="K981" s="1"/>
      <c r="L981" s="1"/>
      <c r="M981" s="1"/>
      <c r="N981" s="1"/>
      <c r="O981" s="1"/>
      <c r="P981" s="1"/>
    </row>
    <row r="982" spans="1:16" x14ac:dyDescent="0.25">
      <c r="A982" s="1"/>
      <c r="B982" s="485"/>
      <c r="C982" s="1"/>
      <c r="D982" s="1"/>
      <c r="E982" s="1"/>
      <c r="F982" s="1"/>
      <c r="G982" s="1"/>
      <c r="H982" s="1"/>
      <c r="I982" s="1"/>
      <c r="J982" s="1"/>
      <c r="K982" s="1"/>
      <c r="L982" s="1"/>
      <c r="M982" s="1"/>
      <c r="N982" s="1"/>
      <c r="O982" s="1"/>
      <c r="P982" s="1"/>
    </row>
    <row r="983" spans="1:16" x14ac:dyDescent="0.25">
      <c r="A983" s="1"/>
      <c r="B983" s="485"/>
      <c r="C983" s="1"/>
      <c r="D983" s="1"/>
      <c r="E983" s="1"/>
      <c r="F983" s="1"/>
      <c r="G983" s="1"/>
      <c r="H983" s="1"/>
      <c r="I983" s="1"/>
      <c r="J983" s="1"/>
      <c r="K983" s="1"/>
      <c r="L983" s="1"/>
      <c r="M983" s="1"/>
      <c r="N983" s="1"/>
      <c r="O983" s="1"/>
      <c r="P983" s="1"/>
    </row>
    <row r="984" spans="1:16" x14ac:dyDescent="0.25">
      <c r="A984" s="1"/>
      <c r="B984" s="485"/>
      <c r="C984" s="1"/>
      <c r="D984" s="1"/>
      <c r="E984" s="1"/>
      <c r="F984" s="1"/>
      <c r="G984" s="1"/>
      <c r="H984" s="1"/>
      <c r="I984" s="1"/>
      <c r="J984" s="1"/>
      <c r="K984" s="1"/>
      <c r="L984" s="1"/>
      <c r="M984" s="1"/>
      <c r="N984" s="1"/>
      <c r="O984" s="1"/>
      <c r="P984" s="1"/>
    </row>
    <row r="985" spans="1:16" x14ac:dyDescent="0.25">
      <c r="A985" s="1"/>
      <c r="B985" s="485"/>
      <c r="C985" s="1"/>
      <c r="D985" s="1"/>
      <c r="E985" s="1"/>
      <c r="F985" s="1"/>
      <c r="G985" s="1"/>
      <c r="H985" s="1"/>
      <c r="I985" s="1"/>
      <c r="J985" s="1"/>
      <c r="K985" s="1"/>
      <c r="L985" s="1"/>
      <c r="M985" s="1"/>
      <c r="N985" s="1"/>
      <c r="O985" s="1"/>
      <c r="P985" s="1"/>
    </row>
    <row r="986" spans="1:16" x14ac:dyDescent="0.25">
      <c r="A986" s="1"/>
      <c r="B986" s="485"/>
      <c r="C986" s="1"/>
      <c r="D986" s="1"/>
      <c r="E986" s="1"/>
      <c r="F986" s="1"/>
      <c r="G986" s="1"/>
      <c r="H986" s="1"/>
      <c r="I986" s="1"/>
      <c r="J986" s="1"/>
      <c r="K986" s="1"/>
      <c r="L986" s="1"/>
      <c r="M986" s="1"/>
      <c r="N986" s="1"/>
      <c r="O986" s="1"/>
      <c r="P986" s="1"/>
    </row>
    <row r="987" spans="1:16" x14ac:dyDescent="0.25">
      <c r="A987" s="1"/>
      <c r="B987" s="485"/>
      <c r="C987" s="1"/>
      <c r="D987" s="1"/>
      <c r="E987" s="1"/>
      <c r="F987" s="1"/>
      <c r="G987" s="1"/>
      <c r="H987" s="1"/>
      <c r="I987" s="1"/>
      <c r="J987" s="1"/>
      <c r="K987" s="1"/>
      <c r="L987" s="1"/>
      <c r="M987" s="1"/>
      <c r="N987" s="1"/>
      <c r="O987" s="1"/>
      <c r="P987" s="1"/>
    </row>
    <row r="988" spans="1:16" x14ac:dyDescent="0.25">
      <c r="A988" s="1"/>
      <c r="B988" s="485"/>
      <c r="C988" s="1"/>
      <c r="D988" s="1"/>
      <c r="E988" s="1"/>
      <c r="F988" s="1"/>
      <c r="G988" s="1"/>
      <c r="H988" s="1"/>
      <c r="I988" s="1"/>
      <c r="J988" s="1"/>
      <c r="K988" s="1"/>
      <c r="L988" s="1"/>
      <c r="M988" s="1"/>
      <c r="N988" s="1"/>
      <c r="O988" s="1"/>
      <c r="P988" s="1"/>
    </row>
    <row r="989" spans="1:16" x14ac:dyDescent="0.25">
      <c r="A989" s="1"/>
      <c r="B989" s="485"/>
      <c r="C989" s="1"/>
      <c r="D989" s="1"/>
      <c r="E989" s="1"/>
      <c r="F989" s="1"/>
      <c r="G989" s="1"/>
      <c r="H989" s="1"/>
      <c r="I989" s="1"/>
      <c r="J989" s="1"/>
      <c r="K989" s="1"/>
      <c r="L989" s="1"/>
      <c r="M989" s="1"/>
      <c r="N989" s="1"/>
      <c r="O989" s="1"/>
      <c r="P989" s="1"/>
    </row>
    <row r="990" spans="1:16" x14ac:dyDescent="0.25">
      <c r="A990" s="1"/>
      <c r="B990" s="485"/>
      <c r="C990" s="1"/>
      <c r="D990" s="1"/>
      <c r="E990" s="1"/>
      <c r="F990" s="1"/>
      <c r="G990" s="1"/>
      <c r="H990" s="1"/>
      <c r="I990" s="1"/>
      <c r="J990" s="1"/>
      <c r="K990" s="1"/>
      <c r="L990" s="1"/>
      <c r="M990" s="1"/>
      <c r="N990" s="1"/>
      <c r="O990" s="1"/>
      <c r="P990" s="1"/>
    </row>
    <row r="991" spans="1:16" x14ac:dyDescent="0.25">
      <c r="A991" s="1"/>
      <c r="B991" s="485"/>
      <c r="C991" s="1"/>
      <c r="D991" s="1"/>
      <c r="E991" s="1"/>
      <c r="F991" s="1"/>
      <c r="G991" s="1"/>
      <c r="H991" s="1"/>
      <c r="I991" s="1"/>
      <c r="J991" s="1"/>
      <c r="K991" s="1"/>
      <c r="L991" s="1"/>
      <c r="M991" s="1"/>
      <c r="N991" s="1"/>
      <c r="O991" s="1"/>
      <c r="P991" s="1"/>
    </row>
    <row r="992" spans="1:16" x14ac:dyDescent="0.25">
      <c r="A992" s="1"/>
      <c r="B992" s="485"/>
      <c r="C992" s="1"/>
      <c r="D992" s="1"/>
      <c r="E992" s="1"/>
      <c r="F992" s="1"/>
      <c r="G992" s="1"/>
      <c r="H992" s="1"/>
      <c r="I992" s="1"/>
      <c r="J992" s="1"/>
      <c r="K992" s="1"/>
      <c r="L992" s="1"/>
      <c r="M992" s="1"/>
      <c r="N992" s="1"/>
      <c r="O992" s="1"/>
      <c r="P992" s="1"/>
    </row>
    <row r="993" spans="1:16" x14ac:dyDescent="0.25">
      <c r="A993" s="1"/>
      <c r="B993" s="485"/>
      <c r="C993" s="1"/>
      <c r="D993" s="1"/>
      <c r="E993" s="1"/>
      <c r="F993" s="1"/>
      <c r="G993" s="1"/>
      <c r="H993" s="1"/>
      <c r="I993" s="1"/>
      <c r="J993" s="1"/>
      <c r="K993" s="1"/>
      <c r="L993" s="1"/>
      <c r="M993" s="1"/>
      <c r="N993" s="1"/>
      <c r="O993" s="1"/>
      <c r="P993" s="1"/>
    </row>
    <row r="994" spans="1:16" x14ac:dyDescent="0.25">
      <c r="A994" s="1"/>
      <c r="B994" s="485"/>
      <c r="C994" s="1"/>
      <c r="D994" s="1"/>
      <c r="E994" s="1"/>
      <c r="F994" s="1"/>
      <c r="G994" s="1"/>
      <c r="H994" s="1"/>
      <c r="I994" s="1"/>
      <c r="J994" s="1"/>
      <c r="K994" s="1"/>
      <c r="L994" s="1"/>
      <c r="M994" s="1"/>
      <c r="N994" s="1"/>
      <c r="O994" s="1"/>
      <c r="P994" s="1"/>
    </row>
    <row r="995" spans="1:16" x14ac:dyDescent="0.25">
      <c r="A995" s="1"/>
      <c r="B995" s="485"/>
      <c r="C995" s="1"/>
      <c r="D995" s="1"/>
      <c r="E995" s="1"/>
      <c r="F995" s="1"/>
      <c r="G995" s="1"/>
      <c r="H995" s="1"/>
      <c r="I995" s="1"/>
      <c r="J995" s="1"/>
      <c r="K995" s="1"/>
      <c r="L995" s="1"/>
      <c r="M995" s="1"/>
      <c r="N995" s="1"/>
      <c r="O995" s="1"/>
      <c r="P995" s="1"/>
    </row>
    <row r="996" spans="1:16" x14ac:dyDescent="0.25">
      <c r="A996" s="1"/>
      <c r="B996" s="485"/>
      <c r="C996" s="1"/>
      <c r="D996" s="1"/>
      <c r="E996" s="1"/>
      <c r="F996" s="1"/>
      <c r="G996" s="1"/>
      <c r="H996" s="1"/>
      <c r="I996" s="1"/>
      <c r="J996" s="1"/>
      <c r="K996" s="1"/>
      <c r="L996" s="1"/>
      <c r="M996" s="1"/>
      <c r="N996" s="1"/>
      <c r="O996" s="1"/>
      <c r="P996" s="1"/>
    </row>
    <row r="997" spans="1:16" x14ac:dyDescent="0.25">
      <c r="A997" s="1"/>
      <c r="B997" s="485"/>
      <c r="C997" s="1"/>
      <c r="D997" s="1"/>
      <c r="E997" s="1"/>
      <c r="F997" s="1"/>
      <c r="G997" s="1"/>
      <c r="H997" s="1"/>
      <c r="I997" s="1"/>
      <c r="J997" s="1"/>
      <c r="K997" s="1"/>
      <c r="L997" s="1"/>
      <c r="M997" s="1"/>
      <c r="N997" s="1"/>
      <c r="O997" s="1"/>
      <c r="P997" s="1"/>
    </row>
  </sheetData>
  <mergeCells count="120">
    <mergeCell ref="A20:A22"/>
    <mergeCell ref="P132:P133"/>
    <mergeCell ref="M122:M123"/>
    <mergeCell ref="N122:N123"/>
    <mergeCell ref="N116:O116"/>
    <mergeCell ref="O122:O123"/>
    <mergeCell ref="J122:J123"/>
    <mergeCell ref="P122:P123"/>
    <mergeCell ref="A23:A25"/>
    <mergeCell ref="N130:O130"/>
    <mergeCell ref="P60:P62"/>
    <mergeCell ref="L60:L62"/>
    <mergeCell ref="K60:K62"/>
    <mergeCell ref="M60:M62"/>
    <mergeCell ref="N66:O66"/>
    <mergeCell ref="N80:O80"/>
    <mergeCell ref="O60:O62"/>
    <mergeCell ref="N97:O97"/>
    <mergeCell ref="D122:D123"/>
    <mergeCell ref="C122:C123"/>
    <mergeCell ref="L122:L123"/>
    <mergeCell ref="I122:I123"/>
    <mergeCell ref="F122:F123"/>
    <mergeCell ref="G122:G123"/>
    <mergeCell ref="A1:A3"/>
    <mergeCell ref="A5:A8"/>
    <mergeCell ref="A9:A11"/>
    <mergeCell ref="B1:B3"/>
    <mergeCell ref="C1:P1"/>
    <mergeCell ref="C2:F2"/>
    <mergeCell ref="J2:O2"/>
    <mergeCell ref="G2:I2"/>
    <mergeCell ref="A13:A19"/>
    <mergeCell ref="N60:N62"/>
    <mergeCell ref="A159:A163"/>
    <mergeCell ref="C132:C133"/>
    <mergeCell ref="D132:D133"/>
    <mergeCell ref="O132:O133"/>
    <mergeCell ref="A132:A139"/>
    <mergeCell ref="I132:I133"/>
    <mergeCell ref="P45:P46"/>
    <mergeCell ref="P42:P43"/>
    <mergeCell ref="A26:A45"/>
    <mergeCell ref="J36:J37"/>
    <mergeCell ref="K36:K37"/>
    <mergeCell ref="J42:J43"/>
    <mergeCell ref="P36:P37"/>
    <mergeCell ref="B36:B37"/>
    <mergeCell ref="L42:L43"/>
    <mergeCell ref="C42:C43"/>
    <mergeCell ref="A143:A155"/>
    <mergeCell ref="F132:F133"/>
    <mergeCell ref="H132:H133"/>
    <mergeCell ref="E132:E133"/>
    <mergeCell ref="G132:G133"/>
    <mergeCell ref="G60:G62"/>
    <mergeCell ref="H60:H62"/>
    <mergeCell ref="K165:O165"/>
    <mergeCell ref="N164:O164"/>
    <mergeCell ref="N157:O157"/>
    <mergeCell ref="K132:K133"/>
    <mergeCell ref="J132:J133"/>
    <mergeCell ref="N132:N133"/>
    <mergeCell ref="L132:L133"/>
    <mergeCell ref="M132:M133"/>
    <mergeCell ref="N141:O141"/>
    <mergeCell ref="A99:A114"/>
    <mergeCell ref="A118:A128"/>
    <mergeCell ref="K122:K123"/>
    <mergeCell ref="A53:A56"/>
    <mergeCell ref="A47:A52"/>
    <mergeCell ref="B45:B46"/>
    <mergeCell ref="C45:C46"/>
    <mergeCell ref="G45:G46"/>
    <mergeCell ref="E45:E46"/>
    <mergeCell ref="B60:B62"/>
    <mergeCell ref="D60:D62"/>
    <mergeCell ref="A57:A58"/>
    <mergeCell ref="A59:A65"/>
    <mergeCell ref="A68:A78"/>
    <mergeCell ref="A82:A95"/>
    <mergeCell ref="C60:C62"/>
    <mergeCell ref="H122:H123"/>
    <mergeCell ref="F60:F62"/>
    <mergeCell ref="E122:E123"/>
    <mergeCell ref="B42:B43"/>
    <mergeCell ref="C36:C37"/>
    <mergeCell ref="E36:E37"/>
    <mergeCell ref="D36:D37"/>
    <mergeCell ref="G42:G43"/>
    <mergeCell ref="H45:H46"/>
    <mergeCell ref="E60:E62"/>
    <mergeCell ref="M45:M46"/>
    <mergeCell ref="M36:M37"/>
    <mergeCell ref="M42:M43"/>
    <mergeCell ref="F42:F43"/>
    <mergeCell ref="J45:J46"/>
    <mergeCell ref="E42:E43"/>
    <mergeCell ref="D45:D46"/>
    <mergeCell ref="H42:H43"/>
    <mergeCell ref="H36:H37"/>
    <mergeCell ref="K45:K46"/>
    <mergeCell ref="L45:L46"/>
    <mergeCell ref="I45:I46"/>
    <mergeCell ref="K42:K43"/>
    <mergeCell ref="L36:L37"/>
    <mergeCell ref="D42:D43"/>
    <mergeCell ref="J60:J62"/>
    <mergeCell ref="I60:I62"/>
    <mergeCell ref="O36:O37"/>
    <mergeCell ref="N36:N37"/>
    <mergeCell ref="O45:O46"/>
    <mergeCell ref="O42:O43"/>
    <mergeCell ref="F45:F46"/>
    <mergeCell ref="F36:F37"/>
    <mergeCell ref="G36:G37"/>
    <mergeCell ref="I42:I43"/>
    <mergeCell ref="I36:I37"/>
    <mergeCell ref="N45:N46"/>
    <mergeCell ref="N42:N43"/>
  </mergeCells>
  <pageMargins left="0.19685039370078741" right="0.35" top="0.27559055118110237" bottom="0.74803149606299213" header="0.31496062992125984" footer="0.31496062992125984"/>
  <pageSetup paperSize="271" scale="65"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G11"/>
  <sheetViews>
    <sheetView workbookViewId="0">
      <selection activeCell="C3" sqref="C3:G11"/>
    </sheetView>
  </sheetViews>
  <sheetFormatPr baseColWidth="10" defaultRowHeight="15" x14ac:dyDescent="0.25"/>
  <cols>
    <col min="3" max="3" width="39" style="3" customWidth="1"/>
    <col min="4" max="4" width="11.42578125" customWidth="1"/>
    <col min="5" max="5" width="18" customWidth="1"/>
    <col min="6" max="6" width="11.85546875" customWidth="1"/>
    <col min="7" max="7" width="13.28515625" customWidth="1"/>
  </cols>
  <sheetData>
    <row r="3" spans="3:7" s="3" customFormat="1" ht="45" x14ac:dyDescent="0.25">
      <c r="C3" s="450" t="s">
        <v>470</v>
      </c>
      <c r="D3" s="451" t="str">
        <f>'g. Autoevaluación Cuantitativa'!F3</f>
        <v>TOTAL ENFOQUE</v>
      </c>
      <c r="E3" s="451" t="str">
        <f>'g. Autoevaluación Cuantitativa'!I3</f>
        <v>TOTAL IMPLEMENTACION</v>
      </c>
      <c r="F3" s="451" t="str">
        <f>'g. Autoevaluación Cuantitativa'!O3</f>
        <v>TOTAL RESULTADOS</v>
      </c>
      <c r="G3" s="452" t="str">
        <f>'g. Autoevaluación Cuantitativa'!P3</f>
        <v>TOTAL ESTANDAR</v>
      </c>
    </row>
    <row r="4" spans="3:7" ht="30" customHeight="1" x14ac:dyDescent="0.25">
      <c r="C4" s="453" t="str">
        <f>'g. Autoevaluación Cuantitativa'!B4</f>
        <v>GRUPO DE ESTÁNDARES ASISTENCIALES</v>
      </c>
      <c r="D4" s="449">
        <v>1.5</v>
      </c>
      <c r="E4" s="454">
        <v>2.2999999999999998</v>
      </c>
      <c r="F4" s="454">
        <v>2.2999999999999998</v>
      </c>
      <c r="G4" s="455">
        <v>2.8</v>
      </c>
    </row>
    <row r="5" spans="3:7" s="443" customFormat="1" ht="30" customHeight="1" x14ac:dyDescent="0.25">
      <c r="C5" s="453" t="s">
        <v>469</v>
      </c>
      <c r="D5" s="449">
        <v>2.9</v>
      </c>
      <c r="E5" s="454">
        <v>2.7</v>
      </c>
      <c r="F5" s="454">
        <v>2.7</v>
      </c>
      <c r="G5" s="455">
        <v>2.8</v>
      </c>
    </row>
    <row r="6" spans="3:7" x14ac:dyDescent="0.25">
      <c r="C6" s="453" t="s">
        <v>87</v>
      </c>
      <c r="D6" s="454">
        <v>2.6</v>
      </c>
      <c r="E6" s="454">
        <v>2.6</v>
      </c>
      <c r="F6" s="454">
        <v>2.6</v>
      </c>
      <c r="G6" s="455">
        <v>2.6</v>
      </c>
    </row>
    <row r="7" spans="3:7" ht="30" x14ac:dyDescent="0.25">
      <c r="C7" s="453" t="s">
        <v>90</v>
      </c>
      <c r="D7" s="454">
        <v>2.4</v>
      </c>
      <c r="E7" s="454">
        <v>2.4</v>
      </c>
      <c r="F7" s="454">
        <v>2.2999999999999998</v>
      </c>
      <c r="G7" s="455">
        <v>2.4</v>
      </c>
    </row>
    <row r="8" spans="3:7" ht="30" x14ac:dyDescent="0.25">
      <c r="C8" s="453" t="s">
        <v>91</v>
      </c>
      <c r="D8" s="454">
        <v>3</v>
      </c>
      <c r="E8" s="454">
        <v>2.9</v>
      </c>
      <c r="F8" s="454">
        <v>2.9</v>
      </c>
      <c r="G8" s="455">
        <v>2.9</v>
      </c>
    </row>
    <row r="9" spans="3:7" ht="30" x14ac:dyDescent="0.25">
      <c r="C9" s="453" t="s">
        <v>93</v>
      </c>
      <c r="D9" s="454">
        <v>2.5</v>
      </c>
      <c r="E9" s="454">
        <v>2</v>
      </c>
      <c r="F9" s="454">
        <v>2.1</v>
      </c>
      <c r="G9" s="455">
        <v>2.1</v>
      </c>
    </row>
    <row r="10" spans="3:7" ht="30" x14ac:dyDescent="0.25">
      <c r="C10" s="453" t="s">
        <v>95</v>
      </c>
      <c r="D10" s="454">
        <v>2.6</v>
      </c>
      <c r="E10" s="454">
        <v>2.4</v>
      </c>
      <c r="F10" s="454">
        <v>2.2000000000000002</v>
      </c>
      <c r="G10" s="455">
        <v>2.4</v>
      </c>
    </row>
    <row r="11" spans="3:7" ht="30" x14ac:dyDescent="0.25">
      <c r="C11" s="453" t="s">
        <v>97</v>
      </c>
      <c r="D11" s="454">
        <v>1.6</v>
      </c>
      <c r="E11" s="454">
        <v>1.5</v>
      </c>
      <c r="F11" s="454">
        <v>1.5</v>
      </c>
      <c r="G11" s="455">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00"/>
  <sheetViews>
    <sheetView tabSelected="1" topLeftCell="A4" zoomScale="62" zoomScaleNormal="62" workbookViewId="0">
      <pane ySplit="4" topLeftCell="A8" activePane="bottomLeft" state="frozen"/>
      <selection activeCell="A4" sqref="A4"/>
      <selection pane="bottomLeft" activeCell="A2" sqref="A2"/>
    </sheetView>
  </sheetViews>
  <sheetFormatPr baseColWidth="10" defaultColWidth="15.140625" defaultRowHeight="15" x14ac:dyDescent="0.25"/>
  <cols>
    <col min="1" max="1" width="9.42578125" style="248" customWidth="1"/>
    <col min="2" max="2" width="26.140625" style="248" customWidth="1"/>
    <col min="3" max="4" width="9.42578125" style="248" customWidth="1"/>
    <col min="5" max="12" width="5" style="248" customWidth="1"/>
    <col min="13" max="20" width="5" style="364" customWidth="1"/>
    <col min="21" max="32" width="5" style="248" customWidth="1"/>
    <col min="33" max="44" width="5" style="409" customWidth="1"/>
    <col min="45" max="46" width="29.5703125" style="248" customWidth="1"/>
    <col min="47" max="16384" width="15.140625" style="248"/>
  </cols>
  <sheetData>
    <row r="1" spans="1:46" x14ac:dyDescent="0.25">
      <c r="A1" s="248">
        <v>139</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row>
    <row r="2" spans="1:46" ht="69.75" customHeight="1" x14ac:dyDescent="0.25">
      <c r="A2" s="2"/>
      <c r="B2" s="247" t="s">
        <v>146</v>
      </c>
      <c r="C2" s="705" t="s">
        <v>0</v>
      </c>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3"/>
      <c r="AT2" s="3"/>
    </row>
    <row r="3" spans="1:46" ht="24" customHeight="1" x14ac:dyDescent="0.25">
      <c r="A3" s="706"/>
      <c r="B3" s="706"/>
      <c r="C3" s="706"/>
      <c r="D3" s="716"/>
      <c r="E3" s="714">
        <v>2019</v>
      </c>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3"/>
      <c r="AT3" s="3"/>
    </row>
    <row r="4" spans="1:46" s="481" customFormat="1" ht="24" customHeight="1" thickBot="1" x14ac:dyDescent="0.3">
      <c r="A4" s="482"/>
      <c r="D4" s="483"/>
      <c r="E4" s="71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3"/>
      <c r="AT4" s="3"/>
    </row>
    <row r="5" spans="1:46" ht="63.75" customHeight="1" thickBot="1" x14ac:dyDescent="0.3">
      <c r="A5" s="707" t="s">
        <v>1</v>
      </c>
      <c r="B5" s="746"/>
      <c r="C5" s="747"/>
      <c r="D5" s="372" t="s">
        <v>2</v>
      </c>
      <c r="E5" s="708" t="s">
        <v>3</v>
      </c>
      <c r="F5" s="709"/>
      <c r="G5" s="709"/>
      <c r="H5" s="710"/>
      <c r="I5" s="702" t="s">
        <v>4</v>
      </c>
      <c r="J5" s="711"/>
      <c r="K5" s="711"/>
      <c r="L5" s="712"/>
      <c r="M5" s="702" t="s">
        <v>5</v>
      </c>
      <c r="N5" s="703"/>
      <c r="O5" s="703"/>
      <c r="P5" s="704"/>
      <c r="Q5" s="702" t="s">
        <v>6</v>
      </c>
      <c r="R5" s="703"/>
      <c r="S5" s="703"/>
      <c r="T5" s="704"/>
      <c r="U5" s="702" t="s">
        <v>436</v>
      </c>
      <c r="V5" s="703"/>
      <c r="W5" s="703"/>
      <c r="X5" s="704"/>
      <c r="Y5" s="702" t="s">
        <v>437</v>
      </c>
      <c r="Z5" s="703"/>
      <c r="AA5" s="703"/>
      <c r="AB5" s="704"/>
      <c r="AC5" s="702" t="s">
        <v>151</v>
      </c>
      <c r="AD5" s="703"/>
      <c r="AE5" s="703"/>
      <c r="AF5" s="704"/>
      <c r="AG5" s="702" t="s">
        <v>150</v>
      </c>
      <c r="AH5" s="703"/>
      <c r="AI5" s="703"/>
      <c r="AJ5" s="704"/>
      <c r="AK5" s="702" t="s">
        <v>149</v>
      </c>
      <c r="AL5" s="703"/>
      <c r="AM5" s="703"/>
      <c r="AN5" s="704"/>
      <c r="AO5" s="702" t="s">
        <v>148</v>
      </c>
      <c r="AP5" s="703"/>
      <c r="AQ5" s="703"/>
      <c r="AR5" s="704"/>
      <c r="AS5" s="4"/>
      <c r="AT5" s="4"/>
    </row>
    <row r="6" spans="1:46" ht="18" customHeight="1" x14ac:dyDescent="0.25">
      <c r="A6" s="717" t="s">
        <v>468</v>
      </c>
      <c r="B6" s="717"/>
      <c r="C6" s="745"/>
      <c r="D6" s="5" t="s">
        <v>7</v>
      </c>
      <c r="E6" s="6">
        <v>1</v>
      </c>
      <c r="F6" s="7">
        <v>2</v>
      </c>
      <c r="G6" s="7">
        <v>3</v>
      </c>
      <c r="H6" s="8">
        <v>4</v>
      </c>
      <c r="I6" s="6">
        <v>1</v>
      </c>
      <c r="J6" s="7">
        <v>2</v>
      </c>
      <c r="K6" s="7">
        <v>3</v>
      </c>
      <c r="L6" s="8">
        <v>4</v>
      </c>
      <c r="M6" s="366">
        <v>1</v>
      </c>
      <c r="N6" s="366">
        <v>2</v>
      </c>
      <c r="O6" s="366">
        <v>3</v>
      </c>
      <c r="P6" s="366">
        <v>4</v>
      </c>
      <c r="Q6" s="366">
        <v>1</v>
      </c>
      <c r="R6" s="366">
        <v>2</v>
      </c>
      <c r="S6" s="366">
        <v>3</v>
      </c>
      <c r="T6" s="366">
        <v>4</v>
      </c>
      <c r="U6" s="6">
        <v>1</v>
      </c>
      <c r="V6" s="7">
        <v>2</v>
      </c>
      <c r="W6" s="7">
        <v>3</v>
      </c>
      <c r="X6" s="8">
        <v>4</v>
      </c>
      <c r="Y6" s="6">
        <v>1</v>
      </c>
      <c r="Z6" s="7">
        <v>2</v>
      </c>
      <c r="AA6" s="7">
        <v>3</v>
      </c>
      <c r="AB6" s="8">
        <v>4</v>
      </c>
      <c r="AC6" s="6">
        <v>1</v>
      </c>
      <c r="AD6" s="7">
        <v>2</v>
      </c>
      <c r="AE6" s="7">
        <v>3</v>
      </c>
      <c r="AF6" s="8">
        <v>4</v>
      </c>
      <c r="AG6" s="366">
        <v>1</v>
      </c>
      <c r="AH6" s="366">
        <v>2</v>
      </c>
      <c r="AI6" s="366">
        <v>3</v>
      </c>
      <c r="AJ6" s="366">
        <v>4</v>
      </c>
      <c r="AK6" s="366">
        <v>1</v>
      </c>
      <c r="AL6" s="366">
        <v>2</v>
      </c>
      <c r="AM6" s="366">
        <v>3</v>
      </c>
      <c r="AN6" s="366">
        <v>4</v>
      </c>
      <c r="AO6" s="366">
        <v>1</v>
      </c>
      <c r="AP6" s="366">
        <v>2</v>
      </c>
      <c r="AQ6" s="366">
        <v>3</v>
      </c>
      <c r="AR6" s="366">
        <v>4</v>
      </c>
      <c r="AS6" s="694" t="s">
        <v>8</v>
      </c>
      <c r="AT6" s="697" t="s">
        <v>9</v>
      </c>
    </row>
    <row r="7" spans="1:46" ht="31.5" customHeight="1" x14ac:dyDescent="0.25">
      <c r="A7" s="700" t="s">
        <v>10</v>
      </c>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695"/>
      <c r="AT7" s="698"/>
    </row>
    <row r="8" spans="1:46" ht="38.25" customHeight="1" x14ac:dyDescent="0.25">
      <c r="A8" s="743" t="s">
        <v>11</v>
      </c>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696"/>
      <c r="AT8" s="699"/>
    </row>
    <row r="9" spans="1:46" ht="42.75" customHeight="1" x14ac:dyDescent="0.25">
      <c r="A9" s="690" t="s">
        <v>147</v>
      </c>
      <c r="B9" s="690"/>
      <c r="C9" s="690"/>
      <c r="D9" s="742"/>
      <c r="E9" s="10"/>
      <c r="F9" s="9"/>
      <c r="G9" s="419" t="s">
        <v>438</v>
      </c>
      <c r="H9" s="413"/>
      <c r="I9" s="414"/>
      <c r="J9" s="415"/>
      <c r="K9" s="9"/>
      <c r="L9" s="418" t="s">
        <v>438</v>
      </c>
      <c r="M9" s="370"/>
      <c r="N9" s="370"/>
      <c r="O9" s="385"/>
      <c r="P9" s="370"/>
      <c r="Q9" s="370"/>
      <c r="R9" s="370"/>
      <c r="S9" s="370"/>
      <c r="T9" s="370"/>
      <c r="U9" s="370"/>
      <c r="V9" s="370"/>
      <c r="W9" s="369"/>
      <c r="X9" s="11"/>
      <c r="Y9" s="10"/>
      <c r="Z9" s="9"/>
      <c r="AA9" s="9"/>
      <c r="AB9" s="11"/>
      <c r="AC9" s="10"/>
      <c r="AD9" s="9"/>
      <c r="AE9" s="9"/>
      <c r="AF9" s="368"/>
      <c r="AG9" s="370"/>
      <c r="AH9" s="370"/>
      <c r="AI9" s="370"/>
      <c r="AJ9" s="370"/>
      <c r="AK9" s="370"/>
      <c r="AL9" s="370"/>
      <c r="AM9" s="370"/>
      <c r="AN9" s="370"/>
      <c r="AO9" s="370"/>
      <c r="AP9" s="370"/>
      <c r="AQ9" s="370"/>
      <c r="AR9" s="370"/>
      <c r="AS9" s="12" t="s">
        <v>378</v>
      </c>
      <c r="AT9" s="13"/>
    </row>
    <row r="10" spans="1:46" ht="23.25" customHeight="1" x14ac:dyDescent="0.25">
      <c r="A10" s="740" t="s">
        <v>12</v>
      </c>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17" t="s">
        <v>8</v>
      </c>
      <c r="AT10" s="18" t="s">
        <v>9</v>
      </c>
    </row>
    <row r="11" spans="1:46" ht="45" customHeight="1" x14ac:dyDescent="0.25">
      <c r="A11" s="701" t="s">
        <v>13</v>
      </c>
      <c r="B11" s="738"/>
      <c r="C11" s="738"/>
      <c r="D11" s="739"/>
      <c r="E11" s="19"/>
      <c r="F11" s="19"/>
      <c r="G11" s="19"/>
      <c r="I11" s="249"/>
      <c r="J11" s="19"/>
      <c r="K11" s="19"/>
      <c r="L11" s="20"/>
      <c r="M11" s="20"/>
      <c r="N11" s="20"/>
      <c r="O11" s="416" t="s">
        <v>438</v>
      </c>
      <c r="P11" s="417"/>
      <c r="Q11" s="20"/>
      <c r="R11" s="20"/>
      <c r="S11" s="20"/>
      <c r="T11" s="20"/>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21" t="s">
        <v>378</v>
      </c>
      <c r="AT11" s="18"/>
    </row>
    <row r="12" spans="1:46" ht="39.75" customHeight="1" x14ac:dyDescent="0.25">
      <c r="A12" s="701" t="s">
        <v>439</v>
      </c>
      <c r="B12" s="738"/>
      <c r="C12" s="738"/>
      <c r="D12" s="739"/>
      <c r="E12" s="19"/>
      <c r="F12" s="19"/>
      <c r="G12" s="19"/>
      <c r="H12" s="250"/>
      <c r="I12" s="249"/>
      <c r="J12" s="19"/>
      <c r="K12" s="19"/>
      <c r="L12" s="20"/>
      <c r="M12" s="20"/>
      <c r="N12" s="416" t="s">
        <v>99</v>
      </c>
      <c r="P12" s="417"/>
      <c r="Q12" s="20"/>
      <c r="R12" s="20"/>
      <c r="S12" s="20"/>
      <c r="T12" s="20"/>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21" t="s">
        <v>378</v>
      </c>
      <c r="AT12" s="18"/>
    </row>
    <row r="13" spans="1:46" ht="52.5" customHeight="1" x14ac:dyDescent="0.25">
      <c r="A13" s="689" t="s">
        <v>14</v>
      </c>
      <c r="B13" s="690"/>
      <c r="C13" s="690"/>
      <c r="D13" s="736"/>
      <c r="E13" s="22"/>
      <c r="F13" s="22"/>
      <c r="G13" s="15"/>
      <c r="H13" s="355"/>
      <c r="I13" s="354"/>
      <c r="J13" s="22"/>
      <c r="K13" s="15"/>
      <c r="L13" s="20"/>
      <c r="M13" s="20"/>
      <c r="N13" s="416" t="s">
        <v>99</v>
      </c>
      <c r="P13" s="417"/>
      <c r="Q13" s="20"/>
      <c r="R13" s="20"/>
      <c r="S13" s="20"/>
      <c r="T13" s="20"/>
      <c r="U13" s="23"/>
      <c r="V13" s="15"/>
      <c r="W13" s="15"/>
      <c r="X13" s="24"/>
      <c r="Y13" s="15"/>
      <c r="Z13" s="15"/>
      <c r="AA13" s="23"/>
      <c r="AB13" s="15"/>
      <c r="AC13" s="15"/>
      <c r="AD13" s="15"/>
      <c r="AE13" s="15"/>
      <c r="AF13" s="23"/>
      <c r="AG13" s="23"/>
      <c r="AH13" s="23"/>
      <c r="AI13" s="23"/>
      <c r="AJ13" s="23"/>
      <c r="AK13" s="23"/>
      <c r="AL13" s="23"/>
      <c r="AM13" s="23"/>
      <c r="AN13" s="23"/>
      <c r="AO13" s="23"/>
      <c r="AP13" s="23"/>
      <c r="AQ13" s="23"/>
      <c r="AR13" s="23"/>
      <c r="AS13" s="25" t="s">
        <v>378</v>
      </c>
      <c r="AT13" s="13"/>
    </row>
    <row r="14" spans="1:46" ht="23.25" customHeight="1" x14ac:dyDescent="0.25">
      <c r="A14" s="693" t="s">
        <v>15</v>
      </c>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17" t="s">
        <v>8</v>
      </c>
      <c r="AT14" s="18" t="s">
        <v>9</v>
      </c>
    </row>
    <row r="15" spans="1:46" ht="45.75" customHeight="1" x14ac:dyDescent="0.25">
      <c r="A15" s="689" t="s">
        <v>16</v>
      </c>
      <c r="B15" s="690"/>
      <c r="C15" s="690"/>
      <c r="D15" s="736"/>
      <c r="F15" s="22"/>
      <c r="G15" s="421" t="s">
        <v>438</v>
      </c>
      <c r="H15" s="420"/>
      <c r="I15" s="251"/>
      <c r="J15" s="23"/>
      <c r="K15" s="15"/>
      <c r="L15" s="24"/>
      <c r="M15" s="24"/>
      <c r="N15" s="24"/>
      <c r="O15" s="24"/>
      <c r="P15" s="24"/>
      <c r="Q15" s="24"/>
      <c r="R15" s="24"/>
      <c r="S15" s="24"/>
      <c r="T15" s="24"/>
      <c r="U15" s="23"/>
      <c r="V15" s="15"/>
      <c r="W15" s="15"/>
      <c r="X15" s="23"/>
      <c r="Y15" s="15"/>
      <c r="Z15" s="15"/>
      <c r="AA15" s="23"/>
      <c r="AB15" s="15"/>
      <c r="AC15" s="22"/>
      <c r="AD15" s="22"/>
      <c r="AE15" s="22"/>
      <c r="AF15" s="22"/>
      <c r="AG15" s="22"/>
      <c r="AH15" s="22"/>
      <c r="AI15" s="22"/>
      <c r="AJ15" s="22"/>
      <c r="AK15" s="22"/>
      <c r="AL15" s="22"/>
      <c r="AM15" s="22"/>
      <c r="AN15" s="22"/>
      <c r="AO15" s="22"/>
      <c r="AP15" s="22"/>
      <c r="AQ15" s="22"/>
      <c r="AR15" s="22"/>
      <c r="AS15" s="26" t="s">
        <v>378</v>
      </c>
      <c r="AT15" s="12"/>
    </row>
    <row r="16" spans="1:46" ht="36.75" customHeight="1" x14ac:dyDescent="0.25">
      <c r="A16" s="690" t="s">
        <v>17</v>
      </c>
      <c r="B16" s="690"/>
      <c r="C16" s="690"/>
      <c r="D16" s="736"/>
      <c r="F16" s="22"/>
      <c r="G16" s="421" t="s">
        <v>438</v>
      </c>
      <c r="H16" s="420"/>
      <c r="I16" s="251"/>
      <c r="J16" s="23"/>
      <c r="K16" s="15"/>
      <c r="L16" s="24"/>
      <c r="M16" s="24"/>
      <c r="N16" s="24"/>
      <c r="O16" s="24"/>
      <c r="P16" s="24"/>
      <c r="Q16" s="24"/>
      <c r="R16" s="24"/>
      <c r="S16" s="24"/>
      <c r="T16" s="24"/>
      <c r="U16" s="23"/>
      <c r="V16" s="15"/>
      <c r="W16" s="15"/>
      <c r="X16" s="23"/>
      <c r="Y16" s="15"/>
      <c r="Z16" s="15"/>
      <c r="AA16" s="23"/>
      <c r="AB16" s="15"/>
      <c r="AC16" s="22"/>
      <c r="AD16" s="22"/>
      <c r="AE16" s="22"/>
      <c r="AF16" s="22"/>
      <c r="AG16" s="22"/>
      <c r="AH16" s="22"/>
      <c r="AI16" s="22"/>
      <c r="AJ16" s="22"/>
      <c r="AK16" s="22"/>
      <c r="AL16" s="22"/>
      <c r="AM16" s="22"/>
      <c r="AN16" s="22"/>
      <c r="AO16" s="22"/>
      <c r="AP16" s="22"/>
      <c r="AQ16" s="22"/>
      <c r="AR16" s="22"/>
      <c r="AS16" s="26" t="s">
        <v>378</v>
      </c>
      <c r="AT16" s="12"/>
    </row>
    <row r="17" spans="1:46" ht="23.25" customHeight="1" x14ac:dyDescent="0.35">
      <c r="A17" s="734" t="s">
        <v>18</v>
      </c>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17" t="s">
        <v>8</v>
      </c>
      <c r="AT17" s="18" t="s">
        <v>9</v>
      </c>
    </row>
    <row r="18" spans="1:46" ht="153" customHeight="1" x14ac:dyDescent="0.25">
      <c r="A18" s="691" t="s">
        <v>19</v>
      </c>
      <c r="B18" s="732"/>
      <c r="C18" s="732"/>
      <c r="D18" s="733"/>
      <c r="E18" s="423"/>
      <c r="F18" s="22"/>
      <c r="G18" s="22"/>
      <c r="H18" s="422"/>
      <c r="I18" s="28"/>
      <c r="J18" s="251"/>
      <c r="K18" s="252"/>
      <c r="L18" s="33"/>
      <c r="M18" s="370"/>
      <c r="N18" s="370"/>
      <c r="O18" s="370"/>
      <c r="P18" s="370"/>
      <c r="Q18" s="370"/>
      <c r="R18" s="370"/>
      <c r="S18" s="370"/>
      <c r="T18" s="370"/>
      <c r="U18" s="472"/>
      <c r="V18" s="32"/>
      <c r="W18" s="23"/>
      <c r="X18" s="16"/>
      <c r="Y18" s="30"/>
      <c r="Z18" s="23"/>
      <c r="AA18" s="15"/>
      <c r="AB18" s="16"/>
      <c r="AC18" s="30"/>
      <c r="AD18" s="15"/>
      <c r="AE18" s="15"/>
      <c r="AF18" s="31"/>
      <c r="AG18" s="410"/>
      <c r="AH18" s="410"/>
      <c r="AI18" s="410"/>
      <c r="AJ18" s="410"/>
      <c r="AK18" s="410"/>
      <c r="AL18" s="410"/>
      <c r="AM18" s="410"/>
      <c r="AN18" s="410"/>
      <c r="AO18" s="410"/>
      <c r="AP18" s="410"/>
      <c r="AQ18" s="410"/>
      <c r="AR18" s="410"/>
      <c r="AS18" s="12" t="s">
        <v>378</v>
      </c>
      <c r="AT18" s="12"/>
    </row>
    <row r="19" spans="1:46" ht="23.25" customHeight="1" x14ac:dyDescent="0.25">
      <c r="A19" s="730" t="s">
        <v>20</v>
      </c>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25"/>
      <c r="AT19" s="12"/>
    </row>
    <row r="20" spans="1:46" ht="23.25" customHeight="1" x14ac:dyDescent="0.35">
      <c r="A20" s="692" t="s">
        <v>21</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17" t="s">
        <v>8</v>
      </c>
      <c r="AT20" s="18" t="s">
        <v>9</v>
      </c>
    </row>
    <row r="21" spans="1:46" ht="33" customHeight="1" x14ac:dyDescent="0.25">
      <c r="A21" s="687" t="s">
        <v>22</v>
      </c>
      <c r="B21" s="686"/>
      <c r="C21" s="686"/>
      <c r="D21" s="728"/>
      <c r="E21" s="27"/>
      <c r="F21" s="22"/>
      <c r="G21" s="22"/>
      <c r="H21" s="31"/>
      <c r="I21" s="423"/>
      <c r="J21" s="378"/>
      <c r="K21" s="420"/>
      <c r="L21" s="256"/>
      <c r="M21" s="256"/>
      <c r="N21" s="256"/>
      <c r="O21" s="425" t="s">
        <v>99</v>
      </c>
      <c r="P21" s="256"/>
      <c r="Q21" s="256"/>
      <c r="R21" s="256"/>
      <c r="S21" s="256"/>
      <c r="T21" s="256"/>
      <c r="U21" s="252"/>
      <c r="V21" s="32"/>
      <c r="W21" s="23"/>
      <c r="X21" s="15"/>
      <c r="Y21" s="23"/>
      <c r="Z21" s="30"/>
      <c r="AA21" s="23"/>
      <c r="AB21" s="15"/>
      <c r="AC21" s="30"/>
      <c r="AD21" s="15"/>
      <c r="AE21" s="23"/>
      <c r="AF21" s="33"/>
      <c r="AG21" s="367"/>
      <c r="AH21" s="367"/>
      <c r="AI21" s="367"/>
      <c r="AJ21" s="367"/>
      <c r="AK21" s="367"/>
      <c r="AL21" s="367"/>
      <c r="AM21" s="367"/>
      <c r="AN21" s="367"/>
      <c r="AO21" s="367"/>
      <c r="AP21" s="367"/>
      <c r="AQ21" s="367"/>
      <c r="AR21" s="367"/>
      <c r="AS21" s="12" t="s">
        <v>23</v>
      </c>
      <c r="AT21" s="13"/>
    </row>
    <row r="22" spans="1:46" ht="30.75" customHeight="1" x14ac:dyDescent="0.25">
      <c r="A22" s="687" t="s">
        <v>24</v>
      </c>
      <c r="B22" s="686"/>
      <c r="C22" s="686"/>
      <c r="D22" s="728"/>
      <c r="E22" s="27"/>
      <c r="F22" s="22"/>
      <c r="G22" s="22"/>
      <c r="H22" s="31"/>
      <c r="I22" s="423"/>
      <c r="J22" s="378"/>
      <c r="K22" s="355"/>
      <c r="L22" s="257"/>
      <c r="M22" s="257"/>
      <c r="N22" s="257"/>
      <c r="O22" s="426" t="s">
        <v>99</v>
      </c>
      <c r="P22" s="257"/>
      <c r="Q22" s="257"/>
      <c r="R22" s="257"/>
      <c r="S22" s="257"/>
      <c r="T22" s="257"/>
      <c r="U22" s="251"/>
      <c r="V22" s="30"/>
      <c r="W22" s="15"/>
      <c r="X22" s="23"/>
      <c r="Y22" s="23"/>
      <c r="Z22" s="30"/>
      <c r="AA22" s="15"/>
      <c r="AB22" s="23"/>
      <c r="AC22" s="14"/>
      <c r="AD22" s="23"/>
      <c r="AE22" s="15"/>
      <c r="AF22" s="23"/>
      <c r="AG22" s="30"/>
      <c r="AH22" s="30"/>
      <c r="AI22" s="30"/>
      <c r="AJ22" s="30"/>
      <c r="AK22" s="30"/>
      <c r="AL22" s="30"/>
      <c r="AM22" s="30"/>
      <c r="AN22" s="30"/>
      <c r="AO22" s="30"/>
      <c r="AP22" s="30"/>
      <c r="AQ22" s="30"/>
      <c r="AR22" s="30"/>
      <c r="AS22" s="12" t="s">
        <v>23</v>
      </c>
      <c r="AT22" s="13"/>
    </row>
    <row r="23" spans="1:46" ht="42.75" customHeight="1" x14ac:dyDescent="0.25">
      <c r="A23" s="687" t="s">
        <v>25</v>
      </c>
      <c r="B23" s="686"/>
      <c r="C23" s="686"/>
      <c r="D23" s="728"/>
      <c r="E23" s="34"/>
      <c r="F23" s="35"/>
      <c r="G23" s="35"/>
      <c r="H23" s="36"/>
      <c r="I23" s="254"/>
      <c r="J23" s="253"/>
      <c r="K23" s="255"/>
      <c r="L23" s="252"/>
      <c r="M23" s="252"/>
      <c r="N23" s="252"/>
      <c r="O23" s="427" t="s">
        <v>99</v>
      </c>
      <c r="P23" s="252"/>
      <c r="Q23" s="252"/>
      <c r="R23" s="252"/>
      <c r="S23" s="252"/>
      <c r="T23" s="252"/>
      <c r="U23" s="251"/>
      <c r="V23" s="38"/>
      <c r="W23" s="37"/>
      <c r="X23" s="23"/>
      <c r="Y23" s="23"/>
      <c r="Z23" s="38"/>
      <c r="AA23" s="37"/>
      <c r="AB23" s="39"/>
      <c r="AC23" s="40"/>
      <c r="AD23" s="41"/>
      <c r="AE23" s="37"/>
      <c r="AF23" s="39"/>
      <c r="AG23" s="411"/>
      <c r="AH23" s="411"/>
      <c r="AI23" s="411"/>
      <c r="AJ23" s="411"/>
      <c r="AK23" s="411"/>
      <c r="AL23" s="411"/>
      <c r="AM23" s="411"/>
      <c r="AN23" s="411"/>
      <c r="AO23" s="411"/>
      <c r="AP23" s="411"/>
      <c r="AQ23" s="411"/>
      <c r="AR23" s="411"/>
      <c r="AS23" s="43" t="s">
        <v>386</v>
      </c>
      <c r="AT23" s="44"/>
    </row>
    <row r="24" spans="1:46" ht="42.75" customHeight="1" x14ac:dyDescent="0.25">
      <c r="A24" s="687" t="s">
        <v>26</v>
      </c>
      <c r="B24" s="686"/>
      <c r="C24" s="686"/>
      <c r="D24" s="728"/>
      <c r="E24" s="34"/>
      <c r="F24" s="35"/>
      <c r="G24" s="35"/>
      <c r="H24" s="36"/>
      <c r="I24" s="254"/>
      <c r="J24" s="253"/>
      <c r="K24" s="255"/>
      <c r="L24" s="252"/>
      <c r="M24" s="252"/>
      <c r="N24" s="252"/>
      <c r="O24" s="427" t="s">
        <v>99</v>
      </c>
      <c r="P24" s="252"/>
      <c r="Q24" s="252"/>
      <c r="R24" s="252"/>
      <c r="S24" s="252"/>
      <c r="T24" s="252"/>
      <c r="U24" s="251"/>
      <c r="V24" s="38"/>
      <c r="W24" s="37"/>
      <c r="X24" s="23"/>
      <c r="Y24" s="23"/>
      <c r="Z24" s="38"/>
      <c r="AA24" s="37"/>
      <c r="AB24" s="39"/>
      <c r="AC24" s="40"/>
      <c r="AD24" s="41"/>
      <c r="AE24" s="37"/>
      <c r="AF24" s="39"/>
      <c r="AG24" s="411"/>
      <c r="AH24" s="411"/>
      <c r="AI24" s="411"/>
      <c r="AJ24" s="411"/>
      <c r="AK24" s="411"/>
      <c r="AL24" s="411"/>
      <c r="AM24" s="411"/>
      <c r="AN24" s="411"/>
      <c r="AO24" s="411"/>
      <c r="AP24" s="411"/>
      <c r="AQ24" s="411"/>
      <c r="AR24" s="411"/>
      <c r="AS24" s="43" t="s">
        <v>27</v>
      </c>
      <c r="AT24" s="44"/>
    </row>
    <row r="25" spans="1:46" ht="45.75" customHeight="1" x14ac:dyDescent="0.25">
      <c r="A25" s="687" t="s">
        <v>28</v>
      </c>
      <c r="B25" s="686"/>
      <c r="C25" s="686"/>
      <c r="D25" s="728"/>
      <c r="E25" s="34"/>
      <c r="F25" s="35"/>
      <c r="G25" s="35"/>
      <c r="H25" s="36"/>
      <c r="I25" s="254"/>
      <c r="J25" s="253"/>
      <c r="K25" s="255"/>
      <c r="L25" s="251"/>
      <c r="M25" s="374"/>
      <c r="N25" s="374"/>
      <c r="O25" s="428" t="s">
        <v>99</v>
      </c>
      <c r="P25" s="374"/>
      <c r="Q25" s="251"/>
      <c r="R25" s="251"/>
      <c r="S25" s="251"/>
      <c r="T25" s="251"/>
      <c r="U25" s="251"/>
      <c r="V25" s="37"/>
      <c r="W25" s="37"/>
      <c r="X25" s="15"/>
      <c r="Y25" s="15"/>
      <c r="Z25" s="37"/>
      <c r="AA25" s="37"/>
      <c r="AB25" s="42"/>
      <c r="AC25" s="40"/>
      <c r="AD25" s="37"/>
      <c r="AE25" s="37"/>
      <c r="AF25" s="42"/>
      <c r="AG25" s="412"/>
      <c r="AH25" s="412"/>
      <c r="AI25" s="412"/>
      <c r="AJ25" s="412"/>
      <c r="AK25" s="412"/>
      <c r="AL25" s="412"/>
      <c r="AM25" s="412"/>
      <c r="AN25" s="412"/>
      <c r="AO25" s="412"/>
      <c r="AP25" s="412"/>
      <c r="AQ25" s="412"/>
      <c r="AR25" s="412"/>
      <c r="AS25" s="43" t="s">
        <v>29</v>
      </c>
      <c r="AT25" s="44"/>
    </row>
    <row r="26" spans="1:46" ht="42.75" customHeight="1" x14ac:dyDescent="0.25">
      <c r="A26" s="687" t="s">
        <v>30</v>
      </c>
      <c r="B26" s="686"/>
      <c r="C26" s="686"/>
      <c r="D26" s="728"/>
      <c r="E26" s="34"/>
      <c r="F26" s="35"/>
      <c r="G26" s="35"/>
      <c r="H26" s="36"/>
      <c r="I26" s="254"/>
      <c r="J26" s="253"/>
      <c r="K26" s="255"/>
      <c r="L26" s="256"/>
      <c r="M26" s="375"/>
      <c r="N26" s="375"/>
      <c r="O26" s="429" t="s">
        <v>99</v>
      </c>
      <c r="P26" s="375"/>
      <c r="Q26" s="373"/>
      <c r="R26" s="374"/>
      <c r="S26" s="374"/>
      <c r="T26" s="374"/>
      <c r="U26" s="251"/>
      <c r="V26" s="37"/>
      <c r="W26" s="37"/>
      <c r="X26" s="15"/>
      <c r="Y26" s="15"/>
      <c r="Z26" s="37"/>
      <c r="AA26" s="37"/>
      <c r="AB26" s="42"/>
      <c r="AC26" s="40"/>
      <c r="AD26" s="37"/>
      <c r="AE26" s="37"/>
      <c r="AF26" s="45"/>
      <c r="AG26" s="45"/>
      <c r="AH26" s="45"/>
      <c r="AI26" s="45"/>
      <c r="AJ26" s="45"/>
      <c r="AK26" s="45"/>
      <c r="AL26" s="45"/>
      <c r="AM26" s="45"/>
      <c r="AN26" s="45"/>
      <c r="AO26" s="45"/>
      <c r="AP26" s="45"/>
      <c r="AQ26" s="45"/>
      <c r="AR26" s="45"/>
      <c r="AS26" s="43" t="s">
        <v>31</v>
      </c>
      <c r="AT26" s="46"/>
    </row>
    <row r="27" spans="1:46" ht="42.75" customHeight="1" x14ac:dyDescent="0.25">
      <c r="A27" s="687" t="s">
        <v>32</v>
      </c>
      <c r="B27" s="686"/>
      <c r="C27" s="686"/>
      <c r="D27" s="728"/>
      <c r="E27" s="34"/>
      <c r="F27" s="35"/>
      <c r="G27" s="35"/>
      <c r="H27" s="36"/>
      <c r="I27" s="254"/>
      <c r="J27" s="253"/>
      <c r="K27" s="255"/>
      <c r="L27" s="424"/>
      <c r="M27" s="375"/>
      <c r="N27" s="375"/>
      <c r="O27" s="429" t="s">
        <v>99</v>
      </c>
      <c r="P27" s="375"/>
      <c r="Q27" s="375"/>
      <c r="R27" s="375"/>
      <c r="S27" s="375"/>
      <c r="T27" s="375"/>
      <c r="U27" s="373"/>
      <c r="V27" s="37"/>
      <c r="W27" s="37"/>
      <c r="X27" s="15"/>
      <c r="Y27" s="15"/>
      <c r="Z27" s="37"/>
      <c r="AA27" s="37"/>
      <c r="AB27" s="42"/>
      <c r="AC27" s="40"/>
      <c r="AD27" s="37"/>
      <c r="AE27" s="37"/>
      <c r="AF27" s="45"/>
      <c r="AG27" s="45"/>
      <c r="AH27" s="45"/>
      <c r="AI27" s="45"/>
      <c r="AJ27" s="45"/>
      <c r="AK27" s="45"/>
      <c r="AL27" s="45"/>
      <c r="AM27" s="45"/>
      <c r="AN27" s="45"/>
      <c r="AO27" s="45"/>
      <c r="AP27" s="45"/>
      <c r="AQ27" s="45"/>
      <c r="AR27" s="45"/>
      <c r="AS27" s="43" t="s">
        <v>387</v>
      </c>
      <c r="AT27" s="12"/>
    </row>
    <row r="28" spans="1:46" ht="23.25" customHeight="1" x14ac:dyDescent="0.25">
      <c r="A28" s="727" t="s">
        <v>33</v>
      </c>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47" t="s">
        <v>8</v>
      </c>
      <c r="AT28" s="48" t="s">
        <v>9</v>
      </c>
    </row>
    <row r="29" spans="1:46" ht="41.25" customHeight="1" x14ac:dyDescent="0.25">
      <c r="A29" s="688" t="s">
        <v>34</v>
      </c>
      <c r="B29" s="688"/>
      <c r="C29" s="688"/>
      <c r="D29" s="726"/>
      <c r="E29" s="22"/>
      <c r="F29" s="22"/>
      <c r="G29" s="22"/>
      <c r="H29" s="22"/>
      <c r="I29" s="22"/>
      <c r="J29" s="22"/>
      <c r="K29" s="15"/>
      <c r="L29" s="15"/>
      <c r="M29" s="15"/>
      <c r="N29" s="15"/>
      <c r="O29" s="15"/>
      <c r="P29" s="15"/>
      <c r="Q29" s="430"/>
      <c r="R29" s="15"/>
      <c r="S29" s="15"/>
      <c r="U29" s="365"/>
      <c r="V29" s="251"/>
      <c r="W29" s="15"/>
      <c r="X29" s="15"/>
      <c r="Y29" s="355"/>
      <c r="Z29" s="355"/>
      <c r="AA29" s="355"/>
      <c r="AB29" s="355"/>
      <c r="AC29" s="15"/>
      <c r="AD29" s="15"/>
      <c r="AE29" s="15"/>
      <c r="AF29" s="15"/>
      <c r="AG29" s="15"/>
      <c r="AH29" s="15"/>
      <c r="AI29" s="15"/>
      <c r="AJ29" s="15"/>
      <c r="AK29" s="15"/>
      <c r="AL29" s="15"/>
      <c r="AM29" s="15"/>
      <c r="AN29" s="15"/>
      <c r="AO29" s="15"/>
      <c r="AP29" s="15"/>
      <c r="AQ29" s="15"/>
      <c r="AR29" s="15"/>
      <c r="AS29" s="26" t="s">
        <v>385</v>
      </c>
      <c r="AT29" s="12"/>
    </row>
    <row r="30" spans="1:46" ht="23.25" customHeight="1" x14ac:dyDescent="0.25">
      <c r="A30" s="683" t="s">
        <v>35</v>
      </c>
      <c r="B30" s="6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47" t="s">
        <v>8</v>
      </c>
      <c r="AT30" s="48" t="s">
        <v>9</v>
      </c>
    </row>
    <row r="31" spans="1:46" ht="37.5" customHeight="1" x14ac:dyDescent="0.25">
      <c r="A31" s="688" t="s">
        <v>36</v>
      </c>
      <c r="B31" s="688"/>
      <c r="C31" s="688"/>
      <c r="D31" s="726"/>
      <c r="E31" s="22"/>
      <c r="F31" s="22"/>
      <c r="G31" s="22"/>
      <c r="H31" s="22"/>
      <c r="I31" s="22"/>
      <c r="J31" s="22"/>
      <c r="K31" s="15"/>
      <c r="L31" s="15"/>
      <c r="M31" s="15"/>
      <c r="N31" s="15"/>
      <c r="O31" s="15"/>
      <c r="P31" s="15"/>
      <c r="Q31" s="15"/>
      <c r="R31" s="430"/>
      <c r="S31" s="15"/>
      <c r="U31" s="15"/>
      <c r="V31" s="376"/>
      <c r="W31" s="251"/>
      <c r="X31" s="355"/>
      <c r="Y31" s="15"/>
      <c r="Z31" s="15"/>
      <c r="AA31" s="15"/>
      <c r="AB31" s="15"/>
      <c r="AC31" s="15"/>
      <c r="AD31" s="15"/>
      <c r="AE31" s="355"/>
      <c r="AF31" s="15"/>
      <c r="AG31" s="15"/>
      <c r="AH31" s="15"/>
      <c r="AI31" s="15"/>
      <c r="AJ31" s="15"/>
      <c r="AK31" s="15"/>
      <c r="AL31" s="15"/>
      <c r="AM31" s="15"/>
      <c r="AN31" s="15"/>
      <c r="AO31" s="15"/>
      <c r="AP31" s="15"/>
      <c r="AQ31" s="15"/>
      <c r="AR31" s="15"/>
      <c r="AS31" s="26" t="s">
        <v>384</v>
      </c>
      <c r="AT31" s="12"/>
    </row>
    <row r="32" spans="1:46" ht="42.75" customHeight="1" x14ac:dyDescent="0.25">
      <c r="A32" s="688" t="s">
        <v>37</v>
      </c>
      <c r="B32" s="688"/>
      <c r="C32" s="688"/>
      <c r="D32" s="726"/>
      <c r="E32" s="22"/>
      <c r="F32" s="22"/>
      <c r="G32" s="22"/>
      <c r="H32" s="22"/>
      <c r="I32" s="22"/>
      <c r="J32" s="22"/>
      <c r="K32" s="15"/>
      <c r="L32" s="15"/>
      <c r="M32" s="15"/>
      <c r="N32" s="15"/>
      <c r="O32" s="15"/>
      <c r="P32" s="15"/>
      <c r="Q32" s="15"/>
      <c r="R32" s="430"/>
      <c r="S32" s="15"/>
      <c r="U32" s="15"/>
      <c r="V32" s="376"/>
      <c r="W32" s="355"/>
      <c r="X32" s="251"/>
      <c r="Y32" s="15"/>
      <c r="Z32" s="15"/>
      <c r="AA32" s="15"/>
      <c r="AB32" s="15"/>
      <c r="AC32" s="15"/>
      <c r="AD32" s="15"/>
      <c r="AE32" s="355"/>
      <c r="AF32" s="15"/>
      <c r="AG32" s="15"/>
      <c r="AH32" s="15"/>
      <c r="AI32" s="15"/>
      <c r="AJ32" s="15"/>
      <c r="AK32" s="15"/>
      <c r="AL32" s="15"/>
      <c r="AM32" s="15"/>
      <c r="AN32" s="15"/>
      <c r="AO32" s="15"/>
      <c r="AP32" s="15"/>
      <c r="AQ32" s="15"/>
      <c r="AR32" s="15"/>
      <c r="AS32" s="26" t="s">
        <v>384</v>
      </c>
      <c r="AT32" s="12"/>
    </row>
    <row r="33" spans="1:46" ht="30" customHeight="1" x14ac:dyDescent="0.25">
      <c r="A33" s="683" t="s">
        <v>38</v>
      </c>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26"/>
      <c r="AT33" s="12"/>
    </row>
    <row r="34" spans="1:46" ht="175.5" customHeight="1" x14ac:dyDescent="0.25">
      <c r="A34" s="684" t="s">
        <v>39</v>
      </c>
      <c r="B34" s="684"/>
      <c r="C34" s="684"/>
      <c r="D34" s="725"/>
      <c r="E34" s="49"/>
      <c r="F34" s="49"/>
      <c r="G34" s="49"/>
      <c r="H34" s="49"/>
      <c r="I34" s="49"/>
      <c r="J34" s="49"/>
      <c r="K34" s="49"/>
      <c r="L34" s="49"/>
      <c r="M34" s="49"/>
      <c r="N34" s="49"/>
      <c r="O34" s="49"/>
      <c r="P34" s="49"/>
      <c r="Q34" s="49"/>
      <c r="R34" s="49"/>
      <c r="S34" s="431"/>
      <c r="T34" s="49"/>
      <c r="U34" s="49"/>
      <c r="V34" s="49"/>
      <c r="W34" s="377"/>
      <c r="X34" s="49"/>
      <c r="Y34" s="323"/>
      <c r="Z34" s="323"/>
      <c r="AA34" s="49"/>
      <c r="AB34" s="49"/>
      <c r="AC34" s="49"/>
      <c r="AD34" s="49"/>
      <c r="AF34" s="49"/>
      <c r="AG34" s="49"/>
      <c r="AH34" s="49"/>
      <c r="AI34" s="49"/>
      <c r="AJ34" s="49"/>
      <c r="AK34" s="49"/>
      <c r="AL34" s="49"/>
      <c r="AM34" s="49"/>
      <c r="AN34" s="49"/>
      <c r="AO34" s="49"/>
      <c r="AP34" s="49"/>
      <c r="AQ34" s="49"/>
      <c r="AR34" s="49"/>
      <c r="AS34" s="26" t="s">
        <v>383</v>
      </c>
      <c r="AT34" s="12"/>
    </row>
    <row r="35" spans="1:46" ht="33.75" customHeight="1" x14ac:dyDescent="0.25">
      <c r="A35" s="686" t="s">
        <v>440</v>
      </c>
      <c r="B35" s="686"/>
      <c r="C35" s="686"/>
      <c r="D35" s="723"/>
      <c r="E35" s="22"/>
      <c r="F35" s="22"/>
      <c r="G35" s="22"/>
      <c r="H35" s="22"/>
      <c r="I35" s="22"/>
      <c r="J35" s="22"/>
      <c r="K35" s="15"/>
      <c r="L35" s="15"/>
      <c r="M35" s="15"/>
      <c r="N35" s="15"/>
      <c r="O35" s="15"/>
      <c r="P35" s="15"/>
      <c r="Q35" s="15"/>
      <c r="R35" s="15"/>
      <c r="S35" s="430"/>
      <c r="T35" s="15"/>
      <c r="U35" s="15"/>
      <c r="V35" s="15"/>
      <c r="W35" s="15"/>
      <c r="X35" s="355"/>
      <c r="Y35" s="15"/>
      <c r="Z35" s="15"/>
      <c r="AA35" s="251"/>
      <c r="AB35" s="15"/>
      <c r="AC35" s="15"/>
      <c r="AD35" s="15"/>
      <c r="AF35" s="15"/>
      <c r="AG35" s="15"/>
      <c r="AH35" s="15"/>
      <c r="AI35" s="15"/>
      <c r="AJ35" s="15"/>
      <c r="AK35" s="15"/>
      <c r="AL35" s="15"/>
      <c r="AM35" s="15"/>
      <c r="AN35" s="15"/>
      <c r="AO35" s="15"/>
      <c r="AP35" s="15"/>
      <c r="AQ35" s="15"/>
      <c r="AR35" s="15"/>
      <c r="AS35" s="26" t="s">
        <v>383</v>
      </c>
      <c r="AT35" s="12"/>
    </row>
    <row r="36" spans="1:46" ht="26.25" customHeight="1" x14ac:dyDescent="0.25">
      <c r="A36" s="682" t="s">
        <v>40</v>
      </c>
      <c r="B36" s="682"/>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26"/>
      <c r="AT36" s="12"/>
    </row>
    <row r="37" spans="1:46" ht="39.75" customHeight="1" x14ac:dyDescent="0.25">
      <c r="A37" s="685" t="s">
        <v>41</v>
      </c>
      <c r="B37" s="685"/>
      <c r="C37" s="685"/>
      <c r="D37" s="724"/>
      <c r="E37" s="378"/>
      <c r="F37" s="378"/>
      <c r="G37" s="378"/>
      <c r="H37" s="378"/>
      <c r="I37" s="378"/>
      <c r="J37" s="378"/>
      <c r="K37" s="355"/>
      <c r="L37" s="355"/>
      <c r="M37" s="355"/>
      <c r="N37" s="355"/>
      <c r="O37" s="355"/>
      <c r="P37" s="355"/>
      <c r="Q37" s="355"/>
      <c r="R37" s="355"/>
      <c r="S37" s="355"/>
      <c r="T37" s="430"/>
      <c r="U37" s="355"/>
      <c r="V37" s="355"/>
      <c r="X37" s="355"/>
      <c r="Y37" s="355"/>
      <c r="Z37" s="355"/>
      <c r="AA37" s="355"/>
      <c r="AB37" s="251"/>
      <c r="AC37" s="355"/>
      <c r="AD37" s="355"/>
      <c r="AE37" s="355"/>
      <c r="AF37" s="355"/>
      <c r="AG37" s="355"/>
      <c r="AH37" s="355"/>
      <c r="AI37" s="355"/>
      <c r="AJ37" s="355"/>
      <c r="AK37" s="355"/>
      <c r="AL37" s="355"/>
      <c r="AM37" s="355"/>
      <c r="AN37" s="355"/>
      <c r="AO37" s="355"/>
      <c r="AP37" s="355"/>
      <c r="AQ37" s="355"/>
      <c r="AR37" s="355"/>
      <c r="AS37" s="26" t="s">
        <v>383</v>
      </c>
      <c r="AT37" s="12"/>
    </row>
    <row r="38" spans="1:46" ht="30" customHeight="1" x14ac:dyDescent="0.25">
      <c r="A38" s="685" t="s">
        <v>42</v>
      </c>
      <c r="B38" s="685"/>
      <c r="C38" s="685"/>
      <c r="D38" s="724"/>
      <c r="E38" s="378"/>
      <c r="F38" s="378"/>
      <c r="G38" s="378"/>
      <c r="H38" s="378"/>
      <c r="I38" s="378"/>
      <c r="J38" s="378"/>
      <c r="K38" s="355"/>
      <c r="L38" s="355"/>
      <c r="M38" s="355"/>
      <c r="N38" s="355"/>
      <c r="O38" s="355"/>
      <c r="P38" s="355"/>
      <c r="Q38" s="355"/>
      <c r="R38" s="355"/>
      <c r="S38" s="355"/>
      <c r="T38" s="430"/>
      <c r="U38" s="355"/>
      <c r="V38" s="355"/>
      <c r="X38" s="355"/>
      <c r="Y38" s="355"/>
      <c r="Z38" s="355"/>
      <c r="AA38" s="355"/>
      <c r="AB38" s="355"/>
      <c r="AC38" s="251"/>
      <c r="AD38" s="355"/>
      <c r="AE38" s="355"/>
      <c r="AF38" s="355"/>
      <c r="AG38" s="355"/>
      <c r="AH38" s="355"/>
      <c r="AI38" s="355"/>
      <c r="AJ38" s="355"/>
      <c r="AK38" s="355"/>
      <c r="AL38" s="355"/>
      <c r="AM38" s="355"/>
      <c r="AN38" s="355"/>
      <c r="AO38" s="355"/>
      <c r="AP38" s="355"/>
      <c r="AQ38" s="355"/>
      <c r="AR38" s="355"/>
      <c r="AS38" s="26" t="s">
        <v>383</v>
      </c>
      <c r="AT38" s="12"/>
    </row>
    <row r="39" spans="1:46" ht="35.25" customHeight="1" x14ac:dyDescent="0.25">
      <c r="A39" s="685" t="s">
        <v>43</v>
      </c>
      <c r="B39" s="685"/>
      <c r="C39" s="685"/>
      <c r="D39" s="724"/>
      <c r="E39" s="378"/>
      <c r="F39" s="378"/>
      <c r="G39" s="378"/>
      <c r="H39" s="378"/>
      <c r="I39" s="378"/>
      <c r="J39" s="378"/>
      <c r="K39" s="355"/>
      <c r="L39" s="355"/>
      <c r="M39" s="355"/>
      <c r="N39" s="355"/>
      <c r="O39" s="355"/>
      <c r="P39" s="355"/>
      <c r="Q39" s="355"/>
      <c r="R39" s="355"/>
      <c r="S39" s="355"/>
      <c r="T39" s="430"/>
      <c r="U39" s="355"/>
      <c r="V39" s="355"/>
      <c r="X39" s="355"/>
      <c r="Y39" s="355"/>
      <c r="Z39" s="355"/>
      <c r="AA39" s="355"/>
      <c r="AB39" s="355"/>
      <c r="AC39" s="355"/>
      <c r="AD39" s="251"/>
      <c r="AE39" s="355"/>
      <c r="AF39" s="355"/>
      <c r="AG39" s="355"/>
      <c r="AH39" s="355"/>
      <c r="AI39" s="355"/>
      <c r="AJ39" s="355"/>
      <c r="AK39" s="355"/>
      <c r="AL39" s="355"/>
      <c r="AM39" s="355"/>
      <c r="AN39" s="355"/>
      <c r="AO39" s="355"/>
      <c r="AP39" s="355"/>
      <c r="AQ39" s="355"/>
      <c r="AR39" s="355"/>
      <c r="AS39" s="26" t="s">
        <v>383</v>
      </c>
      <c r="AT39" s="12"/>
    </row>
    <row r="40" spans="1:46" ht="48.75" customHeight="1" x14ac:dyDescent="0.25">
      <c r="A40" s="685" t="s">
        <v>45</v>
      </c>
      <c r="B40" s="685"/>
      <c r="C40" s="685"/>
      <c r="D40" s="724"/>
      <c r="E40" s="378"/>
      <c r="F40" s="378"/>
      <c r="G40" s="378"/>
      <c r="H40" s="378"/>
      <c r="I40" s="378"/>
      <c r="J40" s="378"/>
      <c r="K40" s="355"/>
      <c r="L40" s="355"/>
      <c r="M40" s="355"/>
      <c r="N40" s="355"/>
      <c r="O40" s="355"/>
      <c r="P40" s="355"/>
      <c r="Q40" s="355"/>
      <c r="R40" s="355"/>
      <c r="S40" s="355"/>
      <c r="T40" s="430"/>
      <c r="U40" s="355"/>
      <c r="V40" s="355"/>
      <c r="X40" s="355"/>
      <c r="Y40" s="355"/>
      <c r="Z40" s="355"/>
      <c r="AA40" s="355"/>
      <c r="AB40" s="355"/>
      <c r="AC40" s="355"/>
      <c r="AD40" s="355"/>
      <c r="AE40" s="251"/>
      <c r="AF40" s="355"/>
      <c r="AG40" s="355"/>
      <c r="AH40" s="355"/>
      <c r="AI40" s="355"/>
      <c r="AJ40" s="355"/>
      <c r="AK40" s="355"/>
      <c r="AL40" s="355"/>
      <c r="AM40" s="355"/>
      <c r="AN40" s="355"/>
      <c r="AO40" s="355"/>
      <c r="AP40" s="355"/>
      <c r="AQ40" s="355"/>
      <c r="AR40" s="355"/>
      <c r="AS40" s="26" t="s">
        <v>383</v>
      </c>
      <c r="AT40" s="12"/>
    </row>
    <row r="41" spans="1:46" ht="23.25" customHeight="1" x14ac:dyDescent="0.25">
      <c r="A41" s="682" t="s">
        <v>46</v>
      </c>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26"/>
      <c r="AT41" s="12"/>
    </row>
    <row r="42" spans="1:46" ht="53.25" customHeight="1" x14ac:dyDescent="0.25">
      <c r="A42" s="686" t="s">
        <v>47</v>
      </c>
      <c r="B42" s="686"/>
      <c r="C42" s="686"/>
      <c r="D42" s="723"/>
      <c r="E42" s="22"/>
      <c r="F42" s="22"/>
      <c r="G42" s="22"/>
      <c r="H42" s="22"/>
      <c r="I42" s="22"/>
      <c r="J42" s="22"/>
      <c r="K42" s="15"/>
      <c r="L42" s="15"/>
      <c r="M42" s="15"/>
      <c r="N42" s="15"/>
      <c r="O42" s="15"/>
      <c r="P42" s="15"/>
      <c r="Q42" s="15"/>
      <c r="R42" s="15"/>
      <c r="S42" s="15"/>
      <c r="T42" s="15"/>
      <c r="U42" s="15"/>
      <c r="V42" s="15"/>
      <c r="W42" s="15"/>
      <c r="X42" s="15"/>
      <c r="Y42" s="430"/>
      <c r="Z42" s="355"/>
      <c r="AB42" s="15"/>
      <c r="AC42" s="15"/>
      <c r="AD42" s="15"/>
      <c r="AE42" s="355"/>
      <c r="AF42" s="251"/>
      <c r="AG42" s="251"/>
      <c r="AH42" s="251"/>
      <c r="AI42" s="251"/>
      <c r="AJ42" s="251"/>
      <c r="AK42" s="251"/>
      <c r="AL42" s="251"/>
      <c r="AM42" s="251"/>
      <c r="AN42" s="251"/>
      <c r="AO42" s="251"/>
      <c r="AP42" s="251"/>
      <c r="AQ42" s="251"/>
      <c r="AR42" s="251"/>
      <c r="AS42" s="26" t="s">
        <v>382</v>
      </c>
      <c r="AT42" s="12"/>
    </row>
    <row r="43" spans="1:46" ht="31.5" customHeight="1" x14ac:dyDescent="0.25">
      <c r="A43" s="686" t="s">
        <v>48</v>
      </c>
      <c r="B43" s="686"/>
      <c r="C43" s="686"/>
      <c r="D43" s="723"/>
      <c r="E43" s="22"/>
      <c r="F43" s="22"/>
      <c r="G43" s="22"/>
      <c r="H43" s="22"/>
      <c r="I43" s="22"/>
      <c r="J43" s="22"/>
      <c r="K43" s="15"/>
      <c r="L43" s="15"/>
      <c r="M43" s="15"/>
      <c r="N43" s="15"/>
      <c r="O43" s="15"/>
      <c r="P43" s="15"/>
      <c r="Q43" s="15"/>
      <c r="R43" s="15"/>
      <c r="S43" s="15"/>
      <c r="T43" s="15"/>
      <c r="U43" s="15"/>
      <c r="V43" s="15"/>
      <c r="W43" s="15"/>
      <c r="X43" s="15"/>
      <c r="Y43" s="430"/>
      <c r="Z43" s="15"/>
      <c r="AB43" s="355"/>
      <c r="AC43" s="355"/>
      <c r="AD43" s="355"/>
      <c r="AE43" s="355"/>
      <c r="AF43" s="355"/>
      <c r="AG43" s="355"/>
      <c r="AH43" s="355"/>
      <c r="AI43" s="355"/>
      <c r="AJ43" s="355"/>
      <c r="AK43" s="355"/>
      <c r="AL43" s="355"/>
      <c r="AM43" s="355"/>
      <c r="AN43" s="355"/>
      <c r="AO43" s="355"/>
      <c r="AP43" s="355"/>
      <c r="AQ43" s="355"/>
      <c r="AR43" s="355"/>
      <c r="AS43" s="26" t="s">
        <v>44</v>
      </c>
      <c r="AT43" s="12"/>
    </row>
    <row r="44" spans="1:46" ht="23.25" customHeight="1" x14ac:dyDescent="0.25">
      <c r="A44" s="682" t="s">
        <v>49</v>
      </c>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26"/>
      <c r="AT44" s="12"/>
    </row>
    <row r="45" spans="1:46" ht="41.25" customHeight="1" x14ac:dyDescent="0.25">
      <c r="A45" s="686" t="s">
        <v>50</v>
      </c>
      <c r="B45" s="686"/>
      <c r="C45" s="686"/>
      <c r="D45" s="723"/>
      <c r="E45" s="22"/>
      <c r="F45" s="22"/>
      <c r="G45" s="22"/>
      <c r="H45" s="22"/>
      <c r="I45" s="22"/>
      <c r="J45" s="22"/>
      <c r="K45" s="15"/>
      <c r="L45" s="15"/>
      <c r="M45" s="15"/>
      <c r="N45" s="15"/>
      <c r="O45" s="15"/>
      <c r="P45" s="355"/>
      <c r="Q45" s="355"/>
      <c r="R45" s="355"/>
      <c r="S45" s="355"/>
      <c r="T45" s="355"/>
      <c r="U45" s="355"/>
      <c r="V45" s="355"/>
      <c r="W45" s="355"/>
      <c r="X45" s="355"/>
      <c r="Y45" s="355"/>
      <c r="Z45" s="15"/>
      <c r="AA45" s="15"/>
      <c r="AB45" s="430"/>
      <c r="AC45" s="15"/>
      <c r="AD45" s="15"/>
      <c r="AE45" s="15"/>
      <c r="AF45" s="430"/>
      <c r="AG45" s="15"/>
      <c r="AH45" s="15"/>
      <c r="AI45" s="15"/>
      <c r="AJ45" s="430"/>
      <c r="AK45" s="15"/>
      <c r="AL45" s="15"/>
      <c r="AM45" s="15"/>
      <c r="AN45" s="430"/>
      <c r="AO45" s="15"/>
      <c r="AP45" s="15"/>
      <c r="AQ45" s="15"/>
      <c r="AR45" s="355"/>
      <c r="AS45" s="26" t="s">
        <v>379</v>
      </c>
      <c r="AT45" s="12"/>
    </row>
    <row r="46" spans="1:46" ht="39" customHeight="1" x14ac:dyDescent="0.25">
      <c r="A46" s="686" t="s">
        <v>255</v>
      </c>
      <c r="B46" s="686"/>
      <c r="C46" s="686"/>
      <c r="D46" s="723"/>
      <c r="E46" s="22"/>
      <c r="F46" s="22"/>
      <c r="G46" s="22"/>
      <c r="H46" s="22"/>
      <c r="I46" s="22"/>
      <c r="J46" s="22"/>
      <c r="K46" s="15"/>
      <c r="L46" s="15"/>
      <c r="M46" s="15"/>
      <c r="N46" s="15"/>
      <c r="O46" s="15"/>
      <c r="P46" s="355"/>
      <c r="Q46" s="355"/>
      <c r="R46" s="355"/>
      <c r="S46" s="355"/>
      <c r="T46" s="355"/>
      <c r="U46" s="355"/>
      <c r="V46" s="355"/>
      <c r="W46" s="355"/>
      <c r="X46" s="355"/>
      <c r="Y46" s="355"/>
      <c r="Z46" s="15"/>
      <c r="AA46" s="15"/>
      <c r="AB46" s="430"/>
      <c r="AC46" s="15"/>
      <c r="AD46" s="15"/>
      <c r="AE46" s="15"/>
      <c r="AF46" s="430"/>
      <c r="AG46" s="15"/>
      <c r="AH46" s="15"/>
      <c r="AI46" s="15"/>
      <c r="AJ46" s="430"/>
      <c r="AK46" s="15"/>
      <c r="AL46" s="15"/>
      <c r="AM46" s="15"/>
      <c r="AN46" s="430"/>
      <c r="AO46" s="15"/>
      <c r="AP46" s="15"/>
      <c r="AQ46" s="15"/>
      <c r="AR46" s="355"/>
      <c r="AS46" s="26" t="s">
        <v>380</v>
      </c>
      <c r="AT46" s="12"/>
    </row>
    <row r="47" spans="1:46" ht="23.25" customHeight="1" x14ac:dyDescent="0.25">
      <c r="A47" s="682" t="s">
        <v>51</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26"/>
      <c r="AT47" s="12"/>
    </row>
    <row r="48" spans="1:46" ht="63" customHeight="1" x14ac:dyDescent="0.25">
      <c r="A48" s="686" t="s">
        <v>52</v>
      </c>
      <c r="B48" s="686"/>
      <c r="C48" s="686"/>
      <c r="D48" s="723"/>
      <c r="E48" s="22"/>
      <c r="F48" s="22"/>
      <c r="G48" s="22"/>
      <c r="H48" s="22"/>
      <c r="I48" s="22"/>
      <c r="J48" s="22"/>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432"/>
      <c r="AQ48" s="430"/>
      <c r="AR48" s="421"/>
      <c r="AS48" s="26" t="s">
        <v>381</v>
      </c>
      <c r="AT48" s="12"/>
    </row>
    <row r="49" spans="1:46" ht="42.75" customHeight="1" x14ac:dyDescent="0.25">
      <c r="A49" s="721" t="s">
        <v>53</v>
      </c>
      <c r="B49" s="721"/>
      <c r="C49" s="721"/>
      <c r="D49" s="722"/>
      <c r="E49" s="35"/>
      <c r="F49" s="35"/>
      <c r="G49" s="35"/>
      <c r="H49" s="35"/>
      <c r="I49" s="35"/>
      <c r="J49" s="35"/>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433"/>
      <c r="AQ49" s="428"/>
      <c r="AR49" s="428"/>
      <c r="AS49" s="26" t="s">
        <v>381</v>
      </c>
      <c r="AT49" s="12"/>
    </row>
    <row r="50" spans="1:46" ht="53.25" customHeight="1" x14ac:dyDescent="0.25">
      <c r="A50" s="718" t="s">
        <v>54</v>
      </c>
      <c r="B50" s="719"/>
      <c r="C50" s="719"/>
      <c r="D50" s="720"/>
      <c r="E50" s="384"/>
      <c r="F50" s="384"/>
      <c r="G50" s="384"/>
      <c r="H50" s="384"/>
      <c r="I50" s="384"/>
      <c r="J50" s="384"/>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434"/>
      <c r="AQ50" s="429"/>
      <c r="AR50" s="429"/>
      <c r="AS50" s="26" t="s">
        <v>381</v>
      </c>
      <c r="AT50" s="12"/>
    </row>
    <row r="51" spans="1:46" ht="38.25" customHeight="1" x14ac:dyDescent="0.25">
      <c r="A51" s="718" t="s">
        <v>55</v>
      </c>
      <c r="B51" s="719"/>
      <c r="C51" s="719"/>
      <c r="D51" s="720"/>
      <c r="E51" s="384"/>
      <c r="F51" s="384"/>
      <c r="G51" s="384"/>
      <c r="H51" s="384"/>
      <c r="I51" s="384"/>
      <c r="J51" s="384"/>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434"/>
      <c r="AQ51" s="429"/>
      <c r="AR51" s="429"/>
      <c r="AS51" s="26" t="s">
        <v>381</v>
      </c>
      <c r="AT51" s="43"/>
    </row>
    <row r="52" spans="1:46" x14ac:dyDescent="0.25">
      <c r="A52" s="379"/>
      <c r="B52" s="379"/>
      <c r="C52" s="379"/>
      <c r="D52" s="379"/>
      <c r="E52" s="366"/>
      <c r="F52" s="366"/>
      <c r="G52" s="366"/>
      <c r="H52" s="366"/>
      <c r="I52" s="366"/>
      <c r="J52" s="366"/>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80"/>
      <c r="AT52" s="380"/>
    </row>
    <row r="53" spans="1:46" x14ac:dyDescent="0.25">
      <c r="A53" s="379"/>
      <c r="B53" s="381"/>
      <c r="C53" s="381"/>
      <c r="D53" s="381"/>
      <c r="E53" s="366"/>
      <c r="F53" s="366"/>
      <c r="G53" s="366"/>
      <c r="H53" s="366"/>
      <c r="I53" s="366"/>
      <c r="J53" s="366"/>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80"/>
      <c r="AT53" s="380"/>
    </row>
    <row r="54" spans="1:46" x14ac:dyDescent="0.25">
      <c r="A54" s="382"/>
      <c r="B54" s="383"/>
      <c r="C54" s="382"/>
      <c r="D54" s="382"/>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row>
    <row r="55" spans="1:46" x14ac:dyDescent="0.25">
      <c r="B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row>
    <row r="56" spans="1:46" x14ac:dyDescent="0.25">
      <c r="B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row>
    <row r="57" spans="1:46" x14ac:dyDescent="0.25">
      <c r="B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row>
    <row r="58" spans="1:46" x14ac:dyDescent="0.25">
      <c r="B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row>
    <row r="59" spans="1:46" x14ac:dyDescent="0.25">
      <c r="B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row>
    <row r="60" spans="1:46" x14ac:dyDescent="0.25">
      <c r="B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row>
    <row r="61" spans="1:46" x14ac:dyDescent="0.25">
      <c r="B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row>
    <row r="62" spans="1:46" x14ac:dyDescent="0.25">
      <c r="B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row>
    <row r="63" spans="1:46" x14ac:dyDescent="0.25">
      <c r="B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row>
    <row r="64" spans="1:46" x14ac:dyDescent="0.25">
      <c r="B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row>
    <row r="65" spans="2:46" x14ac:dyDescent="0.25">
      <c r="B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row>
    <row r="66" spans="2:46" x14ac:dyDescent="0.25">
      <c r="B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row>
    <row r="67" spans="2:46" x14ac:dyDescent="0.25">
      <c r="B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row>
    <row r="68" spans="2:46" x14ac:dyDescent="0.25">
      <c r="B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row>
    <row r="69" spans="2:46" x14ac:dyDescent="0.25">
      <c r="B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row>
    <row r="70" spans="2:46" x14ac:dyDescent="0.25">
      <c r="B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row>
    <row r="71" spans="2:46" x14ac:dyDescent="0.25">
      <c r="B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row>
    <row r="72" spans="2:46" x14ac:dyDescent="0.25">
      <c r="B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row>
    <row r="73" spans="2:46" x14ac:dyDescent="0.25">
      <c r="B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row>
    <row r="74" spans="2:46" x14ac:dyDescent="0.25">
      <c r="B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row>
    <row r="75" spans="2:46" x14ac:dyDescent="0.25">
      <c r="B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row>
    <row r="76" spans="2:46" x14ac:dyDescent="0.25">
      <c r="B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row>
    <row r="77" spans="2:46" x14ac:dyDescent="0.25">
      <c r="B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row>
    <row r="78" spans="2:46" x14ac:dyDescent="0.25">
      <c r="B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row>
    <row r="79" spans="2:46" x14ac:dyDescent="0.25">
      <c r="B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row>
    <row r="80" spans="2:46" x14ac:dyDescent="0.25">
      <c r="B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row>
    <row r="81" spans="2:46" x14ac:dyDescent="0.25">
      <c r="B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row>
    <row r="82" spans="2:46" x14ac:dyDescent="0.25">
      <c r="B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row>
    <row r="83" spans="2:46" x14ac:dyDescent="0.25">
      <c r="B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row>
    <row r="84" spans="2:46" x14ac:dyDescent="0.25">
      <c r="B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row>
    <row r="85" spans="2:46" x14ac:dyDescent="0.25">
      <c r="B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row>
    <row r="86" spans="2:46" x14ac:dyDescent="0.25">
      <c r="B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row>
    <row r="87" spans="2:46" x14ac:dyDescent="0.25">
      <c r="B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row>
    <row r="88" spans="2:46" x14ac:dyDescent="0.25">
      <c r="B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row>
    <row r="89" spans="2:46" x14ac:dyDescent="0.25">
      <c r="B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row>
    <row r="90" spans="2:46" x14ac:dyDescent="0.25">
      <c r="B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row>
    <row r="91" spans="2:46" x14ac:dyDescent="0.25">
      <c r="B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row>
    <row r="92" spans="2:46" x14ac:dyDescent="0.25">
      <c r="B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row>
    <row r="93" spans="2:46" x14ac:dyDescent="0.25">
      <c r="B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row>
    <row r="94" spans="2:46" x14ac:dyDescent="0.25">
      <c r="B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row>
    <row r="95" spans="2:46" x14ac:dyDescent="0.25">
      <c r="B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row>
    <row r="96" spans="2:46" x14ac:dyDescent="0.25">
      <c r="B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row>
    <row r="97" spans="2:46" x14ac:dyDescent="0.25">
      <c r="B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row>
    <row r="98" spans="2:46" x14ac:dyDescent="0.25">
      <c r="B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row>
    <row r="99" spans="2:46" x14ac:dyDescent="0.25">
      <c r="B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row>
    <row r="100" spans="2:46" x14ac:dyDescent="0.25">
      <c r="B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row>
    <row r="101" spans="2:46" x14ac:dyDescent="0.25">
      <c r="B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row>
    <row r="102" spans="2:46" x14ac:dyDescent="0.25">
      <c r="B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row>
    <row r="103" spans="2:46" x14ac:dyDescent="0.25">
      <c r="B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row>
    <row r="104" spans="2:46" x14ac:dyDescent="0.25">
      <c r="B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row>
    <row r="105" spans="2:46" x14ac:dyDescent="0.25">
      <c r="B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row>
    <row r="106" spans="2:46" x14ac:dyDescent="0.25">
      <c r="B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row>
    <row r="107" spans="2:46" x14ac:dyDescent="0.25">
      <c r="B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row>
    <row r="108" spans="2:46" x14ac:dyDescent="0.25">
      <c r="B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row>
    <row r="109" spans="2:46" x14ac:dyDescent="0.25">
      <c r="B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row>
    <row r="110" spans="2:46" x14ac:dyDescent="0.25">
      <c r="B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row>
    <row r="111" spans="2:46" x14ac:dyDescent="0.25">
      <c r="B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row>
    <row r="112" spans="2:46" x14ac:dyDescent="0.25">
      <c r="B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row>
    <row r="113" spans="2:46" x14ac:dyDescent="0.25">
      <c r="B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row>
    <row r="114" spans="2:46" x14ac:dyDescent="0.25">
      <c r="B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row>
    <row r="115" spans="2:46" x14ac:dyDescent="0.25">
      <c r="B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row>
    <row r="116" spans="2:46" x14ac:dyDescent="0.25">
      <c r="B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row>
    <row r="117" spans="2:46" x14ac:dyDescent="0.25">
      <c r="B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row>
    <row r="118" spans="2:46" x14ac:dyDescent="0.25">
      <c r="B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row>
    <row r="119" spans="2:46" x14ac:dyDescent="0.25">
      <c r="B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row>
    <row r="120" spans="2:46" x14ac:dyDescent="0.25">
      <c r="B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row>
    <row r="121" spans="2:46" x14ac:dyDescent="0.25">
      <c r="B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row>
    <row r="122" spans="2:46" x14ac:dyDescent="0.25">
      <c r="B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row>
    <row r="123" spans="2:46" x14ac:dyDescent="0.25">
      <c r="B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row>
    <row r="124" spans="2:46" x14ac:dyDescent="0.25">
      <c r="B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row>
    <row r="125" spans="2:46" x14ac:dyDescent="0.25">
      <c r="B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row>
    <row r="126" spans="2:46" x14ac:dyDescent="0.25">
      <c r="B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row>
    <row r="127" spans="2:46" x14ac:dyDescent="0.25">
      <c r="B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row>
    <row r="128" spans="2:46" x14ac:dyDescent="0.25">
      <c r="B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row>
    <row r="129" spans="2:46" x14ac:dyDescent="0.25">
      <c r="B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row>
    <row r="130" spans="2:46" x14ac:dyDescent="0.25">
      <c r="B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row>
    <row r="131" spans="2:46" x14ac:dyDescent="0.25">
      <c r="B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row>
    <row r="132" spans="2:46" x14ac:dyDescent="0.25">
      <c r="B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row>
    <row r="133" spans="2:46" x14ac:dyDescent="0.25">
      <c r="B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row>
    <row r="134" spans="2:46" x14ac:dyDescent="0.25">
      <c r="B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row>
    <row r="135" spans="2:46" x14ac:dyDescent="0.25">
      <c r="B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row>
    <row r="136" spans="2:46" x14ac:dyDescent="0.25">
      <c r="B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row>
    <row r="137" spans="2:46" x14ac:dyDescent="0.25">
      <c r="B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row>
    <row r="138" spans="2:46" x14ac:dyDescent="0.25">
      <c r="B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row>
    <row r="139" spans="2:46" x14ac:dyDescent="0.25">
      <c r="B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row>
    <row r="140" spans="2:46" x14ac:dyDescent="0.25">
      <c r="B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row>
    <row r="141" spans="2:46" x14ac:dyDescent="0.25">
      <c r="B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row>
    <row r="142" spans="2:46" x14ac:dyDescent="0.25">
      <c r="B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row>
    <row r="143" spans="2:46" x14ac:dyDescent="0.25">
      <c r="B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row>
    <row r="144" spans="2:46" x14ac:dyDescent="0.25">
      <c r="B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row>
    <row r="145" spans="2:46" x14ac:dyDescent="0.25">
      <c r="B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row>
    <row r="146" spans="2:46" x14ac:dyDescent="0.25">
      <c r="B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row>
    <row r="147" spans="2:46" x14ac:dyDescent="0.25">
      <c r="B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row>
    <row r="148" spans="2:46" x14ac:dyDescent="0.25">
      <c r="B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row>
    <row r="149" spans="2:46" x14ac:dyDescent="0.25">
      <c r="B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row>
    <row r="150" spans="2:46" x14ac:dyDescent="0.25">
      <c r="B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row>
    <row r="151" spans="2:46" x14ac:dyDescent="0.25">
      <c r="B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row>
    <row r="152" spans="2:46" x14ac:dyDescent="0.25">
      <c r="B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row>
    <row r="153" spans="2:46" x14ac:dyDescent="0.25">
      <c r="B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row>
    <row r="154" spans="2:46" x14ac:dyDescent="0.25">
      <c r="B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row>
    <row r="155" spans="2:46" x14ac:dyDescent="0.25">
      <c r="B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row>
    <row r="156" spans="2:46" x14ac:dyDescent="0.25">
      <c r="B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row>
    <row r="157" spans="2:46" x14ac:dyDescent="0.25">
      <c r="B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row>
    <row r="158" spans="2:46" x14ac:dyDescent="0.25">
      <c r="B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row>
    <row r="159" spans="2:46" x14ac:dyDescent="0.25">
      <c r="B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row>
    <row r="160" spans="2:46" x14ac:dyDescent="0.25">
      <c r="B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row>
    <row r="161" spans="2:46" x14ac:dyDescent="0.25">
      <c r="B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row>
    <row r="162" spans="2:46" x14ac:dyDescent="0.25">
      <c r="B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row>
    <row r="163" spans="2:46" x14ac:dyDescent="0.25">
      <c r="B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row>
    <row r="164" spans="2:46" x14ac:dyDescent="0.25">
      <c r="B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row>
    <row r="165" spans="2:46" x14ac:dyDescent="0.25">
      <c r="B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row>
    <row r="166" spans="2:46" x14ac:dyDescent="0.25">
      <c r="B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row>
    <row r="167" spans="2:46" x14ac:dyDescent="0.25">
      <c r="B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row>
    <row r="168" spans="2:46" x14ac:dyDescent="0.25">
      <c r="B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row>
    <row r="169" spans="2:46" x14ac:dyDescent="0.25">
      <c r="B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row>
    <row r="170" spans="2:46" x14ac:dyDescent="0.25">
      <c r="B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row>
    <row r="171" spans="2:46" x14ac:dyDescent="0.25">
      <c r="B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row>
    <row r="172" spans="2:46" x14ac:dyDescent="0.25">
      <c r="B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row>
    <row r="173" spans="2:46" x14ac:dyDescent="0.25">
      <c r="B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row>
    <row r="174" spans="2:46" x14ac:dyDescent="0.25">
      <c r="B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row>
    <row r="175" spans="2:46" x14ac:dyDescent="0.25">
      <c r="B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row>
    <row r="176" spans="2:46" x14ac:dyDescent="0.25">
      <c r="B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row>
    <row r="177" spans="2:46" x14ac:dyDescent="0.25">
      <c r="B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row>
    <row r="178" spans="2:46" x14ac:dyDescent="0.25">
      <c r="B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row>
    <row r="179" spans="2:46" x14ac:dyDescent="0.25">
      <c r="B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row>
    <row r="180" spans="2:46" x14ac:dyDescent="0.25">
      <c r="B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row>
    <row r="181" spans="2:46" x14ac:dyDescent="0.25">
      <c r="B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row>
    <row r="182" spans="2:46" x14ac:dyDescent="0.25">
      <c r="B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row>
    <row r="183" spans="2:46" x14ac:dyDescent="0.25">
      <c r="B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row>
    <row r="184" spans="2:46" x14ac:dyDescent="0.25">
      <c r="B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row>
    <row r="185" spans="2:46" x14ac:dyDescent="0.25">
      <c r="B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row>
    <row r="186" spans="2:46" x14ac:dyDescent="0.25">
      <c r="B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row>
    <row r="187" spans="2:46" x14ac:dyDescent="0.25">
      <c r="B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row>
    <row r="188" spans="2:46" x14ac:dyDescent="0.25">
      <c r="B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row>
    <row r="189" spans="2:46" x14ac:dyDescent="0.25">
      <c r="B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row>
    <row r="190" spans="2:46" x14ac:dyDescent="0.25">
      <c r="B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row>
    <row r="191" spans="2:46" x14ac:dyDescent="0.25">
      <c r="B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row>
    <row r="192" spans="2:46" x14ac:dyDescent="0.25">
      <c r="B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row>
    <row r="193" spans="2:46" x14ac:dyDescent="0.25">
      <c r="B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row>
    <row r="194" spans="2:46" x14ac:dyDescent="0.25">
      <c r="B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row>
    <row r="195" spans="2:46" x14ac:dyDescent="0.25">
      <c r="B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row>
    <row r="196" spans="2:46" x14ac:dyDescent="0.25">
      <c r="B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row>
    <row r="197" spans="2:46" x14ac:dyDescent="0.25">
      <c r="B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row>
    <row r="198" spans="2:46" x14ac:dyDescent="0.25">
      <c r="B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row>
    <row r="199" spans="2:46" x14ac:dyDescent="0.25">
      <c r="B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row>
    <row r="200" spans="2:46" x14ac:dyDescent="0.25">
      <c r="B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row>
    <row r="201" spans="2:46" x14ac:dyDescent="0.25">
      <c r="B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row>
    <row r="202" spans="2:46" x14ac:dyDescent="0.25">
      <c r="B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row>
    <row r="203" spans="2:46" x14ac:dyDescent="0.25">
      <c r="B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row>
    <row r="204" spans="2:46" x14ac:dyDescent="0.25">
      <c r="B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row>
    <row r="205" spans="2:46" x14ac:dyDescent="0.25">
      <c r="B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row>
    <row r="206" spans="2:46" x14ac:dyDescent="0.25">
      <c r="B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row>
    <row r="207" spans="2:46" x14ac:dyDescent="0.25">
      <c r="B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row>
    <row r="208" spans="2:46" x14ac:dyDescent="0.25">
      <c r="B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row>
    <row r="209" spans="2:46" x14ac:dyDescent="0.25">
      <c r="B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row>
    <row r="210" spans="2:46" x14ac:dyDescent="0.25">
      <c r="B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row>
    <row r="211" spans="2:46" x14ac:dyDescent="0.25">
      <c r="B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row>
    <row r="212" spans="2:46" x14ac:dyDescent="0.25">
      <c r="B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row>
    <row r="213" spans="2:46" x14ac:dyDescent="0.25">
      <c r="B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row>
    <row r="214" spans="2:46" x14ac:dyDescent="0.25">
      <c r="B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row>
    <row r="215" spans="2:46" x14ac:dyDescent="0.25">
      <c r="B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row>
    <row r="216" spans="2:46" x14ac:dyDescent="0.25">
      <c r="B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row>
    <row r="217" spans="2:46" x14ac:dyDescent="0.25">
      <c r="B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row>
    <row r="218" spans="2:46" x14ac:dyDescent="0.25">
      <c r="B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row>
    <row r="219" spans="2:46" x14ac:dyDescent="0.25">
      <c r="B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row>
    <row r="220" spans="2:46" x14ac:dyDescent="0.25">
      <c r="B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row>
    <row r="221" spans="2:46" x14ac:dyDescent="0.25">
      <c r="B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row>
    <row r="222" spans="2:46" x14ac:dyDescent="0.25">
      <c r="B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row>
    <row r="223" spans="2:46" x14ac:dyDescent="0.25">
      <c r="B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row>
    <row r="224" spans="2:46" x14ac:dyDescent="0.25">
      <c r="B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row>
    <row r="225" spans="2:46" x14ac:dyDescent="0.25">
      <c r="B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row>
    <row r="226" spans="2:46" x14ac:dyDescent="0.25">
      <c r="B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row>
    <row r="227" spans="2:46" x14ac:dyDescent="0.25">
      <c r="B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row>
    <row r="228" spans="2:46" x14ac:dyDescent="0.25">
      <c r="B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row>
    <row r="229" spans="2:46" x14ac:dyDescent="0.25">
      <c r="B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row>
    <row r="230" spans="2:46" x14ac:dyDescent="0.25">
      <c r="B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row>
    <row r="231" spans="2:46" x14ac:dyDescent="0.25">
      <c r="B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row>
    <row r="232" spans="2:46" x14ac:dyDescent="0.25">
      <c r="B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row>
    <row r="233" spans="2:46" x14ac:dyDescent="0.25">
      <c r="B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row>
    <row r="234" spans="2:46" x14ac:dyDescent="0.25">
      <c r="B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row>
    <row r="235" spans="2:46" x14ac:dyDescent="0.25">
      <c r="B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row>
    <row r="236" spans="2:46" x14ac:dyDescent="0.25">
      <c r="B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row>
    <row r="237" spans="2:46" x14ac:dyDescent="0.25">
      <c r="B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row>
    <row r="238" spans="2:46" x14ac:dyDescent="0.25">
      <c r="B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row>
    <row r="239" spans="2:46" x14ac:dyDescent="0.25">
      <c r="B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row>
    <row r="240" spans="2:46" x14ac:dyDescent="0.25">
      <c r="B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row>
    <row r="241" spans="2:46" x14ac:dyDescent="0.25">
      <c r="B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row>
    <row r="242" spans="2:46" x14ac:dyDescent="0.25">
      <c r="B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row>
    <row r="243" spans="2:46" x14ac:dyDescent="0.25">
      <c r="B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row>
    <row r="244" spans="2:46" x14ac:dyDescent="0.25">
      <c r="B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row>
    <row r="245" spans="2:46" x14ac:dyDescent="0.25">
      <c r="B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row>
    <row r="246" spans="2:46" x14ac:dyDescent="0.25">
      <c r="B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row>
    <row r="247" spans="2:46" x14ac:dyDescent="0.25">
      <c r="B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row>
    <row r="248" spans="2:46" x14ac:dyDescent="0.25">
      <c r="B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row>
    <row r="249" spans="2:46" x14ac:dyDescent="0.25">
      <c r="B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row>
    <row r="250" spans="2:46" x14ac:dyDescent="0.25">
      <c r="B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row>
    <row r="251" spans="2:46" x14ac:dyDescent="0.25">
      <c r="B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row>
    <row r="252" spans="2:46" x14ac:dyDescent="0.25">
      <c r="B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row>
    <row r="253" spans="2:46" x14ac:dyDescent="0.25">
      <c r="B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row>
    <row r="254" spans="2:46" x14ac:dyDescent="0.25">
      <c r="B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row>
    <row r="255" spans="2:46" x14ac:dyDescent="0.25">
      <c r="B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row>
    <row r="256" spans="2:46" x14ac:dyDescent="0.25">
      <c r="B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row>
    <row r="257" spans="2:46" x14ac:dyDescent="0.25">
      <c r="B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row>
    <row r="258" spans="2:46" x14ac:dyDescent="0.25">
      <c r="B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row>
    <row r="259" spans="2:46" x14ac:dyDescent="0.25">
      <c r="B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row>
    <row r="260" spans="2:46" x14ac:dyDescent="0.25">
      <c r="B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row>
    <row r="261" spans="2:46" x14ac:dyDescent="0.25">
      <c r="B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row>
    <row r="262" spans="2:46" x14ac:dyDescent="0.25">
      <c r="B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row>
    <row r="263" spans="2:46" x14ac:dyDescent="0.25">
      <c r="B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row>
    <row r="264" spans="2:46" x14ac:dyDescent="0.25">
      <c r="B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row>
    <row r="265" spans="2:46" x14ac:dyDescent="0.25">
      <c r="B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row>
    <row r="266" spans="2:46" x14ac:dyDescent="0.25">
      <c r="B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row>
    <row r="267" spans="2:46" x14ac:dyDescent="0.25">
      <c r="B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row>
    <row r="268" spans="2:46" x14ac:dyDescent="0.25">
      <c r="B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row>
    <row r="269" spans="2:46" x14ac:dyDescent="0.25">
      <c r="B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row>
    <row r="270" spans="2:46" x14ac:dyDescent="0.25">
      <c r="B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row>
    <row r="271" spans="2:46" x14ac:dyDescent="0.25">
      <c r="B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row>
    <row r="272" spans="2:46" x14ac:dyDescent="0.25">
      <c r="B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row>
    <row r="273" spans="2:46" x14ac:dyDescent="0.25">
      <c r="B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row>
    <row r="274" spans="2:46" x14ac:dyDescent="0.25">
      <c r="B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row>
    <row r="275" spans="2:46" x14ac:dyDescent="0.25">
      <c r="B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row>
    <row r="276" spans="2:46" x14ac:dyDescent="0.25">
      <c r="B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row>
    <row r="277" spans="2:46" x14ac:dyDescent="0.25">
      <c r="B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row>
    <row r="278" spans="2:46" x14ac:dyDescent="0.25">
      <c r="B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row>
    <row r="279" spans="2:46" x14ac:dyDescent="0.25">
      <c r="B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row>
    <row r="280" spans="2:46" x14ac:dyDescent="0.25">
      <c r="B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row>
    <row r="281" spans="2:46" x14ac:dyDescent="0.25">
      <c r="B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row>
    <row r="282" spans="2:46" x14ac:dyDescent="0.25">
      <c r="B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row>
    <row r="283" spans="2:46" x14ac:dyDescent="0.25">
      <c r="B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row>
    <row r="284" spans="2:46" x14ac:dyDescent="0.25">
      <c r="B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row>
    <row r="285" spans="2:46" x14ac:dyDescent="0.25">
      <c r="B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row>
    <row r="286" spans="2:46" x14ac:dyDescent="0.25">
      <c r="B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row>
    <row r="287" spans="2:46" x14ac:dyDescent="0.25">
      <c r="B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row>
    <row r="288" spans="2:46" x14ac:dyDescent="0.25">
      <c r="B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row>
    <row r="289" spans="2:46" x14ac:dyDescent="0.25">
      <c r="B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row>
    <row r="290" spans="2:46" x14ac:dyDescent="0.25">
      <c r="B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row>
    <row r="291" spans="2:46" x14ac:dyDescent="0.25">
      <c r="B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row>
    <row r="292" spans="2:46" x14ac:dyDescent="0.25">
      <c r="B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row>
    <row r="293" spans="2:46" x14ac:dyDescent="0.25">
      <c r="B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row>
    <row r="294" spans="2:46" x14ac:dyDescent="0.25">
      <c r="B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row>
    <row r="295" spans="2:46" x14ac:dyDescent="0.25">
      <c r="B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row>
    <row r="296" spans="2:46" x14ac:dyDescent="0.25">
      <c r="B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row>
    <row r="297" spans="2:46" x14ac:dyDescent="0.25">
      <c r="B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row>
    <row r="298" spans="2:46" x14ac:dyDescent="0.25">
      <c r="B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row>
    <row r="299" spans="2:46" x14ac:dyDescent="0.25">
      <c r="B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row>
    <row r="300" spans="2:46" x14ac:dyDescent="0.25">
      <c r="B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row>
    <row r="301" spans="2:46" x14ac:dyDescent="0.25">
      <c r="B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row>
    <row r="302" spans="2:46" x14ac:dyDescent="0.25">
      <c r="B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row>
    <row r="303" spans="2:46" x14ac:dyDescent="0.25">
      <c r="B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row>
    <row r="304" spans="2:46" x14ac:dyDescent="0.25">
      <c r="B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row>
    <row r="305" spans="2:46" x14ac:dyDescent="0.25">
      <c r="B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row>
    <row r="306" spans="2:46" x14ac:dyDescent="0.25">
      <c r="B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row>
    <row r="307" spans="2:46" x14ac:dyDescent="0.25">
      <c r="B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row>
    <row r="308" spans="2:46" x14ac:dyDescent="0.25">
      <c r="B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row>
    <row r="309" spans="2:46" x14ac:dyDescent="0.25">
      <c r="B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row>
    <row r="310" spans="2:46" x14ac:dyDescent="0.25">
      <c r="B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row>
    <row r="311" spans="2:46" x14ac:dyDescent="0.25">
      <c r="B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row>
    <row r="312" spans="2:46" x14ac:dyDescent="0.25">
      <c r="B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row>
    <row r="313" spans="2:46" x14ac:dyDescent="0.25">
      <c r="B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row>
    <row r="314" spans="2:46" x14ac:dyDescent="0.25">
      <c r="B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row>
    <row r="315" spans="2:46" x14ac:dyDescent="0.25">
      <c r="B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row>
    <row r="316" spans="2:46" x14ac:dyDescent="0.25">
      <c r="B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row>
    <row r="317" spans="2:46" x14ac:dyDescent="0.25">
      <c r="B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row>
    <row r="318" spans="2:46" x14ac:dyDescent="0.25">
      <c r="B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row>
    <row r="319" spans="2:46" x14ac:dyDescent="0.25">
      <c r="B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row>
    <row r="320" spans="2:46" x14ac:dyDescent="0.25">
      <c r="B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row>
    <row r="321" spans="2:46" x14ac:dyDescent="0.25">
      <c r="B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row>
    <row r="322" spans="2:46" x14ac:dyDescent="0.25">
      <c r="B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row>
    <row r="323" spans="2:46" x14ac:dyDescent="0.25">
      <c r="B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row>
    <row r="324" spans="2:46" x14ac:dyDescent="0.25">
      <c r="B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row>
    <row r="325" spans="2:46" x14ac:dyDescent="0.25">
      <c r="B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row>
    <row r="326" spans="2:46" x14ac:dyDescent="0.25">
      <c r="B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row>
    <row r="327" spans="2:46" x14ac:dyDescent="0.25">
      <c r="B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row>
    <row r="328" spans="2:46" x14ac:dyDescent="0.25">
      <c r="B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row>
    <row r="329" spans="2:46" x14ac:dyDescent="0.25">
      <c r="B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row>
    <row r="330" spans="2:46" x14ac:dyDescent="0.25">
      <c r="B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row>
    <row r="331" spans="2:46" x14ac:dyDescent="0.25">
      <c r="B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row>
    <row r="332" spans="2:46" x14ac:dyDescent="0.25">
      <c r="B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row>
    <row r="333" spans="2:46" x14ac:dyDescent="0.25">
      <c r="B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row>
    <row r="334" spans="2:46" x14ac:dyDescent="0.25">
      <c r="B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row>
    <row r="335" spans="2:46" x14ac:dyDescent="0.25">
      <c r="B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row>
    <row r="336" spans="2:46" x14ac:dyDescent="0.25">
      <c r="B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row>
    <row r="337" spans="2:46" x14ac:dyDescent="0.25">
      <c r="B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row>
    <row r="338" spans="2:46" x14ac:dyDescent="0.25">
      <c r="B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row>
    <row r="339" spans="2:46" x14ac:dyDescent="0.25">
      <c r="B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row>
    <row r="340" spans="2:46" x14ac:dyDescent="0.25">
      <c r="B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row>
    <row r="341" spans="2:46" x14ac:dyDescent="0.25">
      <c r="B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row>
    <row r="342" spans="2:46" x14ac:dyDescent="0.25">
      <c r="B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row>
    <row r="343" spans="2:46" x14ac:dyDescent="0.25">
      <c r="B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row>
    <row r="344" spans="2:46" x14ac:dyDescent="0.25">
      <c r="B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row>
    <row r="345" spans="2:46" x14ac:dyDescent="0.25">
      <c r="B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row>
    <row r="346" spans="2:46" x14ac:dyDescent="0.25">
      <c r="B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row>
    <row r="347" spans="2:46" x14ac:dyDescent="0.25">
      <c r="B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row>
    <row r="348" spans="2:46" x14ac:dyDescent="0.25">
      <c r="B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row>
    <row r="349" spans="2:46" x14ac:dyDescent="0.25">
      <c r="B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row>
    <row r="350" spans="2:46" x14ac:dyDescent="0.25">
      <c r="B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row>
    <row r="351" spans="2:46" x14ac:dyDescent="0.25">
      <c r="B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row>
    <row r="352" spans="2:46" x14ac:dyDescent="0.25">
      <c r="B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row>
    <row r="353" spans="2:46" x14ac:dyDescent="0.25">
      <c r="B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row>
    <row r="354" spans="2:46" x14ac:dyDescent="0.25">
      <c r="B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row>
    <row r="355" spans="2:46" x14ac:dyDescent="0.25">
      <c r="B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row>
    <row r="356" spans="2:46" x14ac:dyDescent="0.25">
      <c r="B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row>
    <row r="357" spans="2:46" x14ac:dyDescent="0.25">
      <c r="B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row>
    <row r="358" spans="2:46" x14ac:dyDescent="0.25">
      <c r="B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row>
    <row r="359" spans="2:46" x14ac:dyDescent="0.25">
      <c r="B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row>
    <row r="360" spans="2:46" x14ac:dyDescent="0.25">
      <c r="B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row>
    <row r="361" spans="2:46" x14ac:dyDescent="0.25">
      <c r="B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row>
    <row r="362" spans="2:46" x14ac:dyDescent="0.25">
      <c r="B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row>
    <row r="363" spans="2:46" x14ac:dyDescent="0.25">
      <c r="B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row>
    <row r="364" spans="2:46" x14ac:dyDescent="0.25">
      <c r="B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row>
    <row r="365" spans="2:46" x14ac:dyDescent="0.25">
      <c r="B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row>
    <row r="366" spans="2:46" x14ac:dyDescent="0.25">
      <c r="B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row>
    <row r="367" spans="2:46" x14ac:dyDescent="0.25">
      <c r="B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row>
    <row r="368" spans="2:46" x14ac:dyDescent="0.25">
      <c r="B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row>
    <row r="369" spans="2:46" x14ac:dyDescent="0.25">
      <c r="B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row>
    <row r="370" spans="2:46" x14ac:dyDescent="0.25">
      <c r="B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row>
    <row r="371" spans="2:46" x14ac:dyDescent="0.25">
      <c r="B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row>
    <row r="372" spans="2:46" x14ac:dyDescent="0.25">
      <c r="B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row>
    <row r="373" spans="2:46" x14ac:dyDescent="0.25">
      <c r="B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row>
    <row r="374" spans="2:46" x14ac:dyDescent="0.25">
      <c r="B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row>
    <row r="375" spans="2:46" x14ac:dyDescent="0.25">
      <c r="B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row>
    <row r="376" spans="2:46" x14ac:dyDescent="0.25">
      <c r="B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row>
    <row r="377" spans="2:46" x14ac:dyDescent="0.25">
      <c r="B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row>
    <row r="378" spans="2:46" x14ac:dyDescent="0.25">
      <c r="B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row>
    <row r="379" spans="2:46" x14ac:dyDescent="0.25">
      <c r="B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row>
    <row r="380" spans="2:46" x14ac:dyDescent="0.25">
      <c r="B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row>
    <row r="381" spans="2:46" x14ac:dyDescent="0.25">
      <c r="B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row>
    <row r="382" spans="2:46" x14ac:dyDescent="0.25">
      <c r="B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row>
    <row r="383" spans="2:46" x14ac:dyDescent="0.25">
      <c r="B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row>
    <row r="384" spans="2:46" x14ac:dyDescent="0.25">
      <c r="B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row>
    <row r="385" spans="2:46" x14ac:dyDescent="0.25">
      <c r="B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row>
    <row r="386" spans="2:46" x14ac:dyDescent="0.25">
      <c r="B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row>
    <row r="387" spans="2:46" x14ac:dyDescent="0.25">
      <c r="B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row>
    <row r="388" spans="2:46" x14ac:dyDescent="0.25">
      <c r="B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row>
    <row r="389" spans="2:46" x14ac:dyDescent="0.25">
      <c r="B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row>
    <row r="390" spans="2:46" x14ac:dyDescent="0.25">
      <c r="B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row>
    <row r="391" spans="2:46" x14ac:dyDescent="0.25">
      <c r="B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row>
    <row r="392" spans="2:46" x14ac:dyDescent="0.25">
      <c r="B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row>
    <row r="393" spans="2:46" x14ac:dyDescent="0.25">
      <c r="B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row>
    <row r="394" spans="2:46" x14ac:dyDescent="0.25">
      <c r="B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row>
    <row r="395" spans="2:46" x14ac:dyDescent="0.25">
      <c r="B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row>
    <row r="396" spans="2:46" x14ac:dyDescent="0.25">
      <c r="B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row>
    <row r="397" spans="2:46" x14ac:dyDescent="0.25">
      <c r="B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row>
    <row r="398" spans="2:46" x14ac:dyDescent="0.25">
      <c r="B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row>
    <row r="399" spans="2:46" x14ac:dyDescent="0.25">
      <c r="B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row>
    <row r="400" spans="2:46" x14ac:dyDescent="0.25">
      <c r="B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row>
    <row r="401" spans="2:46" x14ac:dyDescent="0.25">
      <c r="B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row>
    <row r="402" spans="2:46" x14ac:dyDescent="0.25">
      <c r="B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row>
    <row r="403" spans="2:46" x14ac:dyDescent="0.25">
      <c r="B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row>
    <row r="404" spans="2:46" x14ac:dyDescent="0.25">
      <c r="B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row>
    <row r="405" spans="2:46" x14ac:dyDescent="0.25">
      <c r="B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row>
    <row r="406" spans="2:46" x14ac:dyDescent="0.25">
      <c r="B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row>
    <row r="407" spans="2:46" x14ac:dyDescent="0.25">
      <c r="B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row>
    <row r="408" spans="2:46" x14ac:dyDescent="0.25">
      <c r="B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row>
    <row r="409" spans="2:46" x14ac:dyDescent="0.25">
      <c r="B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row>
    <row r="410" spans="2:46" x14ac:dyDescent="0.25">
      <c r="B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row>
    <row r="411" spans="2:46" x14ac:dyDescent="0.25">
      <c r="B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row>
    <row r="412" spans="2:46" x14ac:dyDescent="0.25">
      <c r="B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row>
    <row r="413" spans="2:46" x14ac:dyDescent="0.25">
      <c r="B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row>
    <row r="414" spans="2:46" x14ac:dyDescent="0.25">
      <c r="B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row>
    <row r="415" spans="2:46" x14ac:dyDescent="0.25">
      <c r="B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row>
    <row r="416" spans="2:46" x14ac:dyDescent="0.25">
      <c r="B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row>
    <row r="417" spans="2:46" x14ac:dyDescent="0.25">
      <c r="B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row>
    <row r="418" spans="2:46" x14ac:dyDescent="0.25">
      <c r="B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row>
    <row r="419" spans="2:46" x14ac:dyDescent="0.25">
      <c r="B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row>
    <row r="420" spans="2:46" x14ac:dyDescent="0.25">
      <c r="B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row>
    <row r="421" spans="2:46" x14ac:dyDescent="0.25">
      <c r="B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row>
    <row r="422" spans="2:46" x14ac:dyDescent="0.25">
      <c r="B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row>
    <row r="423" spans="2:46" x14ac:dyDescent="0.25">
      <c r="B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row>
    <row r="424" spans="2:46" x14ac:dyDescent="0.25">
      <c r="B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row>
    <row r="425" spans="2:46" x14ac:dyDescent="0.25">
      <c r="B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row>
    <row r="426" spans="2:46" x14ac:dyDescent="0.25">
      <c r="B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row>
    <row r="427" spans="2:46" x14ac:dyDescent="0.25">
      <c r="B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row>
    <row r="428" spans="2:46" x14ac:dyDescent="0.25">
      <c r="B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row>
    <row r="429" spans="2:46" x14ac:dyDescent="0.25">
      <c r="B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row>
    <row r="430" spans="2:46" x14ac:dyDescent="0.25">
      <c r="B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row>
    <row r="431" spans="2:46" x14ac:dyDescent="0.25">
      <c r="B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row>
    <row r="432" spans="2:46" x14ac:dyDescent="0.25">
      <c r="B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row>
    <row r="433" spans="2:46" x14ac:dyDescent="0.25">
      <c r="B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row>
    <row r="434" spans="2:46" x14ac:dyDescent="0.25">
      <c r="B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row>
    <row r="435" spans="2:46" x14ac:dyDescent="0.25">
      <c r="B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row>
    <row r="436" spans="2:46" x14ac:dyDescent="0.25">
      <c r="B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row>
    <row r="437" spans="2:46" x14ac:dyDescent="0.25">
      <c r="B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row>
    <row r="438" spans="2:46" x14ac:dyDescent="0.25">
      <c r="B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row>
    <row r="439" spans="2:46" x14ac:dyDescent="0.25">
      <c r="B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row>
    <row r="440" spans="2:46" x14ac:dyDescent="0.25">
      <c r="B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row>
    <row r="441" spans="2:46" x14ac:dyDescent="0.25">
      <c r="B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row>
    <row r="442" spans="2:46" x14ac:dyDescent="0.25">
      <c r="B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row>
    <row r="443" spans="2:46" x14ac:dyDescent="0.25">
      <c r="B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row>
    <row r="444" spans="2:46" x14ac:dyDescent="0.25">
      <c r="B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row>
    <row r="445" spans="2:46" x14ac:dyDescent="0.25">
      <c r="B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row>
    <row r="446" spans="2:46" x14ac:dyDescent="0.25">
      <c r="B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row>
    <row r="447" spans="2:46" x14ac:dyDescent="0.25">
      <c r="B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row>
    <row r="448" spans="2:46" x14ac:dyDescent="0.25">
      <c r="B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row>
    <row r="449" spans="2:46" x14ac:dyDescent="0.25">
      <c r="B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row>
    <row r="450" spans="2:46" x14ac:dyDescent="0.25">
      <c r="B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row>
    <row r="451" spans="2:46" x14ac:dyDescent="0.25">
      <c r="B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row>
    <row r="452" spans="2:46" x14ac:dyDescent="0.25">
      <c r="B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row>
    <row r="453" spans="2:46" x14ac:dyDescent="0.25">
      <c r="B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row>
    <row r="454" spans="2:46" x14ac:dyDescent="0.25">
      <c r="B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row>
    <row r="455" spans="2:46" x14ac:dyDescent="0.25">
      <c r="B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row>
    <row r="456" spans="2:46" x14ac:dyDescent="0.25">
      <c r="B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row>
    <row r="457" spans="2:46" x14ac:dyDescent="0.25">
      <c r="B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row>
    <row r="458" spans="2:46" x14ac:dyDescent="0.25">
      <c r="B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row>
    <row r="459" spans="2:46" x14ac:dyDescent="0.25">
      <c r="B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row>
    <row r="460" spans="2:46" x14ac:dyDescent="0.25">
      <c r="B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row>
    <row r="461" spans="2:46" x14ac:dyDescent="0.25">
      <c r="B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row>
    <row r="462" spans="2:46" x14ac:dyDescent="0.25">
      <c r="B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row>
    <row r="463" spans="2:46" x14ac:dyDescent="0.25">
      <c r="B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row>
    <row r="464" spans="2:46" x14ac:dyDescent="0.25">
      <c r="B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row>
    <row r="465" spans="2:46" x14ac:dyDescent="0.25">
      <c r="B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row>
    <row r="466" spans="2:46" x14ac:dyDescent="0.25">
      <c r="B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row>
    <row r="467" spans="2:46" x14ac:dyDescent="0.25">
      <c r="B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row>
    <row r="468" spans="2:46" x14ac:dyDescent="0.25">
      <c r="B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row>
    <row r="469" spans="2:46" x14ac:dyDescent="0.25">
      <c r="B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row>
    <row r="470" spans="2:46" x14ac:dyDescent="0.25">
      <c r="B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row>
    <row r="471" spans="2:46" x14ac:dyDescent="0.25">
      <c r="B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row>
    <row r="472" spans="2:46" x14ac:dyDescent="0.25">
      <c r="B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row>
    <row r="473" spans="2:46" x14ac:dyDescent="0.25">
      <c r="B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row>
    <row r="474" spans="2:46" x14ac:dyDescent="0.25">
      <c r="B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row>
    <row r="475" spans="2:46" x14ac:dyDescent="0.25">
      <c r="B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row>
    <row r="476" spans="2:46" x14ac:dyDescent="0.25">
      <c r="B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row>
    <row r="477" spans="2:46" x14ac:dyDescent="0.25">
      <c r="B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row>
    <row r="478" spans="2:46" x14ac:dyDescent="0.25">
      <c r="B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row>
    <row r="479" spans="2:46" x14ac:dyDescent="0.25">
      <c r="B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row>
    <row r="480" spans="2:46" x14ac:dyDescent="0.25">
      <c r="B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row>
    <row r="481" spans="2:46" x14ac:dyDescent="0.25">
      <c r="B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row>
    <row r="482" spans="2:46" x14ac:dyDescent="0.25">
      <c r="B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row>
    <row r="483" spans="2:46" x14ac:dyDescent="0.25">
      <c r="B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row>
    <row r="484" spans="2:46" x14ac:dyDescent="0.25">
      <c r="B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row>
    <row r="485" spans="2:46" x14ac:dyDescent="0.25">
      <c r="B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row>
    <row r="486" spans="2:46" x14ac:dyDescent="0.25">
      <c r="B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row>
    <row r="487" spans="2:46" x14ac:dyDescent="0.25">
      <c r="B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row>
    <row r="488" spans="2:46" x14ac:dyDescent="0.25">
      <c r="B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row>
    <row r="489" spans="2:46" x14ac:dyDescent="0.25">
      <c r="B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row>
    <row r="490" spans="2:46" x14ac:dyDescent="0.25">
      <c r="B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row>
    <row r="491" spans="2:46" x14ac:dyDescent="0.25">
      <c r="B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row>
    <row r="492" spans="2:46" x14ac:dyDescent="0.25">
      <c r="B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row>
    <row r="493" spans="2:46" x14ac:dyDescent="0.25">
      <c r="B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row>
    <row r="494" spans="2:46" x14ac:dyDescent="0.25">
      <c r="B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row>
    <row r="495" spans="2:46" x14ac:dyDescent="0.25">
      <c r="B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row>
    <row r="496" spans="2:46" x14ac:dyDescent="0.25">
      <c r="B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row>
    <row r="497" spans="2:46" x14ac:dyDescent="0.25">
      <c r="B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row>
    <row r="498" spans="2:46" x14ac:dyDescent="0.25">
      <c r="B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row>
    <row r="499" spans="2:46" x14ac:dyDescent="0.25">
      <c r="B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row>
    <row r="500" spans="2:46" x14ac:dyDescent="0.25">
      <c r="B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row>
    <row r="501" spans="2:46" x14ac:dyDescent="0.25">
      <c r="B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row>
    <row r="502" spans="2:46" x14ac:dyDescent="0.25">
      <c r="B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row>
    <row r="503" spans="2:46" x14ac:dyDescent="0.25">
      <c r="B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row>
    <row r="504" spans="2:46" x14ac:dyDescent="0.25">
      <c r="B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row>
    <row r="505" spans="2:46" x14ac:dyDescent="0.25">
      <c r="B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row>
    <row r="506" spans="2:46" x14ac:dyDescent="0.25">
      <c r="B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row>
    <row r="507" spans="2:46" x14ac:dyDescent="0.25">
      <c r="B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row>
    <row r="508" spans="2:46" x14ac:dyDescent="0.25">
      <c r="B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row>
    <row r="509" spans="2:46" x14ac:dyDescent="0.25">
      <c r="B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row>
    <row r="510" spans="2:46" x14ac:dyDescent="0.25">
      <c r="B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row>
    <row r="511" spans="2:46" x14ac:dyDescent="0.25">
      <c r="B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row>
    <row r="512" spans="2:46" x14ac:dyDescent="0.25">
      <c r="B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row>
    <row r="513" spans="2:46" x14ac:dyDescent="0.25">
      <c r="B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row>
    <row r="514" spans="2:46" x14ac:dyDescent="0.25">
      <c r="B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row>
    <row r="515" spans="2:46" x14ac:dyDescent="0.25">
      <c r="B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row>
    <row r="516" spans="2:46" x14ac:dyDescent="0.25">
      <c r="B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row>
    <row r="517" spans="2:46" x14ac:dyDescent="0.25">
      <c r="B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row>
    <row r="518" spans="2:46" x14ac:dyDescent="0.25">
      <c r="B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row>
    <row r="519" spans="2:46" x14ac:dyDescent="0.25">
      <c r="B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row>
    <row r="520" spans="2:46" x14ac:dyDescent="0.25">
      <c r="B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row>
    <row r="521" spans="2:46" x14ac:dyDescent="0.25">
      <c r="B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row>
    <row r="522" spans="2:46" x14ac:dyDescent="0.25">
      <c r="B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row>
    <row r="523" spans="2:46" x14ac:dyDescent="0.25">
      <c r="B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row>
    <row r="524" spans="2:46" x14ac:dyDescent="0.25">
      <c r="B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row>
    <row r="525" spans="2:46" x14ac:dyDescent="0.25">
      <c r="B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row>
    <row r="526" spans="2:46" x14ac:dyDescent="0.25">
      <c r="B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row>
    <row r="527" spans="2:46" x14ac:dyDescent="0.25">
      <c r="B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row>
    <row r="528" spans="2:46" x14ac:dyDescent="0.25">
      <c r="B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row>
    <row r="529" spans="2:46" x14ac:dyDescent="0.25">
      <c r="B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row>
    <row r="530" spans="2:46" x14ac:dyDescent="0.25">
      <c r="B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row>
    <row r="531" spans="2:46" x14ac:dyDescent="0.25">
      <c r="B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row>
    <row r="532" spans="2:46" x14ac:dyDescent="0.25">
      <c r="B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row>
    <row r="533" spans="2:46" x14ac:dyDescent="0.25">
      <c r="B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row>
    <row r="534" spans="2:46" x14ac:dyDescent="0.25">
      <c r="B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row>
    <row r="535" spans="2:46" x14ac:dyDescent="0.25">
      <c r="B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row>
    <row r="536" spans="2:46" x14ac:dyDescent="0.25">
      <c r="B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row>
    <row r="537" spans="2:46" x14ac:dyDescent="0.25">
      <c r="B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row>
    <row r="538" spans="2:46" x14ac:dyDescent="0.25">
      <c r="B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row>
    <row r="539" spans="2:46" x14ac:dyDescent="0.25">
      <c r="B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row>
    <row r="540" spans="2:46" x14ac:dyDescent="0.25">
      <c r="B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row>
    <row r="541" spans="2:46" x14ac:dyDescent="0.25">
      <c r="B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row>
    <row r="542" spans="2:46" x14ac:dyDescent="0.25">
      <c r="B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row>
    <row r="543" spans="2:46" x14ac:dyDescent="0.25">
      <c r="B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row>
    <row r="544" spans="2:46" x14ac:dyDescent="0.25">
      <c r="B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row>
    <row r="545" spans="2:46" x14ac:dyDescent="0.25">
      <c r="B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row>
    <row r="546" spans="2:46" x14ac:dyDescent="0.25">
      <c r="B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row>
    <row r="547" spans="2:46" x14ac:dyDescent="0.25">
      <c r="B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row>
    <row r="548" spans="2:46" x14ac:dyDescent="0.25">
      <c r="B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row>
    <row r="549" spans="2:46" x14ac:dyDescent="0.25">
      <c r="B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row>
    <row r="550" spans="2:46" x14ac:dyDescent="0.25">
      <c r="B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row>
    <row r="551" spans="2:46" x14ac:dyDescent="0.25">
      <c r="B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row>
    <row r="552" spans="2:46" x14ac:dyDescent="0.25">
      <c r="B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row>
    <row r="553" spans="2:46" x14ac:dyDescent="0.25">
      <c r="B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row>
    <row r="554" spans="2:46" x14ac:dyDescent="0.25">
      <c r="B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row>
    <row r="555" spans="2:46" x14ac:dyDescent="0.25">
      <c r="B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row>
    <row r="556" spans="2:46" x14ac:dyDescent="0.25">
      <c r="B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row>
    <row r="557" spans="2:46" x14ac:dyDescent="0.25">
      <c r="B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row>
    <row r="558" spans="2:46" x14ac:dyDescent="0.25">
      <c r="B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row>
    <row r="559" spans="2:46" x14ac:dyDescent="0.25">
      <c r="B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row>
    <row r="560" spans="2:46" x14ac:dyDescent="0.25">
      <c r="B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row>
    <row r="561" spans="2:46" x14ac:dyDescent="0.25">
      <c r="B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row>
    <row r="562" spans="2:46" x14ac:dyDescent="0.25">
      <c r="B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row>
    <row r="563" spans="2:46" x14ac:dyDescent="0.25">
      <c r="B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row>
    <row r="564" spans="2:46" x14ac:dyDescent="0.25">
      <c r="B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row>
    <row r="565" spans="2:46" x14ac:dyDescent="0.25">
      <c r="B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row>
    <row r="566" spans="2:46" x14ac:dyDescent="0.25">
      <c r="B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row>
    <row r="567" spans="2:46" x14ac:dyDescent="0.25">
      <c r="B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row>
    <row r="568" spans="2:46" x14ac:dyDescent="0.25">
      <c r="B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row>
    <row r="569" spans="2:46" x14ac:dyDescent="0.25">
      <c r="B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row>
    <row r="570" spans="2:46" x14ac:dyDescent="0.25">
      <c r="B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row>
    <row r="571" spans="2:46" x14ac:dyDescent="0.25">
      <c r="B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row>
    <row r="572" spans="2:46" x14ac:dyDescent="0.25">
      <c r="B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row>
    <row r="573" spans="2:46" x14ac:dyDescent="0.25">
      <c r="B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row>
    <row r="574" spans="2:46" x14ac:dyDescent="0.25">
      <c r="B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row>
    <row r="575" spans="2:46" x14ac:dyDescent="0.25">
      <c r="B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row>
    <row r="576" spans="2:46" x14ac:dyDescent="0.25">
      <c r="B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row>
    <row r="577" spans="2:46" x14ac:dyDescent="0.25">
      <c r="B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row>
    <row r="578" spans="2:46" x14ac:dyDescent="0.25">
      <c r="B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row>
    <row r="579" spans="2:46" x14ac:dyDescent="0.25">
      <c r="B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row>
    <row r="580" spans="2:46" x14ac:dyDescent="0.25">
      <c r="B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row>
    <row r="581" spans="2:46" x14ac:dyDescent="0.25">
      <c r="B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row>
    <row r="582" spans="2:46" x14ac:dyDescent="0.25">
      <c r="B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row>
    <row r="583" spans="2:46" x14ac:dyDescent="0.25">
      <c r="B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row>
    <row r="584" spans="2:46" x14ac:dyDescent="0.25">
      <c r="B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row>
    <row r="585" spans="2:46" x14ac:dyDescent="0.25">
      <c r="B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row>
    <row r="586" spans="2:46" x14ac:dyDescent="0.25">
      <c r="B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row>
    <row r="587" spans="2:46" x14ac:dyDescent="0.25">
      <c r="B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row>
    <row r="588" spans="2:46" x14ac:dyDescent="0.25">
      <c r="B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row>
    <row r="589" spans="2:46" x14ac:dyDescent="0.25">
      <c r="B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row>
    <row r="590" spans="2:46" x14ac:dyDescent="0.25">
      <c r="B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row>
    <row r="591" spans="2:46" x14ac:dyDescent="0.25">
      <c r="B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row>
    <row r="592" spans="2:46" x14ac:dyDescent="0.25">
      <c r="B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row>
    <row r="593" spans="2:46" x14ac:dyDescent="0.25">
      <c r="B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row>
    <row r="594" spans="2:46" x14ac:dyDescent="0.25">
      <c r="B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row>
    <row r="595" spans="2:46" x14ac:dyDescent="0.25">
      <c r="B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row>
    <row r="596" spans="2:46" x14ac:dyDescent="0.25">
      <c r="B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row>
    <row r="597" spans="2:46" x14ac:dyDescent="0.25">
      <c r="B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row>
    <row r="598" spans="2:46" x14ac:dyDescent="0.25">
      <c r="B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row>
    <row r="599" spans="2:46" x14ac:dyDescent="0.25">
      <c r="B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row>
    <row r="600" spans="2:46" x14ac:dyDescent="0.25">
      <c r="B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row>
    <row r="601" spans="2:46" x14ac:dyDescent="0.25">
      <c r="B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row>
    <row r="602" spans="2:46" x14ac:dyDescent="0.25">
      <c r="B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row>
    <row r="603" spans="2:46" x14ac:dyDescent="0.25">
      <c r="B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row>
    <row r="604" spans="2:46" x14ac:dyDescent="0.25">
      <c r="B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row>
    <row r="605" spans="2:46" x14ac:dyDescent="0.25">
      <c r="B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row>
    <row r="606" spans="2:46" x14ac:dyDescent="0.25">
      <c r="B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row>
    <row r="607" spans="2:46" x14ac:dyDescent="0.25">
      <c r="B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row>
    <row r="608" spans="2:46" x14ac:dyDescent="0.25">
      <c r="B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row>
    <row r="609" spans="2:46" x14ac:dyDescent="0.25">
      <c r="B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row>
    <row r="610" spans="2:46" x14ac:dyDescent="0.25">
      <c r="B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row>
    <row r="611" spans="2:46" x14ac:dyDescent="0.25">
      <c r="B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row>
    <row r="612" spans="2:46" x14ac:dyDescent="0.25">
      <c r="B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row>
    <row r="613" spans="2:46" x14ac:dyDescent="0.25">
      <c r="B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row>
    <row r="614" spans="2:46" x14ac:dyDescent="0.25">
      <c r="B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row>
    <row r="615" spans="2:46" x14ac:dyDescent="0.25">
      <c r="B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row>
    <row r="616" spans="2:46" x14ac:dyDescent="0.25">
      <c r="B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row>
    <row r="617" spans="2:46" x14ac:dyDescent="0.25">
      <c r="B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row>
    <row r="618" spans="2:46" x14ac:dyDescent="0.25">
      <c r="B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row>
    <row r="619" spans="2:46" x14ac:dyDescent="0.25">
      <c r="B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row>
    <row r="620" spans="2:46" x14ac:dyDescent="0.25">
      <c r="B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row>
    <row r="621" spans="2:46" x14ac:dyDescent="0.25">
      <c r="B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row>
    <row r="622" spans="2:46" x14ac:dyDescent="0.25">
      <c r="B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row>
    <row r="623" spans="2:46" x14ac:dyDescent="0.25">
      <c r="B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row>
    <row r="624" spans="2:46" x14ac:dyDescent="0.25">
      <c r="B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row>
    <row r="625" spans="2:46" x14ac:dyDescent="0.25">
      <c r="B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row>
    <row r="626" spans="2:46" x14ac:dyDescent="0.25">
      <c r="B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row>
    <row r="627" spans="2:46" x14ac:dyDescent="0.25">
      <c r="B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row>
    <row r="628" spans="2:46" x14ac:dyDescent="0.25">
      <c r="B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row>
    <row r="629" spans="2:46" x14ac:dyDescent="0.25">
      <c r="B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row>
    <row r="630" spans="2:46" x14ac:dyDescent="0.25">
      <c r="B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row>
    <row r="631" spans="2:46" x14ac:dyDescent="0.25">
      <c r="B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row>
    <row r="632" spans="2:46" x14ac:dyDescent="0.25">
      <c r="B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row>
    <row r="633" spans="2:46" x14ac:dyDescent="0.25">
      <c r="B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row>
    <row r="634" spans="2:46" x14ac:dyDescent="0.25">
      <c r="B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row>
    <row r="635" spans="2:46" x14ac:dyDescent="0.25">
      <c r="B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row>
    <row r="636" spans="2:46" x14ac:dyDescent="0.25">
      <c r="B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row>
    <row r="637" spans="2:46" x14ac:dyDescent="0.25">
      <c r="B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row>
    <row r="638" spans="2:46" x14ac:dyDescent="0.25">
      <c r="B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row>
    <row r="639" spans="2:46" x14ac:dyDescent="0.25">
      <c r="B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row>
    <row r="640" spans="2:46" x14ac:dyDescent="0.25">
      <c r="B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row>
    <row r="641" spans="2:46" x14ac:dyDescent="0.25">
      <c r="B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row>
    <row r="642" spans="2:46" x14ac:dyDescent="0.25">
      <c r="B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row>
    <row r="643" spans="2:46" x14ac:dyDescent="0.25">
      <c r="B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row>
    <row r="644" spans="2:46" x14ac:dyDescent="0.25">
      <c r="B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row>
    <row r="645" spans="2:46" x14ac:dyDescent="0.25">
      <c r="B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row>
    <row r="646" spans="2:46" x14ac:dyDescent="0.25">
      <c r="B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row>
    <row r="647" spans="2:46" x14ac:dyDescent="0.25">
      <c r="B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row>
    <row r="648" spans="2:46" x14ac:dyDescent="0.25">
      <c r="B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row>
    <row r="649" spans="2:46" x14ac:dyDescent="0.25">
      <c r="B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row>
    <row r="650" spans="2:46" x14ac:dyDescent="0.25">
      <c r="B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row>
    <row r="651" spans="2:46" x14ac:dyDescent="0.25">
      <c r="B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row>
    <row r="652" spans="2:46" x14ac:dyDescent="0.25">
      <c r="B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row>
    <row r="653" spans="2:46" x14ac:dyDescent="0.25">
      <c r="B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row>
    <row r="654" spans="2:46" x14ac:dyDescent="0.25">
      <c r="B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row>
    <row r="655" spans="2:46" x14ac:dyDescent="0.25">
      <c r="B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row>
    <row r="656" spans="2:46" x14ac:dyDescent="0.25">
      <c r="B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row>
    <row r="657" spans="2:46" x14ac:dyDescent="0.25">
      <c r="B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row>
    <row r="658" spans="2:46" x14ac:dyDescent="0.25">
      <c r="B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row>
    <row r="659" spans="2:46" x14ac:dyDescent="0.25">
      <c r="B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row>
    <row r="660" spans="2:46" x14ac:dyDescent="0.25">
      <c r="B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row>
    <row r="661" spans="2:46" x14ac:dyDescent="0.25">
      <c r="B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row>
    <row r="662" spans="2:46" x14ac:dyDescent="0.25">
      <c r="B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row>
    <row r="663" spans="2:46" x14ac:dyDescent="0.25">
      <c r="B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row>
    <row r="664" spans="2:46" x14ac:dyDescent="0.25">
      <c r="B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row>
    <row r="665" spans="2:46" x14ac:dyDescent="0.25">
      <c r="B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row>
    <row r="666" spans="2:46" x14ac:dyDescent="0.25">
      <c r="B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row>
    <row r="667" spans="2:46" x14ac:dyDescent="0.25">
      <c r="B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row>
    <row r="668" spans="2:46" x14ac:dyDescent="0.25">
      <c r="B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row>
    <row r="669" spans="2:46" x14ac:dyDescent="0.25">
      <c r="B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80"/>
      <c r="AR669" s="180"/>
      <c r="AS669" s="180"/>
      <c r="AT669" s="180"/>
    </row>
    <row r="670" spans="2:46" x14ac:dyDescent="0.25">
      <c r="B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80"/>
      <c r="AR670" s="180"/>
      <c r="AS670" s="180"/>
      <c r="AT670" s="180"/>
    </row>
    <row r="671" spans="2:46" x14ac:dyDescent="0.25">
      <c r="B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c r="AA671" s="180"/>
      <c r="AB671" s="180"/>
      <c r="AC671" s="180"/>
      <c r="AD671" s="180"/>
      <c r="AE671" s="180"/>
      <c r="AF671" s="180"/>
      <c r="AG671" s="180"/>
      <c r="AH671" s="180"/>
      <c r="AI671" s="180"/>
      <c r="AJ671" s="180"/>
      <c r="AK671" s="180"/>
      <c r="AL671" s="180"/>
      <c r="AM671" s="180"/>
      <c r="AN671" s="180"/>
      <c r="AO671" s="180"/>
      <c r="AP671" s="180"/>
      <c r="AQ671" s="180"/>
      <c r="AR671" s="180"/>
      <c r="AS671" s="180"/>
      <c r="AT671" s="180"/>
    </row>
    <row r="672" spans="2:46" x14ac:dyDescent="0.25">
      <c r="B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c r="AA672" s="180"/>
      <c r="AB672" s="180"/>
      <c r="AC672" s="180"/>
      <c r="AD672" s="180"/>
      <c r="AE672" s="180"/>
      <c r="AF672" s="180"/>
      <c r="AG672" s="180"/>
      <c r="AH672" s="180"/>
      <c r="AI672" s="180"/>
      <c r="AJ672" s="180"/>
      <c r="AK672" s="180"/>
      <c r="AL672" s="180"/>
      <c r="AM672" s="180"/>
      <c r="AN672" s="180"/>
      <c r="AO672" s="180"/>
      <c r="AP672" s="180"/>
      <c r="AQ672" s="180"/>
      <c r="AR672" s="180"/>
      <c r="AS672" s="180"/>
      <c r="AT672" s="180"/>
    </row>
    <row r="673" spans="2:46" x14ac:dyDescent="0.25">
      <c r="B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c r="AB673" s="180"/>
      <c r="AC673" s="180"/>
      <c r="AD673" s="180"/>
      <c r="AE673" s="180"/>
      <c r="AF673" s="180"/>
      <c r="AG673" s="180"/>
      <c r="AH673" s="180"/>
      <c r="AI673" s="180"/>
      <c r="AJ673" s="180"/>
      <c r="AK673" s="180"/>
      <c r="AL673" s="180"/>
      <c r="AM673" s="180"/>
      <c r="AN673" s="180"/>
      <c r="AO673" s="180"/>
      <c r="AP673" s="180"/>
      <c r="AQ673" s="180"/>
      <c r="AR673" s="180"/>
      <c r="AS673" s="180"/>
      <c r="AT673" s="180"/>
    </row>
    <row r="674" spans="2:46" x14ac:dyDescent="0.25">
      <c r="B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c r="AA674" s="180"/>
      <c r="AB674" s="180"/>
      <c r="AC674" s="180"/>
      <c r="AD674" s="180"/>
      <c r="AE674" s="180"/>
      <c r="AF674" s="180"/>
      <c r="AG674" s="180"/>
      <c r="AH674" s="180"/>
      <c r="AI674" s="180"/>
      <c r="AJ674" s="180"/>
      <c r="AK674" s="180"/>
      <c r="AL674" s="180"/>
      <c r="AM674" s="180"/>
      <c r="AN674" s="180"/>
      <c r="AO674" s="180"/>
      <c r="AP674" s="180"/>
      <c r="AQ674" s="180"/>
      <c r="AR674" s="180"/>
      <c r="AS674" s="180"/>
      <c r="AT674" s="180"/>
    </row>
    <row r="675" spans="2:46" x14ac:dyDescent="0.25">
      <c r="B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80"/>
      <c r="AR675" s="180"/>
      <c r="AS675" s="180"/>
      <c r="AT675" s="180"/>
    </row>
    <row r="676" spans="2:46" x14ac:dyDescent="0.25">
      <c r="B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c r="AB676" s="180"/>
      <c r="AC676" s="180"/>
      <c r="AD676" s="180"/>
      <c r="AE676" s="180"/>
      <c r="AF676" s="180"/>
      <c r="AG676" s="180"/>
      <c r="AH676" s="180"/>
      <c r="AI676" s="180"/>
      <c r="AJ676" s="180"/>
      <c r="AK676" s="180"/>
      <c r="AL676" s="180"/>
      <c r="AM676" s="180"/>
      <c r="AN676" s="180"/>
      <c r="AO676" s="180"/>
      <c r="AP676" s="180"/>
      <c r="AQ676" s="180"/>
      <c r="AR676" s="180"/>
      <c r="AS676" s="180"/>
      <c r="AT676" s="180"/>
    </row>
    <row r="677" spans="2:46" x14ac:dyDescent="0.25">
      <c r="B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c r="AA677" s="180"/>
      <c r="AB677" s="180"/>
      <c r="AC677" s="180"/>
      <c r="AD677" s="180"/>
      <c r="AE677" s="180"/>
      <c r="AF677" s="180"/>
      <c r="AG677" s="180"/>
      <c r="AH677" s="180"/>
      <c r="AI677" s="180"/>
      <c r="AJ677" s="180"/>
      <c r="AK677" s="180"/>
      <c r="AL677" s="180"/>
      <c r="AM677" s="180"/>
      <c r="AN677" s="180"/>
      <c r="AO677" s="180"/>
      <c r="AP677" s="180"/>
      <c r="AQ677" s="180"/>
      <c r="AR677" s="180"/>
      <c r="AS677" s="180"/>
      <c r="AT677" s="180"/>
    </row>
    <row r="678" spans="2:46" x14ac:dyDescent="0.25">
      <c r="B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row>
    <row r="679" spans="2:46" x14ac:dyDescent="0.25">
      <c r="B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c r="AA679" s="180"/>
      <c r="AB679" s="180"/>
      <c r="AC679" s="180"/>
      <c r="AD679" s="180"/>
      <c r="AE679" s="180"/>
      <c r="AF679" s="180"/>
      <c r="AG679" s="180"/>
      <c r="AH679" s="180"/>
      <c r="AI679" s="180"/>
      <c r="AJ679" s="180"/>
      <c r="AK679" s="180"/>
      <c r="AL679" s="180"/>
      <c r="AM679" s="180"/>
      <c r="AN679" s="180"/>
      <c r="AO679" s="180"/>
      <c r="AP679" s="180"/>
      <c r="AQ679" s="180"/>
      <c r="AR679" s="180"/>
      <c r="AS679" s="180"/>
      <c r="AT679" s="180"/>
    </row>
    <row r="680" spans="2:46" x14ac:dyDescent="0.25">
      <c r="B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row>
    <row r="681" spans="2:46" x14ac:dyDescent="0.25">
      <c r="B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c r="AB681" s="180"/>
      <c r="AC681" s="180"/>
      <c r="AD681" s="180"/>
      <c r="AE681" s="180"/>
      <c r="AF681" s="180"/>
      <c r="AG681" s="180"/>
      <c r="AH681" s="180"/>
      <c r="AI681" s="180"/>
      <c r="AJ681" s="180"/>
      <c r="AK681" s="180"/>
      <c r="AL681" s="180"/>
      <c r="AM681" s="180"/>
      <c r="AN681" s="180"/>
      <c r="AO681" s="180"/>
      <c r="AP681" s="180"/>
      <c r="AQ681" s="180"/>
      <c r="AR681" s="180"/>
      <c r="AS681" s="180"/>
      <c r="AT681" s="180"/>
    </row>
    <row r="682" spans="2:46" x14ac:dyDescent="0.25">
      <c r="B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80"/>
      <c r="AR682" s="180"/>
      <c r="AS682" s="180"/>
      <c r="AT682" s="180"/>
    </row>
    <row r="683" spans="2:46" x14ac:dyDescent="0.25">
      <c r="B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c r="AB683" s="180"/>
      <c r="AC683" s="180"/>
      <c r="AD683" s="180"/>
      <c r="AE683" s="180"/>
      <c r="AF683" s="180"/>
      <c r="AG683" s="180"/>
      <c r="AH683" s="180"/>
      <c r="AI683" s="180"/>
      <c r="AJ683" s="180"/>
      <c r="AK683" s="180"/>
      <c r="AL683" s="180"/>
      <c r="AM683" s="180"/>
      <c r="AN683" s="180"/>
      <c r="AO683" s="180"/>
      <c r="AP683" s="180"/>
      <c r="AQ683" s="180"/>
      <c r="AR683" s="180"/>
      <c r="AS683" s="180"/>
      <c r="AT683" s="180"/>
    </row>
    <row r="684" spans="2:46" x14ac:dyDescent="0.25">
      <c r="B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c r="AA684" s="180"/>
      <c r="AB684" s="180"/>
      <c r="AC684" s="180"/>
      <c r="AD684" s="180"/>
      <c r="AE684" s="180"/>
      <c r="AF684" s="180"/>
      <c r="AG684" s="180"/>
      <c r="AH684" s="180"/>
      <c r="AI684" s="180"/>
      <c r="AJ684" s="180"/>
      <c r="AK684" s="180"/>
      <c r="AL684" s="180"/>
      <c r="AM684" s="180"/>
      <c r="AN684" s="180"/>
      <c r="AO684" s="180"/>
      <c r="AP684" s="180"/>
      <c r="AQ684" s="180"/>
      <c r="AR684" s="180"/>
      <c r="AS684" s="180"/>
      <c r="AT684" s="180"/>
    </row>
    <row r="685" spans="2:46" x14ac:dyDescent="0.25">
      <c r="B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80"/>
      <c r="AR685" s="180"/>
      <c r="AS685" s="180"/>
      <c r="AT685" s="180"/>
    </row>
    <row r="686" spans="2:46" x14ac:dyDescent="0.25">
      <c r="B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80"/>
      <c r="AR686" s="180"/>
      <c r="AS686" s="180"/>
      <c r="AT686" s="180"/>
    </row>
    <row r="687" spans="2:46" x14ac:dyDescent="0.25">
      <c r="B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80"/>
      <c r="AR687" s="180"/>
      <c r="AS687" s="180"/>
      <c r="AT687" s="180"/>
    </row>
    <row r="688" spans="2:46" x14ac:dyDescent="0.25">
      <c r="B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80"/>
      <c r="AR688" s="180"/>
      <c r="AS688" s="180"/>
      <c r="AT688" s="180"/>
    </row>
    <row r="689" spans="2:46" x14ac:dyDescent="0.25">
      <c r="B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80"/>
      <c r="AR689" s="180"/>
      <c r="AS689" s="180"/>
      <c r="AT689" s="180"/>
    </row>
    <row r="690" spans="2:46" x14ac:dyDescent="0.25">
      <c r="B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80"/>
      <c r="AR690" s="180"/>
      <c r="AS690" s="180"/>
      <c r="AT690" s="180"/>
    </row>
    <row r="691" spans="2:46" x14ac:dyDescent="0.25">
      <c r="B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80"/>
      <c r="AR691" s="180"/>
      <c r="AS691" s="180"/>
      <c r="AT691" s="180"/>
    </row>
    <row r="692" spans="2:46" x14ac:dyDescent="0.25">
      <c r="B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80"/>
      <c r="AR692" s="180"/>
      <c r="AS692" s="180"/>
      <c r="AT692" s="180"/>
    </row>
    <row r="693" spans="2:46" x14ac:dyDescent="0.25">
      <c r="B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80"/>
      <c r="AR693" s="180"/>
      <c r="AS693" s="180"/>
      <c r="AT693" s="180"/>
    </row>
    <row r="694" spans="2:46" x14ac:dyDescent="0.25">
      <c r="B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80"/>
      <c r="AR694" s="180"/>
      <c r="AS694" s="180"/>
      <c r="AT694" s="180"/>
    </row>
    <row r="695" spans="2:46" x14ac:dyDescent="0.25">
      <c r="B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80"/>
      <c r="AR695" s="180"/>
      <c r="AS695" s="180"/>
      <c r="AT695" s="180"/>
    </row>
    <row r="696" spans="2:46" x14ac:dyDescent="0.25">
      <c r="B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80"/>
      <c r="AR696" s="180"/>
      <c r="AS696" s="180"/>
      <c r="AT696" s="180"/>
    </row>
    <row r="697" spans="2:46" x14ac:dyDescent="0.25">
      <c r="B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row>
    <row r="698" spans="2:46" x14ac:dyDescent="0.25">
      <c r="B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row>
    <row r="699" spans="2:46" x14ac:dyDescent="0.25">
      <c r="B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row>
    <row r="700" spans="2:46" x14ac:dyDescent="0.25">
      <c r="B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80"/>
      <c r="AR700" s="180"/>
      <c r="AS700" s="180"/>
      <c r="AT700" s="180"/>
    </row>
    <row r="701" spans="2:46" x14ac:dyDescent="0.25">
      <c r="B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80"/>
      <c r="AR701" s="180"/>
      <c r="AS701" s="180"/>
      <c r="AT701" s="180"/>
    </row>
    <row r="702" spans="2:46" x14ac:dyDescent="0.25">
      <c r="B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80"/>
      <c r="AR702" s="180"/>
      <c r="AS702" s="180"/>
      <c r="AT702" s="180"/>
    </row>
    <row r="703" spans="2:46" x14ac:dyDescent="0.25">
      <c r="B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80"/>
      <c r="AR703" s="180"/>
      <c r="AS703" s="180"/>
      <c r="AT703" s="180"/>
    </row>
    <row r="704" spans="2:46" x14ac:dyDescent="0.25">
      <c r="B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80"/>
      <c r="AR704" s="180"/>
      <c r="AS704" s="180"/>
      <c r="AT704" s="180"/>
    </row>
    <row r="705" spans="2:46" x14ac:dyDescent="0.25">
      <c r="B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c r="AA705" s="180"/>
      <c r="AB705" s="180"/>
      <c r="AC705" s="180"/>
      <c r="AD705" s="180"/>
      <c r="AE705" s="180"/>
      <c r="AF705" s="180"/>
      <c r="AG705" s="180"/>
      <c r="AH705" s="180"/>
      <c r="AI705" s="180"/>
      <c r="AJ705" s="180"/>
      <c r="AK705" s="180"/>
      <c r="AL705" s="180"/>
      <c r="AM705" s="180"/>
      <c r="AN705" s="180"/>
      <c r="AO705" s="180"/>
      <c r="AP705" s="180"/>
      <c r="AQ705" s="180"/>
      <c r="AR705" s="180"/>
      <c r="AS705" s="180"/>
      <c r="AT705" s="180"/>
    </row>
    <row r="706" spans="2:46" x14ac:dyDescent="0.25">
      <c r="B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c r="AA706" s="180"/>
      <c r="AB706" s="180"/>
      <c r="AC706" s="180"/>
      <c r="AD706" s="180"/>
      <c r="AE706" s="180"/>
      <c r="AF706" s="180"/>
      <c r="AG706" s="180"/>
      <c r="AH706" s="180"/>
      <c r="AI706" s="180"/>
      <c r="AJ706" s="180"/>
      <c r="AK706" s="180"/>
      <c r="AL706" s="180"/>
      <c r="AM706" s="180"/>
      <c r="AN706" s="180"/>
      <c r="AO706" s="180"/>
      <c r="AP706" s="180"/>
      <c r="AQ706" s="180"/>
      <c r="AR706" s="180"/>
      <c r="AS706" s="180"/>
      <c r="AT706" s="180"/>
    </row>
    <row r="707" spans="2:46" x14ac:dyDescent="0.25">
      <c r="B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c r="AB707" s="180"/>
      <c r="AC707" s="180"/>
      <c r="AD707" s="180"/>
      <c r="AE707" s="180"/>
      <c r="AF707" s="180"/>
      <c r="AG707" s="180"/>
      <c r="AH707" s="180"/>
      <c r="AI707" s="180"/>
      <c r="AJ707" s="180"/>
      <c r="AK707" s="180"/>
      <c r="AL707" s="180"/>
      <c r="AM707" s="180"/>
      <c r="AN707" s="180"/>
      <c r="AO707" s="180"/>
      <c r="AP707" s="180"/>
      <c r="AQ707" s="180"/>
      <c r="AR707" s="180"/>
      <c r="AS707" s="180"/>
      <c r="AT707" s="180"/>
    </row>
    <row r="708" spans="2:46" x14ac:dyDescent="0.25">
      <c r="B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c r="AB708" s="180"/>
      <c r="AC708" s="180"/>
      <c r="AD708" s="180"/>
      <c r="AE708" s="180"/>
      <c r="AF708" s="180"/>
      <c r="AG708" s="180"/>
      <c r="AH708" s="180"/>
      <c r="AI708" s="180"/>
      <c r="AJ708" s="180"/>
      <c r="AK708" s="180"/>
      <c r="AL708" s="180"/>
      <c r="AM708" s="180"/>
      <c r="AN708" s="180"/>
      <c r="AO708" s="180"/>
      <c r="AP708" s="180"/>
      <c r="AQ708" s="180"/>
      <c r="AR708" s="180"/>
      <c r="AS708" s="180"/>
      <c r="AT708" s="180"/>
    </row>
    <row r="709" spans="2:46" x14ac:dyDescent="0.25">
      <c r="B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180"/>
      <c r="AE709" s="180"/>
      <c r="AF709" s="180"/>
      <c r="AG709" s="180"/>
      <c r="AH709" s="180"/>
      <c r="AI709" s="180"/>
      <c r="AJ709" s="180"/>
      <c r="AK709" s="180"/>
      <c r="AL709" s="180"/>
      <c r="AM709" s="180"/>
      <c r="AN709" s="180"/>
      <c r="AO709" s="180"/>
      <c r="AP709" s="180"/>
      <c r="AQ709" s="180"/>
      <c r="AR709" s="180"/>
      <c r="AS709" s="180"/>
      <c r="AT709" s="180"/>
    </row>
    <row r="710" spans="2:46" x14ac:dyDescent="0.25">
      <c r="B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180"/>
      <c r="AE710" s="180"/>
      <c r="AF710" s="180"/>
      <c r="AG710" s="180"/>
      <c r="AH710" s="180"/>
      <c r="AI710" s="180"/>
      <c r="AJ710" s="180"/>
      <c r="AK710" s="180"/>
      <c r="AL710" s="180"/>
      <c r="AM710" s="180"/>
      <c r="AN710" s="180"/>
      <c r="AO710" s="180"/>
      <c r="AP710" s="180"/>
      <c r="AQ710" s="180"/>
      <c r="AR710" s="180"/>
      <c r="AS710" s="180"/>
      <c r="AT710" s="180"/>
    </row>
    <row r="711" spans="2:46" x14ac:dyDescent="0.25">
      <c r="B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180"/>
      <c r="AD711" s="180"/>
      <c r="AE711" s="180"/>
      <c r="AF711" s="180"/>
      <c r="AG711" s="180"/>
      <c r="AH711" s="180"/>
      <c r="AI711" s="180"/>
      <c r="AJ711" s="180"/>
      <c r="AK711" s="180"/>
      <c r="AL711" s="180"/>
      <c r="AM711" s="180"/>
      <c r="AN711" s="180"/>
      <c r="AO711" s="180"/>
      <c r="AP711" s="180"/>
      <c r="AQ711" s="180"/>
      <c r="AR711" s="180"/>
      <c r="AS711" s="180"/>
      <c r="AT711" s="180"/>
    </row>
    <row r="712" spans="2:46" x14ac:dyDescent="0.25">
      <c r="B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180"/>
      <c r="AD712" s="180"/>
      <c r="AE712" s="180"/>
      <c r="AF712" s="180"/>
      <c r="AG712" s="180"/>
      <c r="AH712" s="180"/>
      <c r="AI712" s="180"/>
      <c r="AJ712" s="180"/>
      <c r="AK712" s="180"/>
      <c r="AL712" s="180"/>
      <c r="AM712" s="180"/>
      <c r="AN712" s="180"/>
      <c r="AO712" s="180"/>
      <c r="AP712" s="180"/>
      <c r="AQ712" s="180"/>
      <c r="AR712" s="180"/>
      <c r="AS712" s="180"/>
      <c r="AT712" s="180"/>
    </row>
    <row r="713" spans="2:46" x14ac:dyDescent="0.25">
      <c r="B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0"/>
      <c r="AD713" s="180"/>
      <c r="AE713" s="180"/>
      <c r="AF713" s="180"/>
      <c r="AG713" s="180"/>
      <c r="AH713" s="180"/>
      <c r="AI713" s="180"/>
      <c r="AJ713" s="180"/>
      <c r="AK713" s="180"/>
      <c r="AL713" s="180"/>
      <c r="AM713" s="180"/>
      <c r="AN713" s="180"/>
      <c r="AO713" s="180"/>
      <c r="AP713" s="180"/>
      <c r="AQ713" s="180"/>
      <c r="AR713" s="180"/>
      <c r="AS713" s="180"/>
      <c r="AT713" s="180"/>
    </row>
    <row r="714" spans="2:46" x14ac:dyDescent="0.25">
      <c r="B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c r="AH714" s="180"/>
      <c r="AI714" s="180"/>
      <c r="AJ714" s="180"/>
      <c r="AK714" s="180"/>
      <c r="AL714" s="180"/>
      <c r="AM714" s="180"/>
      <c r="AN714" s="180"/>
      <c r="AO714" s="180"/>
      <c r="AP714" s="180"/>
      <c r="AQ714" s="180"/>
      <c r="AR714" s="180"/>
      <c r="AS714" s="180"/>
      <c r="AT714" s="180"/>
    </row>
    <row r="715" spans="2:46" x14ac:dyDescent="0.25">
      <c r="B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c r="AA715" s="180"/>
      <c r="AB715" s="180"/>
      <c r="AC715" s="180"/>
      <c r="AD715" s="180"/>
      <c r="AE715" s="180"/>
      <c r="AF715" s="180"/>
      <c r="AG715" s="180"/>
      <c r="AH715" s="180"/>
      <c r="AI715" s="180"/>
      <c r="AJ715" s="180"/>
      <c r="AK715" s="180"/>
      <c r="AL715" s="180"/>
      <c r="AM715" s="180"/>
      <c r="AN715" s="180"/>
      <c r="AO715" s="180"/>
      <c r="AP715" s="180"/>
      <c r="AQ715" s="180"/>
      <c r="AR715" s="180"/>
      <c r="AS715" s="180"/>
      <c r="AT715" s="180"/>
    </row>
    <row r="716" spans="2:46" x14ac:dyDescent="0.25">
      <c r="B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c r="AB716" s="180"/>
      <c r="AC716" s="180"/>
      <c r="AD716" s="180"/>
      <c r="AE716" s="180"/>
      <c r="AF716" s="180"/>
      <c r="AG716" s="180"/>
      <c r="AH716" s="180"/>
      <c r="AI716" s="180"/>
      <c r="AJ716" s="180"/>
      <c r="AK716" s="180"/>
      <c r="AL716" s="180"/>
      <c r="AM716" s="180"/>
      <c r="AN716" s="180"/>
      <c r="AO716" s="180"/>
      <c r="AP716" s="180"/>
      <c r="AQ716" s="180"/>
      <c r="AR716" s="180"/>
      <c r="AS716" s="180"/>
      <c r="AT716" s="180"/>
    </row>
    <row r="717" spans="2:46" x14ac:dyDescent="0.25">
      <c r="B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180"/>
      <c r="AE717" s="180"/>
      <c r="AF717" s="180"/>
      <c r="AG717" s="180"/>
      <c r="AH717" s="180"/>
      <c r="AI717" s="180"/>
      <c r="AJ717" s="180"/>
      <c r="AK717" s="180"/>
      <c r="AL717" s="180"/>
      <c r="AM717" s="180"/>
      <c r="AN717" s="180"/>
      <c r="AO717" s="180"/>
      <c r="AP717" s="180"/>
      <c r="AQ717" s="180"/>
      <c r="AR717" s="180"/>
      <c r="AS717" s="180"/>
      <c r="AT717" s="180"/>
    </row>
    <row r="718" spans="2:46" x14ac:dyDescent="0.25">
      <c r="B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c r="AH718" s="180"/>
      <c r="AI718" s="180"/>
      <c r="AJ718" s="180"/>
      <c r="AK718" s="180"/>
      <c r="AL718" s="180"/>
      <c r="AM718" s="180"/>
      <c r="AN718" s="180"/>
      <c r="AO718" s="180"/>
      <c r="AP718" s="180"/>
      <c r="AQ718" s="180"/>
      <c r="AR718" s="180"/>
      <c r="AS718" s="180"/>
      <c r="AT718" s="180"/>
    </row>
    <row r="719" spans="2:46" x14ac:dyDescent="0.25">
      <c r="B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c r="AB719" s="180"/>
      <c r="AC719" s="180"/>
      <c r="AD719" s="180"/>
      <c r="AE719" s="180"/>
      <c r="AF719" s="180"/>
      <c r="AG719" s="180"/>
      <c r="AH719" s="180"/>
      <c r="AI719" s="180"/>
      <c r="AJ719" s="180"/>
      <c r="AK719" s="180"/>
      <c r="AL719" s="180"/>
      <c r="AM719" s="180"/>
      <c r="AN719" s="180"/>
      <c r="AO719" s="180"/>
      <c r="AP719" s="180"/>
      <c r="AQ719" s="180"/>
      <c r="AR719" s="180"/>
      <c r="AS719" s="180"/>
      <c r="AT719" s="180"/>
    </row>
    <row r="720" spans="2:46" x14ac:dyDescent="0.25">
      <c r="B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c r="AA720" s="180"/>
      <c r="AB720" s="180"/>
      <c r="AC720" s="180"/>
      <c r="AD720" s="180"/>
      <c r="AE720" s="180"/>
      <c r="AF720" s="180"/>
      <c r="AG720" s="180"/>
      <c r="AH720" s="180"/>
      <c r="AI720" s="180"/>
      <c r="AJ720" s="180"/>
      <c r="AK720" s="180"/>
      <c r="AL720" s="180"/>
      <c r="AM720" s="180"/>
      <c r="AN720" s="180"/>
      <c r="AO720" s="180"/>
      <c r="AP720" s="180"/>
      <c r="AQ720" s="180"/>
      <c r="AR720" s="180"/>
      <c r="AS720" s="180"/>
      <c r="AT720" s="180"/>
    </row>
    <row r="721" spans="2:46" x14ac:dyDescent="0.25">
      <c r="B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c r="AA721" s="180"/>
      <c r="AB721" s="180"/>
      <c r="AC721" s="180"/>
      <c r="AD721" s="180"/>
      <c r="AE721" s="180"/>
      <c r="AF721" s="180"/>
      <c r="AG721" s="180"/>
      <c r="AH721" s="180"/>
      <c r="AI721" s="180"/>
      <c r="AJ721" s="180"/>
      <c r="AK721" s="180"/>
      <c r="AL721" s="180"/>
      <c r="AM721" s="180"/>
      <c r="AN721" s="180"/>
      <c r="AO721" s="180"/>
      <c r="AP721" s="180"/>
      <c r="AQ721" s="180"/>
      <c r="AR721" s="180"/>
      <c r="AS721" s="180"/>
      <c r="AT721" s="180"/>
    </row>
    <row r="722" spans="2:46" x14ac:dyDescent="0.25">
      <c r="B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c r="AB722" s="180"/>
      <c r="AC722" s="180"/>
      <c r="AD722" s="180"/>
      <c r="AE722" s="180"/>
      <c r="AF722" s="180"/>
      <c r="AG722" s="180"/>
      <c r="AH722" s="180"/>
      <c r="AI722" s="180"/>
      <c r="AJ722" s="180"/>
      <c r="AK722" s="180"/>
      <c r="AL722" s="180"/>
      <c r="AM722" s="180"/>
      <c r="AN722" s="180"/>
      <c r="AO722" s="180"/>
      <c r="AP722" s="180"/>
      <c r="AQ722" s="180"/>
      <c r="AR722" s="180"/>
      <c r="AS722" s="180"/>
      <c r="AT722" s="180"/>
    </row>
    <row r="723" spans="2:46" x14ac:dyDescent="0.25">
      <c r="B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c r="AA723" s="180"/>
      <c r="AB723" s="180"/>
      <c r="AC723" s="180"/>
      <c r="AD723" s="180"/>
      <c r="AE723" s="180"/>
      <c r="AF723" s="180"/>
      <c r="AG723" s="180"/>
      <c r="AH723" s="180"/>
      <c r="AI723" s="180"/>
      <c r="AJ723" s="180"/>
      <c r="AK723" s="180"/>
      <c r="AL723" s="180"/>
      <c r="AM723" s="180"/>
      <c r="AN723" s="180"/>
      <c r="AO723" s="180"/>
      <c r="AP723" s="180"/>
      <c r="AQ723" s="180"/>
      <c r="AR723" s="180"/>
      <c r="AS723" s="180"/>
      <c r="AT723" s="180"/>
    </row>
    <row r="724" spans="2:46" x14ac:dyDescent="0.25">
      <c r="B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c r="AA724" s="180"/>
      <c r="AB724" s="180"/>
      <c r="AC724" s="180"/>
      <c r="AD724" s="180"/>
      <c r="AE724" s="180"/>
      <c r="AF724" s="180"/>
      <c r="AG724" s="180"/>
      <c r="AH724" s="180"/>
      <c r="AI724" s="180"/>
      <c r="AJ724" s="180"/>
      <c r="AK724" s="180"/>
      <c r="AL724" s="180"/>
      <c r="AM724" s="180"/>
      <c r="AN724" s="180"/>
      <c r="AO724" s="180"/>
      <c r="AP724" s="180"/>
      <c r="AQ724" s="180"/>
      <c r="AR724" s="180"/>
      <c r="AS724" s="180"/>
      <c r="AT724" s="180"/>
    </row>
    <row r="725" spans="2:46" x14ac:dyDescent="0.25">
      <c r="B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c r="AA725" s="180"/>
      <c r="AB725" s="180"/>
      <c r="AC725" s="180"/>
      <c r="AD725" s="180"/>
      <c r="AE725" s="180"/>
      <c r="AF725" s="180"/>
      <c r="AG725" s="180"/>
      <c r="AH725" s="180"/>
      <c r="AI725" s="180"/>
      <c r="AJ725" s="180"/>
      <c r="AK725" s="180"/>
      <c r="AL725" s="180"/>
      <c r="AM725" s="180"/>
      <c r="AN725" s="180"/>
      <c r="AO725" s="180"/>
      <c r="AP725" s="180"/>
      <c r="AQ725" s="180"/>
      <c r="AR725" s="180"/>
      <c r="AS725" s="180"/>
      <c r="AT725" s="180"/>
    </row>
    <row r="726" spans="2:46" x14ac:dyDescent="0.25">
      <c r="B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0"/>
      <c r="AK726" s="180"/>
      <c r="AL726" s="180"/>
      <c r="AM726" s="180"/>
      <c r="AN726" s="180"/>
      <c r="AO726" s="180"/>
      <c r="AP726" s="180"/>
      <c r="AQ726" s="180"/>
      <c r="AR726" s="180"/>
      <c r="AS726" s="180"/>
      <c r="AT726" s="180"/>
    </row>
    <row r="727" spans="2:46" x14ac:dyDescent="0.25">
      <c r="B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c r="AA727" s="180"/>
      <c r="AB727" s="180"/>
      <c r="AC727" s="180"/>
      <c r="AD727" s="180"/>
      <c r="AE727" s="180"/>
      <c r="AF727" s="180"/>
      <c r="AG727" s="180"/>
      <c r="AH727" s="180"/>
      <c r="AI727" s="180"/>
      <c r="AJ727" s="180"/>
      <c r="AK727" s="180"/>
      <c r="AL727" s="180"/>
      <c r="AM727" s="180"/>
      <c r="AN727" s="180"/>
      <c r="AO727" s="180"/>
      <c r="AP727" s="180"/>
      <c r="AQ727" s="180"/>
      <c r="AR727" s="180"/>
      <c r="AS727" s="180"/>
      <c r="AT727" s="180"/>
    </row>
    <row r="728" spans="2:46" x14ac:dyDescent="0.25">
      <c r="B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c r="AH728" s="180"/>
      <c r="AI728" s="180"/>
      <c r="AJ728" s="180"/>
      <c r="AK728" s="180"/>
      <c r="AL728" s="180"/>
      <c r="AM728" s="180"/>
      <c r="AN728" s="180"/>
      <c r="AO728" s="180"/>
      <c r="AP728" s="180"/>
      <c r="AQ728" s="180"/>
      <c r="AR728" s="180"/>
      <c r="AS728" s="180"/>
      <c r="AT728" s="180"/>
    </row>
    <row r="729" spans="2:46" x14ac:dyDescent="0.25">
      <c r="B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c r="AB729" s="180"/>
      <c r="AC729" s="180"/>
      <c r="AD729" s="180"/>
      <c r="AE729" s="180"/>
      <c r="AF729" s="180"/>
      <c r="AG729" s="180"/>
      <c r="AH729" s="180"/>
      <c r="AI729" s="180"/>
      <c r="AJ729" s="180"/>
      <c r="AK729" s="180"/>
      <c r="AL729" s="180"/>
      <c r="AM729" s="180"/>
      <c r="AN729" s="180"/>
      <c r="AO729" s="180"/>
      <c r="AP729" s="180"/>
      <c r="AQ729" s="180"/>
      <c r="AR729" s="180"/>
      <c r="AS729" s="180"/>
      <c r="AT729" s="180"/>
    </row>
    <row r="730" spans="2:46" x14ac:dyDescent="0.25">
      <c r="B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c r="AA730" s="180"/>
      <c r="AB730" s="180"/>
      <c r="AC730" s="180"/>
      <c r="AD730" s="180"/>
      <c r="AE730" s="180"/>
      <c r="AF730" s="180"/>
      <c r="AG730" s="180"/>
      <c r="AH730" s="180"/>
      <c r="AI730" s="180"/>
      <c r="AJ730" s="180"/>
      <c r="AK730" s="180"/>
      <c r="AL730" s="180"/>
      <c r="AM730" s="180"/>
      <c r="AN730" s="180"/>
      <c r="AO730" s="180"/>
      <c r="AP730" s="180"/>
      <c r="AQ730" s="180"/>
      <c r="AR730" s="180"/>
      <c r="AS730" s="180"/>
      <c r="AT730" s="180"/>
    </row>
    <row r="731" spans="2:46" x14ac:dyDescent="0.25">
      <c r="B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c r="AA731" s="180"/>
      <c r="AB731" s="180"/>
      <c r="AC731" s="180"/>
      <c r="AD731" s="180"/>
      <c r="AE731" s="180"/>
      <c r="AF731" s="180"/>
      <c r="AG731" s="180"/>
      <c r="AH731" s="180"/>
      <c r="AI731" s="180"/>
      <c r="AJ731" s="180"/>
      <c r="AK731" s="180"/>
      <c r="AL731" s="180"/>
      <c r="AM731" s="180"/>
      <c r="AN731" s="180"/>
      <c r="AO731" s="180"/>
      <c r="AP731" s="180"/>
      <c r="AQ731" s="180"/>
      <c r="AR731" s="180"/>
      <c r="AS731" s="180"/>
      <c r="AT731" s="180"/>
    </row>
    <row r="732" spans="2:46" x14ac:dyDescent="0.25">
      <c r="B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c r="AA732" s="180"/>
      <c r="AB732" s="180"/>
      <c r="AC732" s="180"/>
      <c r="AD732" s="180"/>
      <c r="AE732" s="180"/>
      <c r="AF732" s="180"/>
      <c r="AG732" s="180"/>
      <c r="AH732" s="180"/>
      <c r="AI732" s="180"/>
      <c r="AJ732" s="180"/>
      <c r="AK732" s="180"/>
      <c r="AL732" s="180"/>
      <c r="AM732" s="180"/>
      <c r="AN732" s="180"/>
      <c r="AO732" s="180"/>
      <c r="AP732" s="180"/>
      <c r="AQ732" s="180"/>
      <c r="AR732" s="180"/>
      <c r="AS732" s="180"/>
      <c r="AT732" s="180"/>
    </row>
    <row r="733" spans="2:46" x14ac:dyDescent="0.25">
      <c r="B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c r="AA733" s="180"/>
      <c r="AB733" s="180"/>
      <c r="AC733" s="180"/>
      <c r="AD733" s="180"/>
      <c r="AE733" s="180"/>
      <c r="AF733" s="180"/>
      <c r="AG733" s="180"/>
      <c r="AH733" s="180"/>
      <c r="AI733" s="180"/>
      <c r="AJ733" s="180"/>
      <c r="AK733" s="180"/>
      <c r="AL733" s="180"/>
      <c r="AM733" s="180"/>
      <c r="AN733" s="180"/>
      <c r="AO733" s="180"/>
      <c r="AP733" s="180"/>
      <c r="AQ733" s="180"/>
      <c r="AR733" s="180"/>
      <c r="AS733" s="180"/>
      <c r="AT733" s="180"/>
    </row>
    <row r="734" spans="2:46" x14ac:dyDescent="0.25">
      <c r="B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c r="AB734" s="180"/>
      <c r="AC734" s="180"/>
      <c r="AD734" s="180"/>
      <c r="AE734" s="180"/>
      <c r="AF734" s="180"/>
      <c r="AG734" s="180"/>
      <c r="AH734" s="180"/>
      <c r="AI734" s="180"/>
      <c r="AJ734" s="180"/>
      <c r="AK734" s="180"/>
      <c r="AL734" s="180"/>
      <c r="AM734" s="180"/>
      <c r="AN734" s="180"/>
      <c r="AO734" s="180"/>
      <c r="AP734" s="180"/>
      <c r="AQ734" s="180"/>
      <c r="AR734" s="180"/>
      <c r="AS734" s="180"/>
      <c r="AT734" s="180"/>
    </row>
    <row r="735" spans="2:46" x14ac:dyDescent="0.25">
      <c r="B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180"/>
      <c r="AC735" s="180"/>
      <c r="AD735" s="180"/>
      <c r="AE735" s="180"/>
      <c r="AF735" s="180"/>
      <c r="AG735" s="180"/>
      <c r="AH735" s="180"/>
      <c r="AI735" s="180"/>
      <c r="AJ735" s="180"/>
      <c r="AK735" s="180"/>
      <c r="AL735" s="180"/>
      <c r="AM735" s="180"/>
      <c r="AN735" s="180"/>
      <c r="AO735" s="180"/>
      <c r="AP735" s="180"/>
      <c r="AQ735" s="180"/>
      <c r="AR735" s="180"/>
      <c r="AS735" s="180"/>
      <c r="AT735" s="180"/>
    </row>
    <row r="736" spans="2:46" x14ac:dyDescent="0.25">
      <c r="B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c r="AB736" s="180"/>
      <c r="AC736" s="180"/>
      <c r="AD736" s="180"/>
      <c r="AE736" s="180"/>
      <c r="AF736" s="180"/>
      <c r="AG736" s="180"/>
      <c r="AH736" s="180"/>
      <c r="AI736" s="180"/>
      <c r="AJ736" s="180"/>
      <c r="AK736" s="180"/>
      <c r="AL736" s="180"/>
      <c r="AM736" s="180"/>
      <c r="AN736" s="180"/>
      <c r="AO736" s="180"/>
      <c r="AP736" s="180"/>
      <c r="AQ736" s="180"/>
      <c r="AR736" s="180"/>
      <c r="AS736" s="180"/>
      <c r="AT736" s="180"/>
    </row>
    <row r="737" spans="2:46" x14ac:dyDescent="0.25">
      <c r="B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c r="AB737" s="180"/>
      <c r="AC737" s="180"/>
      <c r="AD737" s="180"/>
      <c r="AE737" s="180"/>
      <c r="AF737" s="180"/>
      <c r="AG737" s="180"/>
      <c r="AH737" s="180"/>
      <c r="AI737" s="180"/>
      <c r="AJ737" s="180"/>
      <c r="AK737" s="180"/>
      <c r="AL737" s="180"/>
      <c r="AM737" s="180"/>
      <c r="AN737" s="180"/>
      <c r="AO737" s="180"/>
      <c r="AP737" s="180"/>
      <c r="AQ737" s="180"/>
      <c r="AR737" s="180"/>
      <c r="AS737" s="180"/>
      <c r="AT737" s="180"/>
    </row>
    <row r="738" spans="2:46" x14ac:dyDescent="0.25">
      <c r="B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c r="AB738" s="180"/>
      <c r="AC738" s="180"/>
      <c r="AD738" s="180"/>
      <c r="AE738" s="180"/>
      <c r="AF738" s="180"/>
      <c r="AG738" s="180"/>
      <c r="AH738" s="180"/>
      <c r="AI738" s="180"/>
      <c r="AJ738" s="180"/>
      <c r="AK738" s="180"/>
      <c r="AL738" s="180"/>
      <c r="AM738" s="180"/>
      <c r="AN738" s="180"/>
      <c r="AO738" s="180"/>
      <c r="AP738" s="180"/>
      <c r="AQ738" s="180"/>
      <c r="AR738" s="180"/>
      <c r="AS738" s="180"/>
      <c r="AT738" s="180"/>
    </row>
    <row r="739" spans="2:46" x14ac:dyDescent="0.25">
      <c r="B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c r="AB739" s="180"/>
      <c r="AC739" s="180"/>
      <c r="AD739" s="180"/>
      <c r="AE739" s="180"/>
      <c r="AF739" s="180"/>
      <c r="AG739" s="180"/>
      <c r="AH739" s="180"/>
      <c r="AI739" s="180"/>
      <c r="AJ739" s="180"/>
      <c r="AK739" s="180"/>
      <c r="AL739" s="180"/>
      <c r="AM739" s="180"/>
      <c r="AN739" s="180"/>
      <c r="AO739" s="180"/>
      <c r="AP739" s="180"/>
      <c r="AQ739" s="180"/>
      <c r="AR739" s="180"/>
      <c r="AS739" s="180"/>
      <c r="AT739" s="180"/>
    </row>
    <row r="740" spans="2:46" x14ac:dyDescent="0.25">
      <c r="B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c r="AA740" s="180"/>
      <c r="AB740" s="180"/>
      <c r="AC740" s="180"/>
      <c r="AD740" s="180"/>
      <c r="AE740" s="180"/>
      <c r="AF740" s="180"/>
      <c r="AG740" s="180"/>
      <c r="AH740" s="180"/>
      <c r="AI740" s="180"/>
      <c r="AJ740" s="180"/>
      <c r="AK740" s="180"/>
      <c r="AL740" s="180"/>
      <c r="AM740" s="180"/>
      <c r="AN740" s="180"/>
      <c r="AO740" s="180"/>
      <c r="AP740" s="180"/>
      <c r="AQ740" s="180"/>
      <c r="AR740" s="180"/>
      <c r="AS740" s="180"/>
      <c r="AT740" s="180"/>
    </row>
    <row r="741" spans="2:46" x14ac:dyDescent="0.25">
      <c r="B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G741" s="180"/>
      <c r="AH741" s="180"/>
      <c r="AI741" s="180"/>
      <c r="AJ741" s="180"/>
      <c r="AK741" s="180"/>
      <c r="AL741" s="180"/>
      <c r="AM741" s="180"/>
      <c r="AN741" s="180"/>
      <c r="AO741" s="180"/>
      <c r="AP741" s="180"/>
      <c r="AQ741" s="180"/>
      <c r="AR741" s="180"/>
      <c r="AS741" s="180"/>
      <c r="AT741" s="180"/>
    </row>
    <row r="742" spans="2:46" x14ac:dyDescent="0.25">
      <c r="B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c r="AA742" s="180"/>
      <c r="AB742" s="180"/>
      <c r="AC742" s="180"/>
      <c r="AD742" s="180"/>
      <c r="AE742" s="180"/>
      <c r="AF742" s="180"/>
      <c r="AG742" s="180"/>
      <c r="AH742" s="180"/>
      <c r="AI742" s="180"/>
      <c r="AJ742" s="180"/>
      <c r="AK742" s="180"/>
      <c r="AL742" s="180"/>
      <c r="AM742" s="180"/>
      <c r="AN742" s="180"/>
      <c r="AO742" s="180"/>
      <c r="AP742" s="180"/>
      <c r="AQ742" s="180"/>
      <c r="AR742" s="180"/>
      <c r="AS742" s="180"/>
      <c r="AT742" s="180"/>
    </row>
    <row r="743" spans="2:46" x14ac:dyDescent="0.25">
      <c r="B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c r="AA743" s="180"/>
      <c r="AB743" s="180"/>
      <c r="AC743" s="180"/>
      <c r="AD743" s="180"/>
      <c r="AE743" s="180"/>
      <c r="AF743" s="180"/>
      <c r="AG743" s="180"/>
      <c r="AH743" s="180"/>
      <c r="AI743" s="180"/>
      <c r="AJ743" s="180"/>
      <c r="AK743" s="180"/>
      <c r="AL743" s="180"/>
      <c r="AM743" s="180"/>
      <c r="AN743" s="180"/>
      <c r="AO743" s="180"/>
      <c r="AP743" s="180"/>
      <c r="AQ743" s="180"/>
      <c r="AR743" s="180"/>
      <c r="AS743" s="180"/>
      <c r="AT743" s="180"/>
    </row>
    <row r="744" spans="2:46" x14ac:dyDescent="0.25">
      <c r="B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c r="AA744" s="180"/>
      <c r="AB744" s="180"/>
      <c r="AC744" s="180"/>
      <c r="AD744" s="180"/>
      <c r="AE744" s="180"/>
      <c r="AF744" s="180"/>
      <c r="AG744" s="180"/>
      <c r="AH744" s="180"/>
      <c r="AI744" s="180"/>
      <c r="AJ744" s="180"/>
      <c r="AK744" s="180"/>
      <c r="AL744" s="180"/>
      <c r="AM744" s="180"/>
      <c r="AN744" s="180"/>
      <c r="AO744" s="180"/>
      <c r="AP744" s="180"/>
      <c r="AQ744" s="180"/>
      <c r="AR744" s="180"/>
      <c r="AS744" s="180"/>
      <c r="AT744" s="180"/>
    </row>
    <row r="745" spans="2:46" x14ac:dyDescent="0.25">
      <c r="B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c r="AB745" s="180"/>
      <c r="AC745" s="180"/>
      <c r="AD745" s="180"/>
      <c r="AE745" s="180"/>
      <c r="AF745" s="180"/>
      <c r="AG745" s="180"/>
      <c r="AH745" s="180"/>
      <c r="AI745" s="180"/>
      <c r="AJ745" s="180"/>
      <c r="AK745" s="180"/>
      <c r="AL745" s="180"/>
      <c r="AM745" s="180"/>
      <c r="AN745" s="180"/>
      <c r="AO745" s="180"/>
      <c r="AP745" s="180"/>
      <c r="AQ745" s="180"/>
      <c r="AR745" s="180"/>
      <c r="AS745" s="180"/>
      <c r="AT745" s="180"/>
    </row>
    <row r="746" spans="2:46" x14ac:dyDescent="0.25">
      <c r="B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G746" s="180"/>
      <c r="AH746" s="180"/>
      <c r="AI746" s="180"/>
      <c r="AJ746" s="180"/>
      <c r="AK746" s="180"/>
      <c r="AL746" s="180"/>
      <c r="AM746" s="180"/>
      <c r="AN746" s="180"/>
      <c r="AO746" s="180"/>
      <c r="AP746" s="180"/>
      <c r="AQ746" s="180"/>
      <c r="AR746" s="180"/>
      <c r="AS746" s="180"/>
      <c r="AT746" s="180"/>
    </row>
    <row r="747" spans="2:46" x14ac:dyDescent="0.25">
      <c r="B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c r="AA747" s="180"/>
      <c r="AB747" s="180"/>
      <c r="AC747" s="180"/>
      <c r="AD747" s="180"/>
      <c r="AE747" s="180"/>
      <c r="AF747" s="180"/>
      <c r="AG747" s="180"/>
      <c r="AH747" s="180"/>
      <c r="AI747" s="180"/>
      <c r="AJ747" s="180"/>
      <c r="AK747" s="180"/>
      <c r="AL747" s="180"/>
      <c r="AM747" s="180"/>
      <c r="AN747" s="180"/>
      <c r="AO747" s="180"/>
      <c r="AP747" s="180"/>
      <c r="AQ747" s="180"/>
      <c r="AR747" s="180"/>
      <c r="AS747" s="180"/>
      <c r="AT747" s="180"/>
    </row>
    <row r="748" spans="2:46" x14ac:dyDescent="0.25">
      <c r="B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c r="AA748" s="180"/>
      <c r="AB748" s="180"/>
      <c r="AC748" s="180"/>
      <c r="AD748" s="180"/>
      <c r="AE748" s="180"/>
      <c r="AF748" s="180"/>
      <c r="AG748" s="180"/>
      <c r="AH748" s="180"/>
      <c r="AI748" s="180"/>
      <c r="AJ748" s="180"/>
      <c r="AK748" s="180"/>
      <c r="AL748" s="180"/>
      <c r="AM748" s="180"/>
      <c r="AN748" s="180"/>
      <c r="AO748" s="180"/>
      <c r="AP748" s="180"/>
      <c r="AQ748" s="180"/>
      <c r="AR748" s="180"/>
      <c r="AS748" s="180"/>
      <c r="AT748" s="180"/>
    </row>
    <row r="749" spans="2:46" x14ac:dyDescent="0.25">
      <c r="B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c r="AB749" s="180"/>
      <c r="AC749" s="180"/>
      <c r="AD749" s="180"/>
      <c r="AE749" s="180"/>
      <c r="AF749" s="180"/>
      <c r="AG749" s="180"/>
      <c r="AH749" s="180"/>
      <c r="AI749" s="180"/>
      <c r="AJ749" s="180"/>
      <c r="AK749" s="180"/>
      <c r="AL749" s="180"/>
      <c r="AM749" s="180"/>
      <c r="AN749" s="180"/>
      <c r="AO749" s="180"/>
      <c r="AP749" s="180"/>
      <c r="AQ749" s="180"/>
      <c r="AR749" s="180"/>
      <c r="AS749" s="180"/>
      <c r="AT749" s="180"/>
    </row>
    <row r="750" spans="2:46" x14ac:dyDescent="0.25">
      <c r="B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c r="AA750" s="180"/>
      <c r="AB750" s="180"/>
      <c r="AC750" s="180"/>
      <c r="AD750" s="180"/>
      <c r="AE750" s="180"/>
      <c r="AF750" s="180"/>
      <c r="AG750" s="180"/>
      <c r="AH750" s="180"/>
      <c r="AI750" s="180"/>
      <c r="AJ750" s="180"/>
      <c r="AK750" s="180"/>
      <c r="AL750" s="180"/>
      <c r="AM750" s="180"/>
      <c r="AN750" s="180"/>
      <c r="AO750" s="180"/>
      <c r="AP750" s="180"/>
      <c r="AQ750" s="180"/>
      <c r="AR750" s="180"/>
      <c r="AS750" s="180"/>
      <c r="AT750" s="180"/>
    </row>
    <row r="751" spans="2:46" x14ac:dyDescent="0.25">
      <c r="B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c r="AB751" s="180"/>
      <c r="AC751" s="180"/>
      <c r="AD751" s="180"/>
      <c r="AE751" s="180"/>
      <c r="AF751" s="180"/>
      <c r="AG751" s="180"/>
      <c r="AH751" s="180"/>
      <c r="AI751" s="180"/>
      <c r="AJ751" s="180"/>
      <c r="AK751" s="180"/>
      <c r="AL751" s="180"/>
      <c r="AM751" s="180"/>
      <c r="AN751" s="180"/>
      <c r="AO751" s="180"/>
      <c r="AP751" s="180"/>
      <c r="AQ751" s="180"/>
      <c r="AR751" s="180"/>
      <c r="AS751" s="180"/>
      <c r="AT751" s="180"/>
    </row>
    <row r="752" spans="2:46" x14ac:dyDescent="0.25">
      <c r="B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c r="AA752" s="180"/>
      <c r="AB752" s="180"/>
      <c r="AC752" s="180"/>
      <c r="AD752" s="180"/>
      <c r="AE752" s="180"/>
      <c r="AF752" s="180"/>
      <c r="AG752" s="180"/>
      <c r="AH752" s="180"/>
      <c r="AI752" s="180"/>
      <c r="AJ752" s="180"/>
      <c r="AK752" s="180"/>
      <c r="AL752" s="180"/>
      <c r="AM752" s="180"/>
      <c r="AN752" s="180"/>
      <c r="AO752" s="180"/>
      <c r="AP752" s="180"/>
      <c r="AQ752" s="180"/>
      <c r="AR752" s="180"/>
      <c r="AS752" s="180"/>
      <c r="AT752" s="180"/>
    </row>
    <row r="753" spans="2:46" x14ac:dyDescent="0.25">
      <c r="B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c r="AB753" s="180"/>
      <c r="AC753" s="180"/>
      <c r="AD753" s="180"/>
      <c r="AE753" s="180"/>
      <c r="AF753" s="180"/>
      <c r="AG753" s="180"/>
      <c r="AH753" s="180"/>
      <c r="AI753" s="180"/>
      <c r="AJ753" s="180"/>
      <c r="AK753" s="180"/>
      <c r="AL753" s="180"/>
      <c r="AM753" s="180"/>
      <c r="AN753" s="180"/>
      <c r="AO753" s="180"/>
      <c r="AP753" s="180"/>
      <c r="AQ753" s="180"/>
      <c r="AR753" s="180"/>
      <c r="AS753" s="180"/>
      <c r="AT753" s="180"/>
    </row>
    <row r="754" spans="2:46" x14ac:dyDescent="0.25">
      <c r="B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c r="AB754" s="180"/>
      <c r="AC754" s="180"/>
      <c r="AD754" s="180"/>
      <c r="AE754" s="180"/>
      <c r="AF754" s="180"/>
      <c r="AG754" s="180"/>
      <c r="AH754" s="180"/>
      <c r="AI754" s="180"/>
      <c r="AJ754" s="180"/>
      <c r="AK754" s="180"/>
      <c r="AL754" s="180"/>
      <c r="AM754" s="180"/>
      <c r="AN754" s="180"/>
      <c r="AO754" s="180"/>
      <c r="AP754" s="180"/>
      <c r="AQ754" s="180"/>
      <c r="AR754" s="180"/>
      <c r="AS754" s="180"/>
      <c r="AT754" s="180"/>
    </row>
    <row r="755" spans="2:46" x14ac:dyDescent="0.25">
      <c r="B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c r="AA755" s="180"/>
      <c r="AB755" s="180"/>
      <c r="AC755" s="180"/>
      <c r="AD755" s="180"/>
      <c r="AE755" s="180"/>
      <c r="AF755" s="180"/>
      <c r="AG755" s="180"/>
      <c r="AH755" s="180"/>
      <c r="AI755" s="180"/>
      <c r="AJ755" s="180"/>
      <c r="AK755" s="180"/>
      <c r="AL755" s="180"/>
      <c r="AM755" s="180"/>
      <c r="AN755" s="180"/>
      <c r="AO755" s="180"/>
      <c r="AP755" s="180"/>
      <c r="AQ755" s="180"/>
      <c r="AR755" s="180"/>
      <c r="AS755" s="180"/>
      <c r="AT755" s="180"/>
    </row>
    <row r="756" spans="2:46" x14ac:dyDescent="0.25">
      <c r="B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c r="AA756" s="180"/>
      <c r="AB756" s="180"/>
      <c r="AC756" s="180"/>
      <c r="AD756" s="180"/>
      <c r="AE756" s="180"/>
      <c r="AF756" s="180"/>
      <c r="AG756" s="180"/>
      <c r="AH756" s="180"/>
      <c r="AI756" s="180"/>
      <c r="AJ756" s="180"/>
      <c r="AK756" s="180"/>
      <c r="AL756" s="180"/>
      <c r="AM756" s="180"/>
      <c r="AN756" s="180"/>
      <c r="AO756" s="180"/>
      <c r="AP756" s="180"/>
      <c r="AQ756" s="180"/>
      <c r="AR756" s="180"/>
      <c r="AS756" s="180"/>
      <c r="AT756" s="180"/>
    </row>
    <row r="757" spans="2:46" x14ac:dyDescent="0.25">
      <c r="B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c r="AA757" s="180"/>
      <c r="AB757" s="180"/>
      <c r="AC757" s="180"/>
      <c r="AD757" s="180"/>
      <c r="AE757" s="180"/>
      <c r="AF757" s="180"/>
      <c r="AG757" s="180"/>
      <c r="AH757" s="180"/>
      <c r="AI757" s="180"/>
      <c r="AJ757" s="180"/>
      <c r="AK757" s="180"/>
      <c r="AL757" s="180"/>
      <c r="AM757" s="180"/>
      <c r="AN757" s="180"/>
      <c r="AO757" s="180"/>
      <c r="AP757" s="180"/>
      <c r="AQ757" s="180"/>
      <c r="AR757" s="180"/>
      <c r="AS757" s="180"/>
      <c r="AT757" s="180"/>
    </row>
    <row r="758" spans="2:46" x14ac:dyDescent="0.25">
      <c r="B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c r="AB758" s="180"/>
      <c r="AC758" s="180"/>
      <c r="AD758" s="180"/>
      <c r="AE758" s="180"/>
      <c r="AF758" s="180"/>
      <c r="AG758" s="180"/>
      <c r="AH758" s="180"/>
      <c r="AI758" s="180"/>
      <c r="AJ758" s="180"/>
      <c r="AK758" s="180"/>
      <c r="AL758" s="180"/>
      <c r="AM758" s="180"/>
      <c r="AN758" s="180"/>
      <c r="AO758" s="180"/>
      <c r="AP758" s="180"/>
      <c r="AQ758" s="180"/>
      <c r="AR758" s="180"/>
      <c r="AS758" s="180"/>
      <c r="AT758" s="180"/>
    </row>
    <row r="759" spans="2:46" x14ac:dyDescent="0.25">
      <c r="B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c r="AB759" s="180"/>
      <c r="AC759" s="180"/>
      <c r="AD759" s="180"/>
      <c r="AE759" s="180"/>
      <c r="AF759" s="180"/>
      <c r="AG759" s="180"/>
      <c r="AH759" s="180"/>
      <c r="AI759" s="180"/>
      <c r="AJ759" s="180"/>
      <c r="AK759" s="180"/>
      <c r="AL759" s="180"/>
      <c r="AM759" s="180"/>
      <c r="AN759" s="180"/>
      <c r="AO759" s="180"/>
      <c r="AP759" s="180"/>
      <c r="AQ759" s="180"/>
      <c r="AR759" s="180"/>
      <c r="AS759" s="180"/>
      <c r="AT759" s="180"/>
    </row>
    <row r="760" spans="2:46" x14ac:dyDescent="0.25">
      <c r="B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c r="AA760" s="180"/>
      <c r="AB760" s="180"/>
      <c r="AC760" s="180"/>
      <c r="AD760" s="180"/>
      <c r="AE760" s="180"/>
      <c r="AF760" s="180"/>
      <c r="AG760" s="180"/>
      <c r="AH760" s="180"/>
      <c r="AI760" s="180"/>
      <c r="AJ760" s="180"/>
      <c r="AK760" s="180"/>
      <c r="AL760" s="180"/>
      <c r="AM760" s="180"/>
      <c r="AN760" s="180"/>
      <c r="AO760" s="180"/>
      <c r="AP760" s="180"/>
      <c r="AQ760" s="180"/>
      <c r="AR760" s="180"/>
      <c r="AS760" s="180"/>
      <c r="AT760" s="180"/>
    </row>
    <row r="761" spans="2:46" x14ac:dyDescent="0.25">
      <c r="B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c r="AA761" s="180"/>
      <c r="AB761" s="180"/>
      <c r="AC761" s="180"/>
      <c r="AD761" s="180"/>
      <c r="AE761" s="180"/>
      <c r="AF761" s="180"/>
      <c r="AG761" s="180"/>
      <c r="AH761" s="180"/>
      <c r="AI761" s="180"/>
      <c r="AJ761" s="180"/>
      <c r="AK761" s="180"/>
      <c r="AL761" s="180"/>
      <c r="AM761" s="180"/>
      <c r="AN761" s="180"/>
      <c r="AO761" s="180"/>
      <c r="AP761" s="180"/>
      <c r="AQ761" s="180"/>
      <c r="AR761" s="180"/>
      <c r="AS761" s="180"/>
      <c r="AT761" s="180"/>
    </row>
    <row r="762" spans="2:46" x14ac:dyDescent="0.25">
      <c r="B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c r="AA762" s="180"/>
      <c r="AB762" s="180"/>
      <c r="AC762" s="180"/>
      <c r="AD762" s="180"/>
      <c r="AE762" s="180"/>
      <c r="AF762" s="180"/>
      <c r="AG762" s="180"/>
      <c r="AH762" s="180"/>
      <c r="AI762" s="180"/>
      <c r="AJ762" s="180"/>
      <c r="AK762" s="180"/>
      <c r="AL762" s="180"/>
      <c r="AM762" s="180"/>
      <c r="AN762" s="180"/>
      <c r="AO762" s="180"/>
      <c r="AP762" s="180"/>
      <c r="AQ762" s="180"/>
      <c r="AR762" s="180"/>
      <c r="AS762" s="180"/>
      <c r="AT762" s="180"/>
    </row>
    <row r="763" spans="2:46" x14ac:dyDescent="0.25">
      <c r="B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c r="AB763" s="180"/>
      <c r="AC763" s="180"/>
      <c r="AD763" s="180"/>
      <c r="AE763" s="180"/>
      <c r="AF763" s="180"/>
      <c r="AG763" s="180"/>
      <c r="AH763" s="180"/>
      <c r="AI763" s="180"/>
      <c r="AJ763" s="180"/>
      <c r="AK763" s="180"/>
      <c r="AL763" s="180"/>
      <c r="AM763" s="180"/>
      <c r="AN763" s="180"/>
      <c r="AO763" s="180"/>
      <c r="AP763" s="180"/>
      <c r="AQ763" s="180"/>
      <c r="AR763" s="180"/>
      <c r="AS763" s="180"/>
      <c r="AT763" s="180"/>
    </row>
    <row r="764" spans="2:46" x14ac:dyDescent="0.25">
      <c r="B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c r="AA764" s="180"/>
      <c r="AB764" s="180"/>
      <c r="AC764" s="180"/>
      <c r="AD764" s="180"/>
      <c r="AE764" s="180"/>
      <c r="AF764" s="180"/>
      <c r="AG764" s="180"/>
      <c r="AH764" s="180"/>
      <c r="AI764" s="180"/>
      <c r="AJ764" s="180"/>
      <c r="AK764" s="180"/>
      <c r="AL764" s="180"/>
      <c r="AM764" s="180"/>
      <c r="AN764" s="180"/>
      <c r="AO764" s="180"/>
      <c r="AP764" s="180"/>
      <c r="AQ764" s="180"/>
      <c r="AR764" s="180"/>
      <c r="AS764" s="180"/>
      <c r="AT764" s="180"/>
    </row>
    <row r="765" spans="2:46" x14ac:dyDescent="0.25">
      <c r="B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c r="AB765" s="180"/>
      <c r="AC765" s="180"/>
      <c r="AD765" s="180"/>
      <c r="AE765" s="180"/>
      <c r="AF765" s="180"/>
      <c r="AG765" s="180"/>
      <c r="AH765" s="180"/>
      <c r="AI765" s="180"/>
      <c r="AJ765" s="180"/>
      <c r="AK765" s="180"/>
      <c r="AL765" s="180"/>
      <c r="AM765" s="180"/>
      <c r="AN765" s="180"/>
      <c r="AO765" s="180"/>
      <c r="AP765" s="180"/>
      <c r="AQ765" s="180"/>
      <c r="AR765" s="180"/>
      <c r="AS765" s="180"/>
      <c r="AT765" s="180"/>
    </row>
    <row r="766" spans="2:46" x14ac:dyDescent="0.25">
      <c r="B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c r="AA766" s="180"/>
      <c r="AB766" s="180"/>
      <c r="AC766" s="180"/>
      <c r="AD766" s="180"/>
      <c r="AE766" s="180"/>
      <c r="AF766" s="180"/>
      <c r="AG766" s="180"/>
      <c r="AH766" s="180"/>
      <c r="AI766" s="180"/>
      <c r="AJ766" s="180"/>
      <c r="AK766" s="180"/>
      <c r="AL766" s="180"/>
      <c r="AM766" s="180"/>
      <c r="AN766" s="180"/>
      <c r="AO766" s="180"/>
      <c r="AP766" s="180"/>
      <c r="AQ766" s="180"/>
      <c r="AR766" s="180"/>
      <c r="AS766" s="180"/>
      <c r="AT766" s="180"/>
    </row>
    <row r="767" spans="2:46" x14ac:dyDescent="0.25">
      <c r="B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c r="AB767" s="180"/>
      <c r="AC767" s="180"/>
      <c r="AD767" s="180"/>
      <c r="AE767" s="180"/>
      <c r="AF767" s="180"/>
      <c r="AG767" s="180"/>
      <c r="AH767" s="180"/>
      <c r="AI767" s="180"/>
      <c r="AJ767" s="180"/>
      <c r="AK767" s="180"/>
      <c r="AL767" s="180"/>
      <c r="AM767" s="180"/>
      <c r="AN767" s="180"/>
      <c r="AO767" s="180"/>
      <c r="AP767" s="180"/>
      <c r="AQ767" s="180"/>
      <c r="AR767" s="180"/>
      <c r="AS767" s="180"/>
      <c r="AT767" s="180"/>
    </row>
    <row r="768" spans="2:46" x14ac:dyDescent="0.25">
      <c r="B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c r="AA768" s="180"/>
      <c r="AB768" s="180"/>
      <c r="AC768" s="180"/>
      <c r="AD768" s="180"/>
      <c r="AE768" s="180"/>
      <c r="AF768" s="180"/>
      <c r="AG768" s="180"/>
      <c r="AH768" s="180"/>
      <c r="AI768" s="180"/>
      <c r="AJ768" s="180"/>
      <c r="AK768" s="180"/>
      <c r="AL768" s="180"/>
      <c r="AM768" s="180"/>
      <c r="AN768" s="180"/>
      <c r="AO768" s="180"/>
      <c r="AP768" s="180"/>
      <c r="AQ768" s="180"/>
      <c r="AR768" s="180"/>
      <c r="AS768" s="180"/>
      <c r="AT768" s="180"/>
    </row>
    <row r="769" spans="2:46" x14ac:dyDescent="0.25">
      <c r="B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c r="AB769" s="180"/>
      <c r="AC769" s="180"/>
      <c r="AD769" s="180"/>
      <c r="AE769" s="180"/>
      <c r="AF769" s="180"/>
      <c r="AG769" s="180"/>
      <c r="AH769" s="180"/>
      <c r="AI769" s="180"/>
      <c r="AJ769" s="180"/>
      <c r="AK769" s="180"/>
      <c r="AL769" s="180"/>
      <c r="AM769" s="180"/>
      <c r="AN769" s="180"/>
      <c r="AO769" s="180"/>
      <c r="AP769" s="180"/>
      <c r="AQ769" s="180"/>
      <c r="AR769" s="180"/>
      <c r="AS769" s="180"/>
      <c r="AT769" s="180"/>
    </row>
    <row r="770" spans="2:46" x14ac:dyDescent="0.25">
      <c r="B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c r="AA770" s="180"/>
      <c r="AB770" s="180"/>
      <c r="AC770" s="180"/>
      <c r="AD770" s="180"/>
      <c r="AE770" s="180"/>
      <c r="AF770" s="180"/>
      <c r="AG770" s="180"/>
      <c r="AH770" s="180"/>
      <c r="AI770" s="180"/>
      <c r="AJ770" s="180"/>
      <c r="AK770" s="180"/>
      <c r="AL770" s="180"/>
      <c r="AM770" s="180"/>
      <c r="AN770" s="180"/>
      <c r="AO770" s="180"/>
      <c r="AP770" s="180"/>
      <c r="AQ770" s="180"/>
      <c r="AR770" s="180"/>
      <c r="AS770" s="180"/>
      <c r="AT770" s="180"/>
    </row>
    <row r="771" spans="2:46" x14ac:dyDescent="0.25">
      <c r="B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c r="AB771" s="180"/>
      <c r="AC771" s="180"/>
      <c r="AD771" s="180"/>
      <c r="AE771" s="180"/>
      <c r="AF771" s="180"/>
      <c r="AG771" s="180"/>
      <c r="AH771" s="180"/>
      <c r="AI771" s="180"/>
      <c r="AJ771" s="180"/>
      <c r="AK771" s="180"/>
      <c r="AL771" s="180"/>
      <c r="AM771" s="180"/>
      <c r="AN771" s="180"/>
      <c r="AO771" s="180"/>
      <c r="AP771" s="180"/>
      <c r="AQ771" s="180"/>
      <c r="AR771" s="180"/>
      <c r="AS771" s="180"/>
      <c r="AT771" s="180"/>
    </row>
    <row r="772" spans="2:46" x14ac:dyDescent="0.25">
      <c r="B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c r="AA772" s="180"/>
      <c r="AB772" s="180"/>
      <c r="AC772" s="180"/>
      <c r="AD772" s="180"/>
      <c r="AE772" s="180"/>
      <c r="AF772" s="180"/>
      <c r="AG772" s="180"/>
      <c r="AH772" s="180"/>
      <c r="AI772" s="180"/>
      <c r="AJ772" s="180"/>
      <c r="AK772" s="180"/>
      <c r="AL772" s="180"/>
      <c r="AM772" s="180"/>
      <c r="AN772" s="180"/>
      <c r="AO772" s="180"/>
      <c r="AP772" s="180"/>
      <c r="AQ772" s="180"/>
      <c r="AR772" s="180"/>
      <c r="AS772" s="180"/>
      <c r="AT772" s="180"/>
    </row>
    <row r="773" spans="2:46" x14ac:dyDescent="0.25">
      <c r="B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c r="AA773" s="180"/>
      <c r="AB773" s="180"/>
      <c r="AC773" s="180"/>
      <c r="AD773" s="180"/>
      <c r="AE773" s="180"/>
      <c r="AF773" s="180"/>
      <c r="AG773" s="180"/>
      <c r="AH773" s="180"/>
      <c r="AI773" s="180"/>
      <c r="AJ773" s="180"/>
      <c r="AK773" s="180"/>
      <c r="AL773" s="180"/>
      <c r="AM773" s="180"/>
      <c r="AN773" s="180"/>
      <c r="AO773" s="180"/>
      <c r="AP773" s="180"/>
      <c r="AQ773" s="180"/>
      <c r="AR773" s="180"/>
      <c r="AS773" s="180"/>
      <c r="AT773" s="180"/>
    </row>
    <row r="774" spans="2:46" x14ac:dyDescent="0.25">
      <c r="B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c r="AA774" s="180"/>
      <c r="AB774" s="180"/>
      <c r="AC774" s="180"/>
      <c r="AD774" s="180"/>
      <c r="AE774" s="180"/>
      <c r="AF774" s="180"/>
      <c r="AG774" s="180"/>
      <c r="AH774" s="180"/>
      <c r="AI774" s="180"/>
      <c r="AJ774" s="180"/>
      <c r="AK774" s="180"/>
      <c r="AL774" s="180"/>
      <c r="AM774" s="180"/>
      <c r="AN774" s="180"/>
      <c r="AO774" s="180"/>
      <c r="AP774" s="180"/>
      <c r="AQ774" s="180"/>
      <c r="AR774" s="180"/>
      <c r="AS774" s="180"/>
      <c r="AT774" s="180"/>
    </row>
    <row r="775" spans="2:46" x14ac:dyDescent="0.25">
      <c r="B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c r="AA775" s="180"/>
      <c r="AB775" s="180"/>
      <c r="AC775" s="180"/>
      <c r="AD775" s="180"/>
      <c r="AE775" s="180"/>
      <c r="AF775" s="180"/>
      <c r="AG775" s="180"/>
      <c r="AH775" s="180"/>
      <c r="AI775" s="180"/>
      <c r="AJ775" s="180"/>
      <c r="AK775" s="180"/>
      <c r="AL775" s="180"/>
      <c r="AM775" s="180"/>
      <c r="AN775" s="180"/>
      <c r="AO775" s="180"/>
      <c r="AP775" s="180"/>
      <c r="AQ775" s="180"/>
      <c r="AR775" s="180"/>
      <c r="AS775" s="180"/>
      <c r="AT775" s="180"/>
    </row>
    <row r="776" spans="2:46" x14ac:dyDescent="0.25">
      <c r="B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c r="AB776" s="180"/>
      <c r="AC776" s="180"/>
      <c r="AD776" s="180"/>
      <c r="AE776" s="180"/>
      <c r="AF776" s="180"/>
      <c r="AG776" s="180"/>
      <c r="AH776" s="180"/>
      <c r="AI776" s="180"/>
      <c r="AJ776" s="180"/>
      <c r="AK776" s="180"/>
      <c r="AL776" s="180"/>
      <c r="AM776" s="180"/>
      <c r="AN776" s="180"/>
      <c r="AO776" s="180"/>
      <c r="AP776" s="180"/>
      <c r="AQ776" s="180"/>
      <c r="AR776" s="180"/>
      <c r="AS776" s="180"/>
      <c r="AT776" s="180"/>
    </row>
    <row r="777" spans="2:46" x14ac:dyDescent="0.25">
      <c r="B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c r="AB777" s="180"/>
      <c r="AC777" s="180"/>
      <c r="AD777" s="180"/>
      <c r="AE777" s="180"/>
      <c r="AF777" s="180"/>
      <c r="AG777" s="180"/>
      <c r="AH777" s="180"/>
      <c r="AI777" s="180"/>
      <c r="AJ777" s="180"/>
      <c r="AK777" s="180"/>
      <c r="AL777" s="180"/>
      <c r="AM777" s="180"/>
      <c r="AN777" s="180"/>
      <c r="AO777" s="180"/>
      <c r="AP777" s="180"/>
      <c r="AQ777" s="180"/>
      <c r="AR777" s="180"/>
      <c r="AS777" s="180"/>
      <c r="AT777" s="180"/>
    </row>
    <row r="778" spans="2:46" x14ac:dyDescent="0.25">
      <c r="B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c r="AB778" s="180"/>
      <c r="AC778" s="180"/>
      <c r="AD778" s="180"/>
      <c r="AE778" s="180"/>
      <c r="AF778" s="180"/>
      <c r="AG778" s="180"/>
      <c r="AH778" s="180"/>
      <c r="AI778" s="180"/>
      <c r="AJ778" s="180"/>
      <c r="AK778" s="180"/>
      <c r="AL778" s="180"/>
      <c r="AM778" s="180"/>
      <c r="AN778" s="180"/>
      <c r="AO778" s="180"/>
      <c r="AP778" s="180"/>
      <c r="AQ778" s="180"/>
      <c r="AR778" s="180"/>
      <c r="AS778" s="180"/>
      <c r="AT778" s="180"/>
    </row>
    <row r="779" spans="2:46" x14ac:dyDescent="0.25">
      <c r="B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c r="AA779" s="180"/>
      <c r="AB779" s="180"/>
      <c r="AC779" s="180"/>
      <c r="AD779" s="180"/>
      <c r="AE779" s="180"/>
      <c r="AF779" s="180"/>
      <c r="AG779" s="180"/>
      <c r="AH779" s="180"/>
      <c r="AI779" s="180"/>
      <c r="AJ779" s="180"/>
      <c r="AK779" s="180"/>
      <c r="AL779" s="180"/>
      <c r="AM779" s="180"/>
      <c r="AN779" s="180"/>
      <c r="AO779" s="180"/>
      <c r="AP779" s="180"/>
      <c r="AQ779" s="180"/>
      <c r="AR779" s="180"/>
      <c r="AS779" s="180"/>
      <c r="AT779" s="180"/>
    </row>
    <row r="780" spans="2:46" x14ac:dyDescent="0.25">
      <c r="B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c r="AA780" s="180"/>
      <c r="AB780" s="180"/>
      <c r="AC780" s="180"/>
      <c r="AD780" s="180"/>
      <c r="AE780" s="180"/>
      <c r="AF780" s="180"/>
      <c r="AG780" s="180"/>
      <c r="AH780" s="180"/>
      <c r="AI780" s="180"/>
      <c r="AJ780" s="180"/>
      <c r="AK780" s="180"/>
      <c r="AL780" s="180"/>
      <c r="AM780" s="180"/>
      <c r="AN780" s="180"/>
      <c r="AO780" s="180"/>
      <c r="AP780" s="180"/>
      <c r="AQ780" s="180"/>
      <c r="AR780" s="180"/>
      <c r="AS780" s="180"/>
      <c r="AT780" s="180"/>
    </row>
    <row r="781" spans="2:46" x14ac:dyDescent="0.25">
      <c r="B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c r="AA781" s="180"/>
      <c r="AB781" s="180"/>
      <c r="AC781" s="180"/>
      <c r="AD781" s="180"/>
      <c r="AE781" s="180"/>
      <c r="AF781" s="180"/>
      <c r="AG781" s="180"/>
      <c r="AH781" s="180"/>
      <c r="AI781" s="180"/>
      <c r="AJ781" s="180"/>
      <c r="AK781" s="180"/>
      <c r="AL781" s="180"/>
      <c r="AM781" s="180"/>
      <c r="AN781" s="180"/>
      <c r="AO781" s="180"/>
      <c r="AP781" s="180"/>
      <c r="AQ781" s="180"/>
      <c r="AR781" s="180"/>
      <c r="AS781" s="180"/>
      <c r="AT781" s="180"/>
    </row>
    <row r="782" spans="2:46" x14ac:dyDescent="0.25">
      <c r="B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c r="AA782" s="180"/>
      <c r="AB782" s="180"/>
      <c r="AC782" s="180"/>
      <c r="AD782" s="180"/>
      <c r="AE782" s="180"/>
      <c r="AF782" s="180"/>
      <c r="AG782" s="180"/>
      <c r="AH782" s="180"/>
      <c r="AI782" s="180"/>
      <c r="AJ782" s="180"/>
      <c r="AK782" s="180"/>
      <c r="AL782" s="180"/>
      <c r="AM782" s="180"/>
      <c r="AN782" s="180"/>
      <c r="AO782" s="180"/>
      <c r="AP782" s="180"/>
      <c r="AQ782" s="180"/>
      <c r="AR782" s="180"/>
      <c r="AS782" s="180"/>
      <c r="AT782" s="180"/>
    </row>
    <row r="783" spans="2:46" x14ac:dyDescent="0.25">
      <c r="B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c r="AA783" s="180"/>
      <c r="AB783" s="180"/>
      <c r="AC783" s="180"/>
      <c r="AD783" s="180"/>
      <c r="AE783" s="180"/>
      <c r="AF783" s="180"/>
      <c r="AG783" s="180"/>
      <c r="AH783" s="180"/>
      <c r="AI783" s="180"/>
      <c r="AJ783" s="180"/>
      <c r="AK783" s="180"/>
      <c r="AL783" s="180"/>
      <c r="AM783" s="180"/>
      <c r="AN783" s="180"/>
      <c r="AO783" s="180"/>
      <c r="AP783" s="180"/>
      <c r="AQ783" s="180"/>
      <c r="AR783" s="180"/>
      <c r="AS783" s="180"/>
      <c r="AT783" s="180"/>
    </row>
    <row r="784" spans="2:46" x14ac:dyDescent="0.25">
      <c r="B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c r="AB784" s="180"/>
      <c r="AC784" s="180"/>
      <c r="AD784" s="180"/>
      <c r="AE784" s="180"/>
      <c r="AF784" s="180"/>
      <c r="AG784" s="180"/>
      <c r="AH784" s="180"/>
      <c r="AI784" s="180"/>
      <c r="AJ784" s="180"/>
      <c r="AK784" s="180"/>
      <c r="AL784" s="180"/>
      <c r="AM784" s="180"/>
      <c r="AN784" s="180"/>
      <c r="AO784" s="180"/>
      <c r="AP784" s="180"/>
      <c r="AQ784" s="180"/>
      <c r="AR784" s="180"/>
      <c r="AS784" s="180"/>
      <c r="AT784" s="180"/>
    </row>
    <row r="785" spans="2:46" x14ac:dyDescent="0.25">
      <c r="B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c r="AB785" s="180"/>
      <c r="AC785" s="180"/>
      <c r="AD785" s="180"/>
      <c r="AE785" s="180"/>
      <c r="AF785" s="180"/>
      <c r="AG785" s="180"/>
      <c r="AH785" s="180"/>
      <c r="AI785" s="180"/>
      <c r="AJ785" s="180"/>
      <c r="AK785" s="180"/>
      <c r="AL785" s="180"/>
      <c r="AM785" s="180"/>
      <c r="AN785" s="180"/>
      <c r="AO785" s="180"/>
      <c r="AP785" s="180"/>
      <c r="AQ785" s="180"/>
      <c r="AR785" s="180"/>
      <c r="AS785" s="180"/>
      <c r="AT785" s="180"/>
    </row>
    <row r="786" spans="2:46" x14ac:dyDescent="0.25">
      <c r="B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c r="AH786" s="180"/>
      <c r="AI786" s="180"/>
      <c r="AJ786" s="180"/>
      <c r="AK786" s="180"/>
      <c r="AL786" s="180"/>
      <c r="AM786" s="180"/>
      <c r="AN786" s="180"/>
      <c r="AO786" s="180"/>
      <c r="AP786" s="180"/>
      <c r="AQ786" s="180"/>
      <c r="AR786" s="180"/>
      <c r="AS786" s="180"/>
      <c r="AT786" s="180"/>
    </row>
    <row r="787" spans="2:46" x14ac:dyDescent="0.25">
      <c r="B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c r="AA787" s="180"/>
      <c r="AB787" s="180"/>
      <c r="AC787" s="180"/>
      <c r="AD787" s="180"/>
      <c r="AE787" s="180"/>
      <c r="AF787" s="180"/>
      <c r="AG787" s="180"/>
      <c r="AH787" s="180"/>
      <c r="AI787" s="180"/>
      <c r="AJ787" s="180"/>
      <c r="AK787" s="180"/>
      <c r="AL787" s="180"/>
      <c r="AM787" s="180"/>
      <c r="AN787" s="180"/>
      <c r="AO787" s="180"/>
      <c r="AP787" s="180"/>
      <c r="AQ787" s="180"/>
      <c r="AR787" s="180"/>
      <c r="AS787" s="180"/>
      <c r="AT787" s="180"/>
    </row>
    <row r="788" spans="2:46" x14ac:dyDescent="0.25">
      <c r="B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c r="AA788" s="180"/>
      <c r="AB788" s="180"/>
      <c r="AC788" s="180"/>
      <c r="AD788" s="180"/>
      <c r="AE788" s="180"/>
      <c r="AF788" s="180"/>
      <c r="AG788" s="180"/>
      <c r="AH788" s="180"/>
      <c r="AI788" s="180"/>
      <c r="AJ788" s="180"/>
      <c r="AK788" s="180"/>
      <c r="AL788" s="180"/>
      <c r="AM788" s="180"/>
      <c r="AN788" s="180"/>
      <c r="AO788" s="180"/>
      <c r="AP788" s="180"/>
      <c r="AQ788" s="180"/>
      <c r="AR788" s="180"/>
      <c r="AS788" s="180"/>
      <c r="AT788" s="180"/>
    </row>
    <row r="789" spans="2:46" x14ac:dyDescent="0.25">
      <c r="B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c r="AA789" s="180"/>
      <c r="AB789" s="180"/>
      <c r="AC789" s="180"/>
      <c r="AD789" s="180"/>
      <c r="AE789" s="180"/>
      <c r="AF789" s="180"/>
      <c r="AG789" s="180"/>
      <c r="AH789" s="180"/>
      <c r="AI789" s="180"/>
      <c r="AJ789" s="180"/>
      <c r="AK789" s="180"/>
      <c r="AL789" s="180"/>
      <c r="AM789" s="180"/>
      <c r="AN789" s="180"/>
      <c r="AO789" s="180"/>
      <c r="AP789" s="180"/>
      <c r="AQ789" s="180"/>
      <c r="AR789" s="180"/>
      <c r="AS789" s="180"/>
      <c r="AT789" s="180"/>
    </row>
    <row r="790" spans="2:46" x14ac:dyDescent="0.25">
      <c r="B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c r="AB790" s="180"/>
      <c r="AC790" s="180"/>
      <c r="AD790" s="180"/>
      <c r="AE790" s="180"/>
      <c r="AF790" s="180"/>
      <c r="AG790" s="180"/>
      <c r="AH790" s="180"/>
      <c r="AI790" s="180"/>
      <c r="AJ790" s="180"/>
      <c r="AK790" s="180"/>
      <c r="AL790" s="180"/>
      <c r="AM790" s="180"/>
      <c r="AN790" s="180"/>
      <c r="AO790" s="180"/>
      <c r="AP790" s="180"/>
      <c r="AQ790" s="180"/>
      <c r="AR790" s="180"/>
      <c r="AS790" s="180"/>
      <c r="AT790" s="180"/>
    </row>
    <row r="791" spans="2:46" x14ac:dyDescent="0.25">
      <c r="B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G791" s="180"/>
      <c r="AH791" s="180"/>
      <c r="AI791" s="180"/>
      <c r="AJ791" s="180"/>
      <c r="AK791" s="180"/>
      <c r="AL791" s="180"/>
      <c r="AM791" s="180"/>
      <c r="AN791" s="180"/>
      <c r="AO791" s="180"/>
      <c r="AP791" s="180"/>
      <c r="AQ791" s="180"/>
      <c r="AR791" s="180"/>
      <c r="AS791" s="180"/>
      <c r="AT791" s="180"/>
    </row>
    <row r="792" spans="2:46" x14ac:dyDescent="0.25">
      <c r="B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c r="AA792" s="180"/>
      <c r="AB792" s="180"/>
      <c r="AC792" s="180"/>
      <c r="AD792" s="180"/>
      <c r="AE792" s="180"/>
      <c r="AF792" s="180"/>
      <c r="AG792" s="180"/>
      <c r="AH792" s="180"/>
      <c r="AI792" s="180"/>
      <c r="AJ792" s="180"/>
      <c r="AK792" s="180"/>
      <c r="AL792" s="180"/>
      <c r="AM792" s="180"/>
      <c r="AN792" s="180"/>
      <c r="AO792" s="180"/>
      <c r="AP792" s="180"/>
      <c r="AQ792" s="180"/>
      <c r="AR792" s="180"/>
      <c r="AS792" s="180"/>
      <c r="AT792" s="180"/>
    </row>
    <row r="793" spans="2:46" x14ac:dyDescent="0.25">
      <c r="B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c r="AA793" s="180"/>
      <c r="AB793" s="180"/>
      <c r="AC793" s="180"/>
      <c r="AD793" s="180"/>
      <c r="AE793" s="180"/>
      <c r="AF793" s="180"/>
      <c r="AG793" s="180"/>
      <c r="AH793" s="180"/>
      <c r="AI793" s="180"/>
      <c r="AJ793" s="180"/>
      <c r="AK793" s="180"/>
      <c r="AL793" s="180"/>
      <c r="AM793" s="180"/>
      <c r="AN793" s="180"/>
      <c r="AO793" s="180"/>
      <c r="AP793" s="180"/>
      <c r="AQ793" s="180"/>
      <c r="AR793" s="180"/>
      <c r="AS793" s="180"/>
      <c r="AT793" s="180"/>
    </row>
    <row r="794" spans="2:46" x14ac:dyDescent="0.25">
      <c r="B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c r="AB794" s="180"/>
      <c r="AC794" s="180"/>
      <c r="AD794" s="180"/>
      <c r="AE794" s="180"/>
      <c r="AF794" s="180"/>
      <c r="AG794" s="180"/>
      <c r="AH794" s="180"/>
      <c r="AI794" s="180"/>
      <c r="AJ794" s="180"/>
      <c r="AK794" s="180"/>
      <c r="AL794" s="180"/>
      <c r="AM794" s="180"/>
      <c r="AN794" s="180"/>
      <c r="AO794" s="180"/>
      <c r="AP794" s="180"/>
      <c r="AQ794" s="180"/>
      <c r="AR794" s="180"/>
      <c r="AS794" s="180"/>
      <c r="AT794" s="180"/>
    </row>
    <row r="795" spans="2:46" x14ac:dyDescent="0.25">
      <c r="B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c r="AA795" s="180"/>
      <c r="AB795" s="180"/>
      <c r="AC795" s="180"/>
      <c r="AD795" s="180"/>
      <c r="AE795" s="180"/>
      <c r="AF795" s="180"/>
      <c r="AG795" s="180"/>
      <c r="AH795" s="180"/>
      <c r="AI795" s="180"/>
      <c r="AJ795" s="180"/>
      <c r="AK795" s="180"/>
      <c r="AL795" s="180"/>
      <c r="AM795" s="180"/>
      <c r="AN795" s="180"/>
      <c r="AO795" s="180"/>
      <c r="AP795" s="180"/>
      <c r="AQ795" s="180"/>
      <c r="AR795" s="180"/>
      <c r="AS795" s="180"/>
      <c r="AT795" s="180"/>
    </row>
    <row r="796" spans="2:46" x14ac:dyDescent="0.25">
      <c r="B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c r="AA796" s="180"/>
      <c r="AB796" s="180"/>
      <c r="AC796" s="180"/>
      <c r="AD796" s="180"/>
      <c r="AE796" s="180"/>
      <c r="AF796" s="180"/>
      <c r="AG796" s="180"/>
      <c r="AH796" s="180"/>
      <c r="AI796" s="180"/>
      <c r="AJ796" s="180"/>
      <c r="AK796" s="180"/>
      <c r="AL796" s="180"/>
      <c r="AM796" s="180"/>
      <c r="AN796" s="180"/>
      <c r="AO796" s="180"/>
      <c r="AP796" s="180"/>
      <c r="AQ796" s="180"/>
      <c r="AR796" s="180"/>
      <c r="AS796" s="180"/>
      <c r="AT796" s="180"/>
    </row>
    <row r="797" spans="2:46" x14ac:dyDescent="0.25">
      <c r="B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c r="AA797" s="180"/>
      <c r="AB797" s="180"/>
      <c r="AC797" s="180"/>
      <c r="AD797" s="180"/>
      <c r="AE797" s="180"/>
      <c r="AF797" s="180"/>
      <c r="AG797" s="180"/>
      <c r="AH797" s="180"/>
      <c r="AI797" s="180"/>
      <c r="AJ797" s="180"/>
      <c r="AK797" s="180"/>
      <c r="AL797" s="180"/>
      <c r="AM797" s="180"/>
      <c r="AN797" s="180"/>
      <c r="AO797" s="180"/>
      <c r="AP797" s="180"/>
      <c r="AQ797" s="180"/>
      <c r="AR797" s="180"/>
      <c r="AS797" s="180"/>
      <c r="AT797" s="180"/>
    </row>
    <row r="798" spans="2:46" x14ac:dyDescent="0.25">
      <c r="B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c r="AA798" s="180"/>
      <c r="AB798" s="180"/>
      <c r="AC798" s="180"/>
      <c r="AD798" s="180"/>
      <c r="AE798" s="180"/>
      <c r="AF798" s="180"/>
      <c r="AG798" s="180"/>
      <c r="AH798" s="180"/>
      <c r="AI798" s="180"/>
      <c r="AJ798" s="180"/>
      <c r="AK798" s="180"/>
      <c r="AL798" s="180"/>
      <c r="AM798" s="180"/>
      <c r="AN798" s="180"/>
      <c r="AO798" s="180"/>
      <c r="AP798" s="180"/>
      <c r="AQ798" s="180"/>
      <c r="AR798" s="180"/>
      <c r="AS798" s="180"/>
      <c r="AT798" s="180"/>
    </row>
    <row r="799" spans="2:46" x14ac:dyDescent="0.25">
      <c r="B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c r="AA799" s="180"/>
      <c r="AB799" s="180"/>
      <c r="AC799" s="180"/>
      <c r="AD799" s="180"/>
      <c r="AE799" s="180"/>
      <c r="AF799" s="180"/>
      <c r="AG799" s="180"/>
      <c r="AH799" s="180"/>
      <c r="AI799" s="180"/>
      <c r="AJ799" s="180"/>
      <c r="AK799" s="180"/>
      <c r="AL799" s="180"/>
      <c r="AM799" s="180"/>
      <c r="AN799" s="180"/>
      <c r="AO799" s="180"/>
      <c r="AP799" s="180"/>
      <c r="AQ799" s="180"/>
      <c r="AR799" s="180"/>
      <c r="AS799" s="180"/>
      <c r="AT799" s="180"/>
    </row>
    <row r="800" spans="2:46" x14ac:dyDescent="0.25">
      <c r="B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c r="AA800" s="180"/>
      <c r="AB800" s="180"/>
      <c r="AC800" s="180"/>
      <c r="AD800" s="180"/>
      <c r="AE800" s="180"/>
      <c r="AF800" s="180"/>
      <c r="AG800" s="180"/>
      <c r="AH800" s="180"/>
      <c r="AI800" s="180"/>
      <c r="AJ800" s="180"/>
      <c r="AK800" s="180"/>
      <c r="AL800" s="180"/>
      <c r="AM800" s="180"/>
      <c r="AN800" s="180"/>
      <c r="AO800" s="180"/>
      <c r="AP800" s="180"/>
      <c r="AQ800" s="180"/>
      <c r="AR800" s="180"/>
      <c r="AS800" s="180"/>
      <c r="AT800" s="180"/>
    </row>
    <row r="801" spans="2:46" x14ac:dyDescent="0.25">
      <c r="B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G801" s="180"/>
      <c r="AH801" s="180"/>
      <c r="AI801" s="180"/>
      <c r="AJ801" s="180"/>
      <c r="AK801" s="180"/>
      <c r="AL801" s="180"/>
      <c r="AM801" s="180"/>
      <c r="AN801" s="180"/>
      <c r="AO801" s="180"/>
      <c r="AP801" s="180"/>
      <c r="AQ801" s="180"/>
      <c r="AR801" s="180"/>
      <c r="AS801" s="180"/>
      <c r="AT801" s="180"/>
    </row>
    <row r="802" spans="2:46" x14ac:dyDescent="0.25">
      <c r="B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c r="AB802" s="180"/>
      <c r="AC802" s="180"/>
      <c r="AD802" s="180"/>
      <c r="AE802" s="180"/>
      <c r="AF802" s="180"/>
      <c r="AG802" s="180"/>
      <c r="AH802" s="180"/>
      <c r="AI802" s="180"/>
      <c r="AJ802" s="180"/>
      <c r="AK802" s="180"/>
      <c r="AL802" s="180"/>
      <c r="AM802" s="180"/>
      <c r="AN802" s="180"/>
      <c r="AO802" s="180"/>
      <c r="AP802" s="180"/>
      <c r="AQ802" s="180"/>
      <c r="AR802" s="180"/>
      <c r="AS802" s="180"/>
      <c r="AT802" s="180"/>
    </row>
    <row r="803" spans="2:46" x14ac:dyDescent="0.25">
      <c r="B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c r="AB803" s="180"/>
      <c r="AC803" s="180"/>
      <c r="AD803" s="180"/>
      <c r="AE803" s="180"/>
      <c r="AF803" s="180"/>
      <c r="AG803" s="180"/>
      <c r="AH803" s="180"/>
      <c r="AI803" s="180"/>
      <c r="AJ803" s="180"/>
      <c r="AK803" s="180"/>
      <c r="AL803" s="180"/>
      <c r="AM803" s="180"/>
      <c r="AN803" s="180"/>
      <c r="AO803" s="180"/>
      <c r="AP803" s="180"/>
      <c r="AQ803" s="180"/>
      <c r="AR803" s="180"/>
      <c r="AS803" s="180"/>
      <c r="AT803" s="180"/>
    </row>
    <row r="804" spans="2:46" x14ac:dyDescent="0.25">
      <c r="B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c r="AA804" s="180"/>
      <c r="AB804" s="180"/>
      <c r="AC804" s="180"/>
      <c r="AD804" s="180"/>
      <c r="AE804" s="180"/>
      <c r="AF804" s="180"/>
      <c r="AG804" s="180"/>
      <c r="AH804" s="180"/>
      <c r="AI804" s="180"/>
      <c r="AJ804" s="180"/>
      <c r="AK804" s="180"/>
      <c r="AL804" s="180"/>
      <c r="AM804" s="180"/>
      <c r="AN804" s="180"/>
      <c r="AO804" s="180"/>
      <c r="AP804" s="180"/>
      <c r="AQ804" s="180"/>
      <c r="AR804" s="180"/>
      <c r="AS804" s="180"/>
      <c r="AT804" s="180"/>
    </row>
    <row r="805" spans="2:46" x14ac:dyDescent="0.25">
      <c r="B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c r="AB805" s="180"/>
      <c r="AC805" s="180"/>
      <c r="AD805" s="180"/>
      <c r="AE805" s="180"/>
      <c r="AF805" s="180"/>
      <c r="AG805" s="180"/>
      <c r="AH805" s="180"/>
      <c r="AI805" s="180"/>
      <c r="AJ805" s="180"/>
      <c r="AK805" s="180"/>
      <c r="AL805" s="180"/>
      <c r="AM805" s="180"/>
      <c r="AN805" s="180"/>
      <c r="AO805" s="180"/>
      <c r="AP805" s="180"/>
      <c r="AQ805" s="180"/>
      <c r="AR805" s="180"/>
      <c r="AS805" s="180"/>
      <c r="AT805" s="180"/>
    </row>
    <row r="806" spans="2:46" x14ac:dyDescent="0.25">
      <c r="B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c r="AA806" s="180"/>
      <c r="AB806" s="180"/>
      <c r="AC806" s="180"/>
      <c r="AD806" s="180"/>
      <c r="AE806" s="180"/>
      <c r="AF806" s="180"/>
      <c r="AG806" s="180"/>
      <c r="AH806" s="180"/>
      <c r="AI806" s="180"/>
      <c r="AJ806" s="180"/>
      <c r="AK806" s="180"/>
      <c r="AL806" s="180"/>
      <c r="AM806" s="180"/>
      <c r="AN806" s="180"/>
      <c r="AO806" s="180"/>
      <c r="AP806" s="180"/>
      <c r="AQ806" s="180"/>
      <c r="AR806" s="180"/>
      <c r="AS806" s="180"/>
      <c r="AT806" s="180"/>
    </row>
    <row r="807" spans="2:46" x14ac:dyDescent="0.25">
      <c r="B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c r="AB807" s="180"/>
      <c r="AC807" s="180"/>
      <c r="AD807" s="180"/>
      <c r="AE807" s="180"/>
      <c r="AF807" s="180"/>
      <c r="AG807" s="180"/>
      <c r="AH807" s="180"/>
      <c r="AI807" s="180"/>
      <c r="AJ807" s="180"/>
      <c r="AK807" s="180"/>
      <c r="AL807" s="180"/>
      <c r="AM807" s="180"/>
      <c r="AN807" s="180"/>
      <c r="AO807" s="180"/>
      <c r="AP807" s="180"/>
      <c r="AQ807" s="180"/>
      <c r="AR807" s="180"/>
      <c r="AS807" s="180"/>
      <c r="AT807" s="180"/>
    </row>
    <row r="808" spans="2:46" x14ac:dyDescent="0.25">
      <c r="B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c r="AA808" s="180"/>
      <c r="AB808" s="180"/>
      <c r="AC808" s="180"/>
      <c r="AD808" s="180"/>
      <c r="AE808" s="180"/>
      <c r="AF808" s="180"/>
      <c r="AG808" s="180"/>
      <c r="AH808" s="180"/>
      <c r="AI808" s="180"/>
      <c r="AJ808" s="180"/>
      <c r="AK808" s="180"/>
      <c r="AL808" s="180"/>
      <c r="AM808" s="180"/>
      <c r="AN808" s="180"/>
      <c r="AO808" s="180"/>
      <c r="AP808" s="180"/>
      <c r="AQ808" s="180"/>
      <c r="AR808" s="180"/>
      <c r="AS808" s="180"/>
      <c r="AT808" s="180"/>
    </row>
    <row r="809" spans="2:46" x14ac:dyDescent="0.25">
      <c r="B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c r="AA809" s="180"/>
      <c r="AB809" s="180"/>
      <c r="AC809" s="180"/>
      <c r="AD809" s="180"/>
      <c r="AE809" s="180"/>
      <c r="AF809" s="180"/>
      <c r="AG809" s="180"/>
      <c r="AH809" s="180"/>
      <c r="AI809" s="180"/>
      <c r="AJ809" s="180"/>
      <c r="AK809" s="180"/>
      <c r="AL809" s="180"/>
      <c r="AM809" s="180"/>
      <c r="AN809" s="180"/>
      <c r="AO809" s="180"/>
      <c r="AP809" s="180"/>
      <c r="AQ809" s="180"/>
      <c r="AR809" s="180"/>
      <c r="AS809" s="180"/>
      <c r="AT809" s="180"/>
    </row>
    <row r="810" spans="2:46" x14ac:dyDescent="0.25">
      <c r="B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c r="AB810" s="180"/>
      <c r="AC810" s="180"/>
      <c r="AD810" s="180"/>
      <c r="AE810" s="180"/>
      <c r="AF810" s="180"/>
      <c r="AG810" s="180"/>
      <c r="AH810" s="180"/>
      <c r="AI810" s="180"/>
      <c r="AJ810" s="180"/>
      <c r="AK810" s="180"/>
      <c r="AL810" s="180"/>
      <c r="AM810" s="180"/>
      <c r="AN810" s="180"/>
      <c r="AO810" s="180"/>
      <c r="AP810" s="180"/>
      <c r="AQ810" s="180"/>
      <c r="AR810" s="180"/>
      <c r="AS810" s="180"/>
      <c r="AT810" s="180"/>
    </row>
    <row r="811" spans="2:46" x14ac:dyDescent="0.25">
      <c r="B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c r="AA811" s="180"/>
      <c r="AB811" s="180"/>
      <c r="AC811" s="180"/>
      <c r="AD811" s="180"/>
      <c r="AE811" s="180"/>
      <c r="AF811" s="180"/>
      <c r="AG811" s="180"/>
      <c r="AH811" s="180"/>
      <c r="AI811" s="180"/>
      <c r="AJ811" s="180"/>
      <c r="AK811" s="180"/>
      <c r="AL811" s="180"/>
      <c r="AM811" s="180"/>
      <c r="AN811" s="180"/>
      <c r="AO811" s="180"/>
      <c r="AP811" s="180"/>
      <c r="AQ811" s="180"/>
      <c r="AR811" s="180"/>
      <c r="AS811" s="180"/>
      <c r="AT811" s="180"/>
    </row>
    <row r="812" spans="2:46" x14ac:dyDescent="0.25">
      <c r="B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c r="AB812" s="180"/>
      <c r="AC812" s="180"/>
      <c r="AD812" s="180"/>
      <c r="AE812" s="180"/>
      <c r="AF812" s="180"/>
      <c r="AG812" s="180"/>
      <c r="AH812" s="180"/>
      <c r="AI812" s="180"/>
      <c r="AJ812" s="180"/>
      <c r="AK812" s="180"/>
      <c r="AL812" s="180"/>
      <c r="AM812" s="180"/>
      <c r="AN812" s="180"/>
      <c r="AO812" s="180"/>
      <c r="AP812" s="180"/>
      <c r="AQ812" s="180"/>
      <c r="AR812" s="180"/>
      <c r="AS812" s="180"/>
      <c r="AT812" s="180"/>
    </row>
    <row r="813" spans="2:46" x14ac:dyDescent="0.25">
      <c r="B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c r="AA813" s="180"/>
      <c r="AB813" s="180"/>
      <c r="AC813" s="180"/>
      <c r="AD813" s="180"/>
      <c r="AE813" s="180"/>
      <c r="AF813" s="180"/>
      <c r="AG813" s="180"/>
      <c r="AH813" s="180"/>
      <c r="AI813" s="180"/>
      <c r="AJ813" s="180"/>
      <c r="AK813" s="180"/>
      <c r="AL813" s="180"/>
      <c r="AM813" s="180"/>
      <c r="AN813" s="180"/>
      <c r="AO813" s="180"/>
      <c r="AP813" s="180"/>
      <c r="AQ813" s="180"/>
      <c r="AR813" s="180"/>
      <c r="AS813" s="180"/>
      <c r="AT813" s="180"/>
    </row>
    <row r="814" spans="2:46" x14ac:dyDescent="0.25">
      <c r="B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c r="AA814" s="180"/>
      <c r="AB814" s="180"/>
      <c r="AC814" s="180"/>
      <c r="AD814" s="180"/>
      <c r="AE814" s="180"/>
      <c r="AF814" s="180"/>
      <c r="AG814" s="180"/>
      <c r="AH814" s="180"/>
      <c r="AI814" s="180"/>
      <c r="AJ814" s="180"/>
      <c r="AK814" s="180"/>
      <c r="AL814" s="180"/>
      <c r="AM814" s="180"/>
      <c r="AN814" s="180"/>
      <c r="AO814" s="180"/>
      <c r="AP814" s="180"/>
      <c r="AQ814" s="180"/>
      <c r="AR814" s="180"/>
      <c r="AS814" s="180"/>
      <c r="AT814" s="180"/>
    </row>
    <row r="815" spans="2:46" x14ac:dyDescent="0.25">
      <c r="B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c r="AB815" s="180"/>
      <c r="AC815" s="180"/>
      <c r="AD815" s="180"/>
      <c r="AE815" s="180"/>
      <c r="AF815" s="180"/>
      <c r="AG815" s="180"/>
      <c r="AH815" s="180"/>
      <c r="AI815" s="180"/>
      <c r="AJ815" s="180"/>
      <c r="AK815" s="180"/>
      <c r="AL815" s="180"/>
      <c r="AM815" s="180"/>
      <c r="AN815" s="180"/>
      <c r="AO815" s="180"/>
      <c r="AP815" s="180"/>
      <c r="AQ815" s="180"/>
      <c r="AR815" s="180"/>
      <c r="AS815" s="180"/>
      <c r="AT815" s="180"/>
    </row>
    <row r="816" spans="2:46" x14ac:dyDescent="0.25">
      <c r="B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c r="AA816" s="180"/>
      <c r="AB816" s="180"/>
      <c r="AC816" s="180"/>
      <c r="AD816" s="180"/>
      <c r="AE816" s="180"/>
      <c r="AF816" s="180"/>
      <c r="AG816" s="180"/>
      <c r="AH816" s="180"/>
      <c r="AI816" s="180"/>
      <c r="AJ816" s="180"/>
      <c r="AK816" s="180"/>
      <c r="AL816" s="180"/>
      <c r="AM816" s="180"/>
      <c r="AN816" s="180"/>
      <c r="AO816" s="180"/>
      <c r="AP816" s="180"/>
      <c r="AQ816" s="180"/>
      <c r="AR816" s="180"/>
      <c r="AS816" s="180"/>
      <c r="AT816" s="180"/>
    </row>
    <row r="817" spans="2:46" x14ac:dyDescent="0.25">
      <c r="B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c r="AB817" s="180"/>
      <c r="AC817" s="180"/>
      <c r="AD817" s="180"/>
      <c r="AE817" s="180"/>
      <c r="AF817" s="180"/>
      <c r="AG817" s="180"/>
      <c r="AH817" s="180"/>
      <c r="AI817" s="180"/>
      <c r="AJ817" s="180"/>
      <c r="AK817" s="180"/>
      <c r="AL817" s="180"/>
      <c r="AM817" s="180"/>
      <c r="AN817" s="180"/>
      <c r="AO817" s="180"/>
      <c r="AP817" s="180"/>
      <c r="AQ817" s="180"/>
      <c r="AR817" s="180"/>
      <c r="AS817" s="180"/>
      <c r="AT817" s="180"/>
    </row>
    <row r="818" spans="2:46" x14ac:dyDescent="0.25">
      <c r="B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c r="AA818" s="180"/>
      <c r="AB818" s="180"/>
      <c r="AC818" s="180"/>
      <c r="AD818" s="180"/>
      <c r="AE818" s="180"/>
      <c r="AF818" s="180"/>
      <c r="AG818" s="180"/>
      <c r="AH818" s="180"/>
      <c r="AI818" s="180"/>
      <c r="AJ818" s="180"/>
      <c r="AK818" s="180"/>
      <c r="AL818" s="180"/>
      <c r="AM818" s="180"/>
      <c r="AN818" s="180"/>
      <c r="AO818" s="180"/>
      <c r="AP818" s="180"/>
      <c r="AQ818" s="180"/>
      <c r="AR818" s="180"/>
      <c r="AS818" s="180"/>
      <c r="AT818" s="180"/>
    </row>
    <row r="819" spans="2:46" x14ac:dyDescent="0.25">
      <c r="B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c r="AA819" s="180"/>
      <c r="AB819" s="180"/>
      <c r="AC819" s="180"/>
      <c r="AD819" s="180"/>
      <c r="AE819" s="180"/>
      <c r="AF819" s="180"/>
      <c r="AG819" s="180"/>
      <c r="AH819" s="180"/>
      <c r="AI819" s="180"/>
      <c r="AJ819" s="180"/>
      <c r="AK819" s="180"/>
      <c r="AL819" s="180"/>
      <c r="AM819" s="180"/>
      <c r="AN819" s="180"/>
      <c r="AO819" s="180"/>
      <c r="AP819" s="180"/>
      <c r="AQ819" s="180"/>
      <c r="AR819" s="180"/>
      <c r="AS819" s="180"/>
      <c r="AT819" s="180"/>
    </row>
    <row r="820" spans="2:46" x14ac:dyDescent="0.25">
      <c r="B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c r="AA820" s="180"/>
      <c r="AB820" s="180"/>
      <c r="AC820" s="180"/>
      <c r="AD820" s="180"/>
      <c r="AE820" s="180"/>
      <c r="AF820" s="180"/>
      <c r="AG820" s="180"/>
      <c r="AH820" s="180"/>
      <c r="AI820" s="180"/>
      <c r="AJ820" s="180"/>
      <c r="AK820" s="180"/>
      <c r="AL820" s="180"/>
      <c r="AM820" s="180"/>
      <c r="AN820" s="180"/>
      <c r="AO820" s="180"/>
      <c r="AP820" s="180"/>
      <c r="AQ820" s="180"/>
      <c r="AR820" s="180"/>
      <c r="AS820" s="180"/>
      <c r="AT820" s="180"/>
    </row>
    <row r="821" spans="2:46" x14ac:dyDescent="0.25">
      <c r="B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c r="AA821" s="180"/>
      <c r="AB821" s="180"/>
      <c r="AC821" s="180"/>
      <c r="AD821" s="180"/>
      <c r="AE821" s="180"/>
      <c r="AF821" s="180"/>
      <c r="AG821" s="180"/>
      <c r="AH821" s="180"/>
      <c r="AI821" s="180"/>
      <c r="AJ821" s="180"/>
      <c r="AK821" s="180"/>
      <c r="AL821" s="180"/>
      <c r="AM821" s="180"/>
      <c r="AN821" s="180"/>
      <c r="AO821" s="180"/>
      <c r="AP821" s="180"/>
      <c r="AQ821" s="180"/>
      <c r="AR821" s="180"/>
      <c r="AS821" s="180"/>
      <c r="AT821" s="180"/>
    </row>
    <row r="822" spans="2:46" x14ac:dyDescent="0.25">
      <c r="B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c r="AA822" s="180"/>
      <c r="AB822" s="180"/>
      <c r="AC822" s="180"/>
      <c r="AD822" s="180"/>
      <c r="AE822" s="180"/>
      <c r="AF822" s="180"/>
      <c r="AG822" s="180"/>
      <c r="AH822" s="180"/>
      <c r="AI822" s="180"/>
      <c r="AJ822" s="180"/>
      <c r="AK822" s="180"/>
      <c r="AL822" s="180"/>
      <c r="AM822" s="180"/>
      <c r="AN822" s="180"/>
      <c r="AO822" s="180"/>
      <c r="AP822" s="180"/>
      <c r="AQ822" s="180"/>
      <c r="AR822" s="180"/>
      <c r="AS822" s="180"/>
      <c r="AT822" s="180"/>
    </row>
    <row r="823" spans="2:46" x14ac:dyDescent="0.25">
      <c r="B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c r="AA823" s="180"/>
      <c r="AB823" s="180"/>
      <c r="AC823" s="180"/>
      <c r="AD823" s="180"/>
      <c r="AE823" s="180"/>
      <c r="AF823" s="180"/>
      <c r="AG823" s="180"/>
      <c r="AH823" s="180"/>
      <c r="AI823" s="180"/>
      <c r="AJ823" s="180"/>
      <c r="AK823" s="180"/>
      <c r="AL823" s="180"/>
      <c r="AM823" s="180"/>
      <c r="AN823" s="180"/>
      <c r="AO823" s="180"/>
      <c r="AP823" s="180"/>
      <c r="AQ823" s="180"/>
      <c r="AR823" s="180"/>
      <c r="AS823" s="180"/>
      <c r="AT823" s="180"/>
    </row>
    <row r="824" spans="2:46" x14ac:dyDescent="0.25">
      <c r="B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c r="AB824" s="180"/>
      <c r="AC824" s="180"/>
      <c r="AD824" s="180"/>
      <c r="AE824" s="180"/>
      <c r="AF824" s="180"/>
      <c r="AG824" s="180"/>
      <c r="AH824" s="180"/>
      <c r="AI824" s="180"/>
      <c r="AJ824" s="180"/>
      <c r="AK824" s="180"/>
      <c r="AL824" s="180"/>
      <c r="AM824" s="180"/>
      <c r="AN824" s="180"/>
      <c r="AO824" s="180"/>
      <c r="AP824" s="180"/>
      <c r="AQ824" s="180"/>
      <c r="AR824" s="180"/>
      <c r="AS824" s="180"/>
      <c r="AT824" s="180"/>
    </row>
    <row r="825" spans="2:46" x14ac:dyDescent="0.25">
      <c r="B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c r="AB825" s="180"/>
      <c r="AC825" s="180"/>
      <c r="AD825" s="180"/>
      <c r="AE825" s="180"/>
      <c r="AF825" s="180"/>
      <c r="AG825" s="180"/>
      <c r="AH825" s="180"/>
      <c r="AI825" s="180"/>
      <c r="AJ825" s="180"/>
      <c r="AK825" s="180"/>
      <c r="AL825" s="180"/>
      <c r="AM825" s="180"/>
      <c r="AN825" s="180"/>
      <c r="AO825" s="180"/>
      <c r="AP825" s="180"/>
      <c r="AQ825" s="180"/>
      <c r="AR825" s="180"/>
      <c r="AS825" s="180"/>
      <c r="AT825" s="180"/>
    </row>
    <row r="826" spans="2:46" x14ac:dyDescent="0.25">
      <c r="B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G826" s="180"/>
      <c r="AH826" s="180"/>
      <c r="AI826" s="180"/>
      <c r="AJ826" s="180"/>
      <c r="AK826" s="180"/>
      <c r="AL826" s="180"/>
      <c r="AM826" s="180"/>
      <c r="AN826" s="180"/>
      <c r="AO826" s="180"/>
      <c r="AP826" s="180"/>
      <c r="AQ826" s="180"/>
      <c r="AR826" s="180"/>
      <c r="AS826" s="180"/>
      <c r="AT826" s="180"/>
    </row>
    <row r="827" spans="2:46" x14ac:dyDescent="0.25">
      <c r="B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c r="AA827" s="180"/>
      <c r="AB827" s="180"/>
      <c r="AC827" s="180"/>
      <c r="AD827" s="180"/>
      <c r="AE827" s="180"/>
      <c r="AF827" s="180"/>
      <c r="AG827" s="180"/>
      <c r="AH827" s="180"/>
      <c r="AI827" s="180"/>
      <c r="AJ827" s="180"/>
      <c r="AK827" s="180"/>
      <c r="AL827" s="180"/>
      <c r="AM827" s="180"/>
      <c r="AN827" s="180"/>
      <c r="AO827" s="180"/>
      <c r="AP827" s="180"/>
      <c r="AQ827" s="180"/>
      <c r="AR827" s="180"/>
      <c r="AS827" s="180"/>
      <c r="AT827" s="180"/>
    </row>
    <row r="828" spans="2:46" x14ac:dyDescent="0.25">
      <c r="B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c r="AB828" s="180"/>
      <c r="AC828" s="180"/>
      <c r="AD828" s="180"/>
      <c r="AE828" s="180"/>
      <c r="AF828" s="180"/>
      <c r="AG828" s="180"/>
      <c r="AH828" s="180"/>
      <c r="AI828" s="180"/>
      <c r="AJ828" s="180"/>
      <c r="AK828" s="180"/>
      <c r="AL828" s="180"/>
      <c r="AM828" s="180"/>
      <c r="AN828" s="180"/>
      <c r="AO828" s="180"/>
      <c r="AP828" s="180"/>
      <c r="AQ828" s="180"/>
      <c r="AR828" s="180"/>
      <c r="AS828" s="180"/>
      <c r="AT828" s="180"/>
    </row>
    <row r="829" spans="2:46" x14ac:dyDescent="0.25">
      <c r="B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c r="AB829" s="180"/>
      <c r="AC829" s="180"/>
      <c r="AD829" s="180"/>
      <c r="AE829" s="180"/>
      <c r="AF829" s="180"/>
      <c r="AG829" s="180"/>
      <c r="AH829" s="180"/>
      <c r="AI829" s="180"/>
      <c r="AJ829" s="180"/>
      <c r="AK829" s="180"/>
      <c r="AL829" s="180"/>
      <c r="AM829" s="180"/>
      <c r="AN829" s="180"/>
      <c r="AO829" s="180"/>
      <c r="AP829" s="180"/>
      <c r="AQ829" s="180"/>
      <c r="AR829" s="180"/>
      <c r="AS829" s="180"/>
      <c r="AT829" s="180"/>
    </row>
    <row r="830" spans="2:46" x14ac:dyDescent="0.25">
      <c r="B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c r="AA830" s="180"/>
      <c r="AB830" s="180"/>
      <c r="AC830" s="180"/>
      <c r="AD830" s="180"/>
      <c r="AE830" s="180"/>
      <c r="AF830" s="180"/>
      <c r="AG830" s="180"/>
      <c r="AH830" s="180"/>
      <c r="AI830" s="180"/>
      <c r="AJ830" s="180"/>
      <c r="AK830" s="180"/>
      <c r="AL830" s="180"/>
      <c r="AM830" s="180"/>
      <c r="AN830" s="180"/>
      <c r="AO830" s="180"/>
      <c r="AP830" s="180"/>
      <c r="AQ830" s="180"/>
      <c r="AR830" s="180"/>
      <c r="AS830" s="180"/>
      <c r="AT830" s="180"/>
    </row>
    <row r="831" spans="2:46" x14ac:dyDescent="0.25">
      <c r="B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c r="AB831" s="180"/>
      <c r="AC831" s="180"/>
      <c r="AD831" s="180"/>
      <c r="AE831" s="180"/>
      <c r="AF831" s="180"/>
      <c r="AG831" s="180"/>
      <c r="AH831" s="180"/>
      <c r="AI831" s="180"/>
      <c r="AJ831" s="180"/>
      <c r="AK831" s="180"/>
      <c r="AL831" s="180"/>
      <c r="AM831" s="180"/>
      <c r="AN831" s="180"/>
      <c r="AO831" s="180"/>
      <c r="AP831" s="180"/>
      <c r="AQ831" s="180"/>
      <c r="AR831" s="180"/>
      <c r="AS831" s="180"/>
      <c r="AT831" s="180"/>
    </row>
    <row r="832" spans="2:46" x14ac:dyDescent="0.25">
      <c r="B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c r="AA832" s="180"/>
      <c r="AB832" s="180"/>
      <c r="AC832" s="180"/>
      <c r="AD832" s="180"/>
      <c r="AE832" s="180"/>
      <c r="AF832" s="180"/>
      <c r="AG832" s="180"/>
      <c r="AH832" s="180"/>
      <c r="AI832" s="180"/>
      <c r="AJ832" s="180"/>
      <c r="AK832" s="180"/>
      <c r="AL832" s="180"/>
      <c r="AM832" s="180"/>
      <c r="AN832" s="180"/>
      <c r="AO832" s="180"/>
      <c r="AP832" s="180"/>
      <c r="AQ832" s="180"/>
      <c r="AR832" s="180"/>
      <c r="AS832" s="180"/>
      <c r="AT832" s="180"/>
    </row>
    <row r="833" spans="2:46" x14ac:dyDescent="0.25">
      <c r="B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c r="AB833" s="180"/>
      <c r="AC833" s="180"/>
      <c r="AD833" s="180"/>
      <c r="AE833" s="180"/>
      <c r="AF833" s="180"/>
      <c r="AG833" s="180"/>
      <c r="AH833" s="180"/>
      <c r="AI833" s="180"/>
      <c r="AJ833" s="180"/>
      <c r="AK833" s="180"/>
      <c r="AL833" s="180"/>
      <c r="AM833" s="180"/>
      <c r="AN833" s="180"/>
      <c r="AO833" s="180"/>
      <c r="AP833" s="180"/>
      <c r="AQ833" s="180"/>
      <c r="AR833" s="180"/>
      <c r="AS833" s="180"/>
      <c r="AT833" s="180"/>
    </row>
    <row r="834" spans="2:46" x14ac:dyDescent="0.25">
      <c r="B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c r="AA834" s="180"/>
      <c r="AB834" s="180"/>
      <c r="AC834" s="180"/>
      <c r="AD834" s="180"/>
      <c r="AE834" s="180"/>
      <c r="AF834" s="180"/>
      <c r="AG834" s="180"/>
      <c r="AH834" s="180"/>
      <c r="AI834" s="180"/>
      <c r="AJ834" s="180"/>
      <c r="AK834" s="180"/>
      <c r="AL834" s="180"/>
      <c r="AM834" s="180"/>
      <c r="AN834" s="180"/>
      <c r="AO834" s="180"/>
      <c r="AP834" s="180"/>
      <c r="AQ834" s="180"/>
      <c r="AR834" s="180"/>
      <c r="AS834" s="180"/>
      <c r="AT834" s="180"/>
    </row>
    <row r="835" spans="2:46" x14ac:dyDescent="0.25">
      <c r="B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c r="AA835" s="180"/>
      <c r="AB835" s="180"/>
      <c r="AC835" s="180"/>
      <c r="AD835" s="180"/>
      <c r="AE835" s="180"/>
      <c r="AF835" s="180"/>
      <c r="AG835" s="180"/>
      <c r="AH835" s="180"/>
      <c r="AI835" s="180"/>
      <c r="AJ835" s="180"/>
      <c r="AK835" s="180"/>
      <c r="AL835" s="180"/>
      <c r="AM835" s="180"/>
      <c r="AN835" s="180"/>
      <c r="AO835" s="180"/>
      <c r="AP835" s="180"/>
      <c r="AQ835" s="180"/>
      <c r="AR835" s="180"/>
      <c r="AS835" s="180"/>
      <c r="AT835" s="180"/>
    </row>
    <row r="836" spans="2:46" x14ac:dyDescent="0.25">
      <c r="B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c r="AB836" s="180"/>
      <c r="AC836" s="180"/>
      <c r="AD836" s="180"/>
      <c r="AE836" s="180"/>
      <c r="AF836" s="180"/>
      <c r="AG836" s="180"/>
      <c r="AH836" s="180"/>
      <c r="AI836" s="180"/>
      <c r="AJ836" s="180"/>
      <c r="AK836" s="180"/>
      <c r="AL836" s="180"/>
      <c r="AM836" s="180"/>
      <c r="AN836" s="180"/>
      <c r="AO836" s="180"/>
      <c r="AP836" s="180"/>
      <c r="AQ836" s="180"/>
      <c r="AR836" s="180"/>
      <c r="AS836" s="180"/>
      <c r="AT836" s="180"/>
    </row>
    <row r="837" spans="2:46" x14ac:dyDescent="0.25">
      <c r="B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c r="AB837" s="180"/>
      <c r="AC837" s="180"/>
      <c r="AD837" s="180"/>
      <c r="AE837" s="180"/>
      <c r="AF837" s="180"/>
      <c r="AG837" s="180"/>
      <c r="AH837" s="180"/>
      <c r="AI837" s="180"/>
      <c r="AJ837" s="180"/>
      <c r="AK837" s="180"/>
      <c r="AL837" s="180"/>
      <c r="AM837" s="180"/>
      <c r="AN837" s="180"/>
      <c r="AO837" s="180"/>
      <c r="AP837" s="180"/>
      <c r="AQ837" s="180"/>
      <c r="AR837" s="180"/>
      <c r="AS837" s="180"/>
      <c r="AT837" s="180"/>
    </row>
    <row r="838" spans="2:46" x14ac:dyDescent="0.25">
      <c r="B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c r="AA838" s="180"/>
      <c r="AB838" s="180"/>
      <c r="AC838" s="180"/>
      <c r="AD838" s="180"/>
      <c r="AE838" s="180"/>
      <c r="AF838" s="180"/>
      <c r="AG838" s="180"/>
      <c r="AH838" s="180"/>
      <c r="AI838" s="180"/>
      <c r="AJ838" s="180"/>
      <c r="AK838" s="180"/>
      <c r="AL838" s="180"/>
      <c r="AM838" s="180"/>
      <c r="AN838" s="180"/>
      <c r="AO838" s="180"/>
      <c r="AP838" s="180"/>
      <c r="AQ838" s="180"/>
      <c r="AR838" s="180"/>
      <c r="AS838" s="180"/>
      <c r="AT838" s="180"/>
    </row>
    <row r="839" spans="2:46" x14ac:dyDescent="0.25">
      <c r="B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c r="AA839" s="180"/>
      <c r="AB839" s="180"/>
      <c r="AC839" s="180"/>
      <c r="AD839" s="180"/>
      <c r="AE839" s="180"/>
      <c r="AF839" s="180"/>
      <c r="AG839" s="180"/>
      <c r="AH839" s="180"/>
      <c r="AI839" s="180"/>
      <c r="AJ839" s="180"/>
      <c r="AK839" s="180"/>
      <c r="AL839" s="180"/>
      <c r="AM839" s="180"/>
      <c r="AN839" s="180"/>
      <c r="AO839" s="180"/>
      <c r="AP839" s="180"/>
      <c r="AQ839" s="180"/>
      <c r="AR839" s="180"/>
      <c r="AS839" s="180"/>
      <c r="AT839" s="180"/>
    </row>
    <row r="840" spans="2:46" x14ac:dyDescent="0.25">
      <c r="B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c r="AA840" s="180"/>
      <c r="AB840" s="180"/>
      <c r="AC840" s="180"/>
      <c r="AD840" s="180"/>
      <c r="AE840" s="180"/>
      <c r="AF840" s="180"/>
      <c r="AG840" s="180"/>
      <c r="AH840" s="180"/>
      <c r="AI840" s="180"/>
      <c r="AJ840" s="180"/>
      <c r="AK840" s="180"/>
      <c r="AL840" s="180"/>
      <c r="AM840" s="180"/>
      <c r="AN840" s="180"/>
      <c r="AO840" s="180"/>
      <c r="AP840" s="180"/>
      <c r="AQ840" s="180"/>
      <c r="AR840" s="180"/>
      <c r="AS840" s="180"/>
      <c r="AT840" s="180"/>
    </row>
    <row r="841" spans="2:46" x14ac:dyDescent="0.25">
      <c r="B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c r="AB841" s="180"/>
      <c r="AC841" s="180"/>
      <c r="AD841" s="180"/>
      <c r="AE841" s="180"/>
      <c r="AF841" s="180"/>
      <c r="AG841" s="180"/>
      <c r="AH841" s="180"/>
      <c r="AI841" s="180"/>
      <c r="AJ841" s="180"/>
      <c r="AK841" s="180"/>
      <c r="AL841" s="180"/>
      <c r="AM841" s="180"/>
      <c r="AN841" s="180"/>
      <c r="AO841" s="180"/>
      <c r="AP841" s="180"/>
      <c r="AQ841" s="180"/>
      <c r="AR841" s="180"/>
      <c r="AS841" s="180"/>
      <c r="AT841" s="180"/>
    </row>
    <row r="842" spans="2:46" x14ac:dyDescent="0.25">
      <c r="B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c r="AB842" s="180"/>
      <c r="AC842" s="180"/>
      <c r="AD842" s="180"/>
      <c r="AE842" s="180"/>
      <c r="AF842" s="180"/>
      <c r="AG842" s="180"/>
      <c r="AH842" s="180"/>
      <c r="AI842" s="180"/>
      <c r="AJ842" s="180"/>
      <c r="AK842" s="180"/>
      <c r="AL842" s="180"/>
      <c r="AM842" s="180"/>
      <c r="AN842" s="180"/>
      <c r="AO842" s="180"/>
      <c r="AP842" s="180"/>
      <c r="AQ842" s="180"/>
      <c r="AR842" s="180"/>
      <c r="AS842" s="180"/>
      <c r="AT842" s="180"/>
    </row>
    <row r="843" spans="2:46" x14ac:dyDescent="0.25">
      <c r="B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c r="AA843" s="180"/>
      <c r="AB843" s="180"/>
      <c r="AC843" s="180"/>
      <c r="AD843" s="180"/>
      <c r="AE843" s="180"/>
      <c r="AF843" s="180"/>
      <c r="AG843" s="180"/>
      <c r="AH843" s="180"/>
      <c r="AI843" s="180"/>
      <c r="AJ843" s="180"/>
      <c r="AK843" s="180"/>
      <c r="AL843" s="180"/>
      <c r="AM843" s="180"/>
      <c r="AN843" s="180"/>
      <c r="AO843" s="180"/>
      <c r="AP843" s="180"/>
      <c r="AQ843" s="180"/>
      <c r="AR843" s="180"/>
      <c r="AS843" s="180"/>
      <c r="AT843" s="180"/>
    </row>
    <row r="844" spans="2:46" x14ac:dyDescent="0.25">
      <c r="B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c r="AA844" s="180"/>
      <c r="AB844" s="180"/>
      <c r="AC844" s="180"/>
      <c r="AD844" s="180"/>
      <c r="AE844" s="180"/>
      <c r="AF844" s="180"/>
      <c r="AG844" s="180"/>
      <c r="AH844" s="180"/>
      <c r="AI844" s="180"/>
      <c r="AJ844" s="180"/>
      <c r="AK844" s="180"/>
      <c r="AL844" s="180"/>
      <c r="AM844" s="180"/>
      <c r="AN844" s="180"/>
      <c r="AO844" s="180"/>
      <c r="AP844" s="180"/>
      <c r="AQ844" s="180"/>
      <c r="AR844" s="180"/>
      <c r="AS844" s="180"/>
      <c r="AT844" s="180"/>
    </row>
    <row r="845" spans="2:46" x14ac:dyDescent="0.25">
      <c r="B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c r="AB845" s="180"/>
      <c r="AC845" s="180"/>
      <c r="AD845" s="180"/>
      <c r="AE845" s="180"/>
      <c r="AF845" s="180"/>
      <c r="AG845" s="180"/>
      <c r="AH845" s="180"/>
      <c r="AI845" s="180"/>
      <c r="AJ845" s="180"/>
      <c r="AK845" s="180"/>
      <c r="AL845" s="180"/>
      <c r="AM845" s="180"/>
      <c r="AN845" s="180"/>
      <c r="AO845" s="180"/>
      <c r="AP845" s="180"/>
      <c r="AQ845" s="180"/>
      <c r="AR845" s="180"/>
      <c r="AS845" s="180"/>
      <c r="AT845" s="180"/>
    </row>
    <row r="846" spans="2:46" x14ac:dyDescent="0.25">
      <c r="B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c r="AA846" s="180"/>
      <c r="AB846" s="180"/>
      <c r="AC846" s="180"/>
      <c r="AD846" s="180"/>
      <c r="AE846" s="180"/>
      <c r="AF846" s="180"/>
      <c r="AG846" s="180"/>
      <c r="AH846" s="180"/>
      <c r="AI846" s="180"/>
      <c r="AJ846" s="180"/>
      <c r="AK846" s="180"/>
      <c r="AL846" s="180"/>
      <c r="AM846" s="180"/>
      <c r="AN846" s="180"/>
      <c r="AO846" s="180"/>
      <c r="AP846" s="180"/>
      <c r="AQ846" s="180"/>
      <c r="AR846" s="180"/>
      <c r="AS846" s="180"/>
      <c r="AT846" s="180"/>
    </row>
    <row r="847" spans="2:46" x14ac:dyDescent="0.25">
      <c r="B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c r="AA847" s="180"/>
      <c r="AB847" s="180"/>
      <c r="AC847" s="180"/>
      <c r="AD847" s="180"/>
      <c r="AE847" s="180"/>
      <c r="AF847" s="180"/>
      <c r="AG847" s="180"/>
      <c r="AH847" s="180"/>
      <c r="AI847" s="180"/>
      <c r="AJ847" s="180"/>
      <c r="AK847" s="180"/>
      <c r="AL847" s="180"/>
      <c r="AM847" s="180"/>
      <c r="AN847" s="180"/>
      <c r="AO847" s="180"/>
      <c r="AP847" s="180"/>
      <c r="AQ847" s="180"/>
      <c r="AR847" s="180"/>
      <c r="AS847" s="180"/>
      <c r="AT847" s="180"/>
    </row>
    <row r="848" spans="2:46" x14ac:dyDescent="0.25">
      <c r="B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c r="AB848" s="180"/>
      <c r="AC848" s="180"/>
      <c r="AD848" s="180"/>
      <c r="AE848" s="180"/>
      <c r="AF848" s="180"/>
      <c r="AG848" s="180"/>
      <c r="AH848" s="180"/>
      <c r="AI848" s="180"/>
      <c r="AJ848" s="180"/>
      <c r="AK848" s="180"/>
      <c r="AL848" s="180"/>
      <c r="AM848" s="180"/>
      <c r="AN848" s="180"/>
      <c r="AO848" s="180"/>
      <c r="AP848" s="180"/>
      <c r="AQ848" s="180"/>
      <c r="AR848" s="180"/>
      <c r="AS848" s="180"/>
      <c r="AT848" s="180"/>
    </row>
    <row r="849" spans="2:46" x14ac:dyDescent="0.25">
      <c r="B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c r="AB849" s="180"/>
      <c r="AC849" s="180"/>
      <c r="AD849" s="180"/>
      <c r="AE849" s="180"/>
      <c r="AF849" s="180"/>
      <c r="AG849" s="180"/>
      <c r="AH849" s="180"/>
      <c r="AI849" s="180"/>
      <c r="AJ849" s="180"/>
      <c r="AK849" s="180"/>
      <c r="AL849" s="180"/>
      <c r="AM849" s="180"/>
      <c r="AN849" s="180"/>
      <c r="AO849" s="180"/>
      <c r="AP849" s="180"/>
      <c r="AQ849" s="180"/>
      <c r="AR849" s="180"/>
      <c r="AS849" s="180"/>
      <c r="AT849" s="180"/>
    </row>
    <row r="850" spans="2:46" x14ac:dyDescent="0.25">
      <c r="B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c r="AA850" s="180"/>
      <c r="AB850" s="180"/>
      <c r="AC850" s="180"/>
      <c r="AD850" s="180"/>
      <c r="AE850" s="180"/>
      <c r="AF850" s="180"/>
      <c r="AG850" s="180"/>
      <c r="AH850" s="180"/>
      <c r="AI850" s="180"/>
      <c r="AJ850" s="180"/>
      <c r="AK850" s="180"/>
      <c r="AL850" s="180"/>
      <c r="AM850" s="180"/>
      <c r="AN850" s="180"/>
      <c r="AO850" s="180"/>
      <c r="AP850" s="180"/>
      <c r="AQ850" s="180"/>
      <c r="AR850" s="180"/>
      <c r="AS850" s="180"/>
      <c r="AT850" s="180"/>
    </row>
    <row r="851" spans="2:46" x14ac:dyDescent="0.25">
      <c r="B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c r="AA851" s="180"/>
      <c r="AB851" s="180"/>
      <c r="AC851" s="180"/>
      <c r="AD851" s="180"/>
      <c r="AE851" s="180"/>
      <c r="AF851" s="180"/>
      <c r="AG851" s="180"/>
      <c r="AH851" s="180"/>
      <c r="AI851" s="180"/>
      <c r="AJ851" s="180"/>
      <c r="AK851" s="180"/>
      <c r="AL851" s="180"/>
      <c r="AM851" s="180"/>
      <c r="AN851" s="180"/>
      <c r="AO851" s="180"/>
      <c r="AP851" s="180"/>
      <c r="AQ851" s="180"/>
      <c r="AR851" s="180"/>
      <c r="AS851" s="180"/>
      <c r="AT851" s="180"/>
    </row>
    <row r="852" spans="2:46" x14ac:dyDescent="0.25">
      <c r="B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c r="AB852" s="180"/>
      <c r="AC852" s="180"/>
      <c r="AD852" s="180"/>
      <c r="AE852" s="180"/>
      <c r="AF852" s="180"/>
      <c r="AG852" s="180"/>
      <c r="AH852" s="180"/>
      <c r="AI852" s="180"/>
      <c r="AJ852" s="180"/>
      <c r="AK852" s="180"/>
      <c r="AL852" s="180"/>
      <c r="AM852" s="180"/>
      <c r="AN852" s="180"/>
      <c r="AO852" s="180"/>
      <c r="AP852" s="180"/>
      <c r="AQ852" s="180"/>
      <c r="AR852" s="180"/>
      <c r="AS852" s="180"/>
      <c r="AT852" s="180"/>
    </row>
    <row r="853" spans="2:46" x14ac:dyDescent="0.25">
      <c r="B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c r="AA853" s="180"/>
      <c r="AB853" s="180"/>
      <c r="AC853" s="180"/>
      <c r="AD853" s="180"/>
      <c r="AE853" s="180"/>
      <c r="AF853" s="180"/>
      <c r="AG853" s="180"/>
      <c r="AH853" s="180"/>
      <c r="AI853" s="180"/>
      <c r="AJ853" s="180"/>
      <c r="AK853" s="180"/>
      <c r="AL853" s="180"/>
      <c r="AM853" s="180"/>
      <c r="AN853" s="180"/>
      <c r="AO853" s="180"/>
      <c r="AP853" s="180"/>
      <c r="AQ853" s="180"/>
      <c r="AR853" s="180"/>
      <c r="AS853" s="180"/>
      <c r="AT853" s="180"/>
    </row>
    <row r="854" spans="2:46" x14ac:dyDescent="0.25">
      <c r="B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c r="AA854" s="180"/>
      <c r="AB854" s="180"/>
      <c r="AC854" s="180"/>
      <c r="AD854" s="180"/>
      <c r="AE854" s="180"/>
      <c r="AF854" s="180"/>
      <c r="AG854" s="180"/>
      <c r="AH854" s="180"/>
      <c r="AI854" s="180"/>
      <c r="AJ854" s="180"/>
      <c r="AK854" s="180"/>
      <c r="AL854" s="180"/>
      <c r="AM854" s="180"/>
      <c r="AN854" s="180"/>
      <c r="AO854" s="180"/>
      <c r="AP854" s="180"/>
      <c r="AQ854" s="180"/>
      <c r="AR854" s="180"/>
      <c r="AS854" s="180"/>
      <c r="AT854" s="180"/>
    </row>
    <row r="855" spans="2:46" x14ac:dyDescent="0.25">
      <c r="B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c r="AA855" s="180"/>
      <c r="AB855" s="180"/>
      <c r="AC855" s="180"/>
      <c r="AD855" s="180"/>
      <c r="AE855" s="180"/>
      <c r="AF855" s="180"/>
      <c r="AG855" s="180"/>
      <c r="AH855" s="180"/>
      <c r="AI855" s="180"/>
      <c r="AJ855" s="180"/>
      <c r="AK855" s="180"/>
      <c r="AL855" s="180"/>
      <c r="AM855" s="180"/>
      <c r="AN855" s="180"/>
      <c r="AO855" s="180"/>
      <c r="AP855" s="180"/>
      <c r="AQ855" s="180"/>
      <c r="AR855" s="180"/>
      <c r="AS855" s="180"/>
      <c r="AT855" s="180"/>
    </row>
    <row r="856" spans="2:46" x14ac:dyDescent="0.25">
      <c r="B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c r="AB856" s="180"/>
      <c r="AC856" s="180"/>
      <c r="AD856" s="180"/>
      <c r="AE856" s="180"/>
      <c r="AF856" s="180"/>
      <c r="AG856" s="180"/>
      <c r="AH856" s="180"/>
      <c r="AI856" s="180"/>
      <c r="AJ856" s="180"/>
      <c r="AK856" s="180"/>
      <c r="AL856" s="180"/>
      <c r="AM856" s="180"/>
      <c r="AN856" s="180"/>
      <c r="AO856" s="180"/>
      <c r="AP856" s="180"/>
      <c r="AQ856" s="180"/>
      <c r="AR856" s="180"/>
      <c r="AS856" s="180"/>
      <c r="AT856" s="180"/>
    </row>
    <row r="857" spans="2:46" x14ac:dyDescent="0.25">
      <c r="B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c r="AB857" s="180"/>
      <c r="AC857" s="180"/>
      <c r="AD857" s="180"/>
      <c r="AE857" s="180"/>
      <c r="AF857" s="180"/>
      <c r="AG857" s="180"/>
      <c r="AH857" s="180"/>
      <c r="AI857" s="180"/>
      <c r="AJ857" s="180"/>
      <c r="AK857" s="180"/>
      <c r="AL857" s="180"/>
      <c r="AM857" s="180"/>
      <c r="AN857" s="180"/>
      <c r="AO857" s="180"/>
      <c r="AP857" s="180"/>
      <c r="AQ857" s="180"/>
      <c r="AR857" s="180"/>
      <c r="AS857" s="180"/>
      <c r="AT857" s="180"/>
    </row>
    <row r="858" spans="2:46" x14ac:dyDescent="0.25">
      <c r="B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c r="AA858" s="180"/>
      <c r="AB858" s="180"/>
      <c r="AC858" s="180"/>
      <c r="AD858" s="180"/>
      <c r="AE858" s="180"/>
      <c r="AF858" s="180"/>
      <c r="AG858" s="180"/>
      <c r="AH858" s="180"/>
      <c r="AI858" s="180"/>
      <c r="AJ858" s="180"/>
      <c r="AK858" s="180"/>
      <c r="AL858" s="180"/>
      <c r="AM858" s="180"/>
      <c r="AN858" s="180"/>
      <c r="AO858" s="180"/>
      <c r="AP858" s="180"/>
      <c r="AQ858" s="180"/>
      <c r="AR858" s="180"/>
      <c r="AS858" s="180"/>
      <c r="AT858" s="180"/>
    </row>
    <row r="859" spans="2:46" x14ac:dyDescent="0.25">
      <c r="B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c r="AA859" s="180"/>
      <c r="AB859" s="180"/>
      <c r="AC859" s="180"/>
      <c r="AD859" s="180"/>
      <c r="AE859" s="180"/>
      <c r="AF859" s="180"/>
      <c r="AG859" s="180"/>
      <c r="AH859" s="180"/>
      <c r="AI859" s="180"/>
      <c r="AJ859" s="180"/>
      <c r="AK859" s="180"/>
      <c r="AL859" s="180"/>
      <c r="AM859" s="180"/>
      <c r="AN859" s="180"/>
      <c r="AO859" s="180"/>
      <c r="AP859" s="180"/>
      <c r="AQ859" s="180"/>
      <c r="AR859" s="180"/>
      <c r="AS859" s="180"/>
      <c r="AT859" s="180"/>
    </row>
    <row r="860" spans="2:46" x14ac:dyDescent="0.25">
      <c r="B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c r="AB860" s="180"/>
      <c r="AC860" s="180"/>
      <c r="AD860" s="180"/>
      <c r="AE860" s="180"/>
      <c r="AF860" s="180"/>
      <c r="AG860" s="180"/>
      <c r="AH860" s="180"/>
      <c r="AI860" s="180"/>
      <c r="AJ860" s="180"/>
      <c r="AK860" s="180"/>
      <c r="AL860" s="180"/>
      <c r="AM860" s="180"/>
      <c r="AN860" s="180"/>
      <c r="AO860" s="180"/>
      <c r="AP860" s="180"/>
      <c r="AQ860" s="180"/>
      <c r="AR860" s="180"/>
      <c r="AS860" s="180"/>
      <c r="AT860" s="180"/>
    </row>
    <row r="861" spans="2:46" x14ac:dyDescent="0.25">
      <c r="B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c r="AA861" s="180"/>
      <c r="AB861" s="180"/>
      <c r="AC861" s="180"/>
      <c r="AD861" s="180"/>
      <c r="AE861" s="180"/>
      <c r="AF861" s="180"/>
      <c r="AG861" s="180"/>
      <c r="AH861" s="180"/>
      <c r="AI861" s="180"/>
      <c r="AJ861" s="180"/>
      <c r="AK861" s="180"/>
      <c r="AL861" s="180"/>
      <c r="AM861" s="180"/>
      <c r="AN861" s="180"/>
      <c r="AO861" s="180"/>
      <c r="AP861" s="180"/>
      <c r="AQ861" s="180"/>
      <c r="AR861" s="180"/>
      <c r="AS861" s="180"/>
      <c r="AT861" s="180"/>
    </row>
    <row r="862" spans="2:46" x14ac:dyDescent="0.25">
      <c r="B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c r="AA862" s="180"/>
      <c r="AB862" s="180"/>
      <c r="AC862" s="180"/>
      <c r="AD862" s="180"/>
      <c r="AE862" s="180"/>
      <c r="AF862" s="180"/>
      <c r="AG862" s="180"/>
      <c r="AH862" s="180"/>
      <c r="AI862" s="180"/>
      <c r="AJ862" s="180"/>
      <c r="AK862" s="180"/>
      <c r="AL862" s="180"/>
      <c r="AM862" s="180"/>
      <c r="AN862" s="180"/>
      <c r="AO862" s="180"/>
      <c r="AP862" s="180"/>
      <c r="AQ862" s="180"/>
      <c r="AR862" s="180"/>
      <c r="AS862" s="180"/>
      <c r="AT862" s="180"/>
    </row>
    <row r="863" spans="2:46" x14ac:dyDescent="0.25">
      <c r="B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c r="AB863" s="180"/>
      <c r="AC863" s="180"/>
      <c r="AD863" s="180"/>
      <c r="AE863" s="180"/>
      <c r="AF863" s="180"/>
      <c r="AG863" s="180"/>
      <c r="AH863" s="180"/>
      <c r="AI863" s="180"/>
      <c r="AJ863" s="180"/>
      <c r="AK863" s="180"/>
      <c r="AL863" s="180"/>
      <c r="AM863" s="180"/>
      <c r="AN863" s="180"/>
      <c r="AO863" s="180"/>
      <c r="AP863" s="180"/>
      <c r="AQ863" s="180"/>
      <c r="AR863" s="180"/>
      <c r="AS863" s="180"/>
      <c r="AT863" s="180"/>
    </row>
    <row r="864" spans="2:46" x14ac:dyDescent="0.25">
      <c r="B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c r="AB864" s="180"/>
      <c r="AC864" s="180"/>
      <c r="AD864" s="180"/>
      <c r="AE864" s="180"/>
      <c r="AF864" s="180"/>
      <c r="AG864" s="180"/>
      <c r="AH864" s="180"/>
      <c r="AI864" s="180"/>
      <c r="AJ864" s="180"/>
      <c r="AK864" s="180"/>
      <c r="AL864" s="180"/>
      <c r="AM864" s="180"/>
      <c r="AN864" s="180"/>
      <c r="AO864" s="180"/>
      <c r="AP864" s="180"/>
      <c r="AQ864" s="180"/>
      <c r="AR864" s="180"/>
      <c r="AS864" s="180"/>
      <c r="AT864" s="180"/>
    </row>
    <row r="865" spans="2:46" x14ac:dyDescent="0.25">
      <c r="B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c r="AA865" s="180"/>
      <c r="AB865" s="180"/>
      <c r="AC865" s="180"/>
      <c r="AD865" s="180"/>
      <c r="AE865" s="180"/>
      <c r="AF865" s="180"/>
      <c r="AG865" s="180"/>
      <c r="AH865" s="180"/>
      <c r="AI865" s="180"/>
      <c r="AJ865" s="180"/>
      <c r="AK865" s="180"/>
      <c r="AL865" s="180"/>
      <c r="AM865" s="180"/>
      <c r="AN865" s="180"/>
      <c r="AO865" s="180"/>
      <c r="AP865" s="180"/>
      <c r="AQ865" s="180"/>
      <c r="AR865" s="180"/>
      <c r="AS865" s="180"/>
      <c r="AT865" s="180"/>
    </row>
    <row r="866" spans="2:46" x14ac:dyDescent="0.25">
      <c r="B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c r="AB866" s="180"/>
      <c r="AC866" s="180"/>
      <c r="AD866" s="180"/>
      <c r="AE866" s="180"/>
      <c r="AF866" s="180"/>
      <c r="AG866" s="180"/>
      <c r="AH866" s="180"/>
      <c r="AI866" s="180"/>
      <c r="AJ866" s="180"/>
      <c r="AK866" s="180"/>
      <c r="AL866" s="180"/>
      <c r="AM866" s="180"/>
      <c r="AN866" s="180"/>
      <c r="AO866" s="180"/>
      <c r="AP866" s="180"/>
      <c r="AQ866" s="180"/>
      <c r="AR866" s="180"/>
      <c r="AS866" s="180"/>
      <c r="AT866" s="180"/>
    </row>
    <row r="867" spans="2:46" x14ac:dyDescent="0.25">
      <c r="B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c r="AB867" s="180"/>
      <c r="AC867" s="180"/>
      <c r="AD867" s="180"/>
      <c r="AE867" s="180"/>
      <c r="AF867" s="180"/>
      <c r="AG867" s="180"/>
      <c r="AH867" s="180"/>
      <c r="AI867" s="180"/>
      <c r="AJ867" s="180"/>
      <c r="AK867" s="180"/>
      <c r="AL867" s="180"/>
      <c r="AM867" s="180"/>
      <c r="AN867" s="180"/>
      <c r="AO867" s="180"/>
      <c r="AP867" s="180"/>
      <c r="AQ867" s="180"/>
      <c r="AR867" s="180"/>
      <c r="AS867" s="180"/>
      <c r="AT867" s="180"/>
    </row>
    <row r="868" spans="2:46" x14ac:dyDescent="0.25">
      <c r="B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c r="AB868" s="180"/>
      <c r="AC868" s="180"/>
      <c r="AD868" s="180"/>
      <c r="AE868" s="180"/>
      <c r="AF868" s="180"/>
      <c r="AG868" s="180"/>
      <c r="AH868" s="180"/>
      <c r="AI868" s="180"/>
      <c r="AJ868" s="180"/>
      <c r="AK868" s="180"/>
      <c r="AL868" s="180"/>
      <c r="AM868" s="180"/>
      <c r="AN868" s="180"/>
      <c r="AO868" s="180"/>
      <c r="AP868" s="180"/>
      <c r="AQ868" s="180"/>
      <c r="AR868" s="180"/>
      <c r="AS868" s="180"/>
      <c r="AT868" s="180"/>
    </row>
    <row r="869" spans="2:46" x14ac:dyDescent="0.25">
      <c r="B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c r="AA869" s="180"/>
      <c r="AB869" s="180"/>
      <c r="AC869" s="180"/>
      <c r="AD869" s="180"/>
      <c r="AE869" s="180"/>
      <c r="AF869" s="180"/>
      <c r="AG869" s="180"/>
      <c r="AH869" s="180"/>
      <c r="AI869" s="180"/>
      <c r="AJ869" s="180"/>
      <c r="AK869" s="180"/>
      <c r="AL869" s="180"/>
      <c r="AM869" s="180"/>
      <c r="AN869" s="180"/>
      <c r="AO869" s="180"/>
      <c r="AP869" s="180"/>
      <c r="AQ869" s="180"/>
      <c r="AR869" s="180"/>
      <c r="AS869" s="180"/>
      <c r="AT869" s="180"/>
    </row>
    <row r="870" spans="2:46" x14ac:dyDescent="0.25">
      <c r="B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c r="AB870" s="180"/>
      <c r="AC870" s="180"/>
      <c r="AD870" s="180"/>
      <c r="AE870" s="180"/>
      <c r="AF870" s="180"/>
      <c r="AG870" s="180"/>
      <c r="AH870" s="180"/>
      <c r="AI870" s="180"/>
      <c r="AJ870" s="180"/>
      <c r="AK870" s="180"/>
      <c r="AL870" s="180"/>
      <c r="AM870" s="180"/>
      <c r="AN870" s="180"/>
      <c r="AO870" s="180"/>
      <c r="AP870" s="180"/>
      <c r="AQ870" s="180"/>
      <c r="AR870" s="180"/>
      <c r="AS870" s="180"/>
      <c r="AT870" s="180"/>
    </row>
    <row r="871" spans="2:46" x14ac:dyDescent="0.25">
      <c r="B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c r="AA871" s="180"/>
      <c r="AB871" s="180"/>
      <c r="AC871" s="180"/>
      <c r="AD871" s="180"/>
      <c r="AE871" s="180"/>
      <c r="AF871" s="180"/>
      <c r="AG871" s="180"/>
      <c r="AH871" s="180"/>
      <c r="AI871" s="180"/>
      <c r="AJ871" s="180"/>
      <c r="AK871" s="180"/>
      <c r="AL871" s="180"/>
      <c r="AM871" s="180"/>
      <c r="AN871" s="180"/>
      <c r="AO871" s="180"/>
      <c r="AP871" s="180"/>
      <c r="AQ871" s="180"/>
      <c r="AR871" s="180"/>
      <c r="AS871" s="180"/>
      <c r="AT871" s="180"/>
    </row>
    <row r="872" spans="2:46" x14ac:dyDescent="0.25">
      <c r="B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180"/>
      <c r="AG872" s="180"/>
      <c r="AH872" s="180"/>
      <c r="AI872" s="180"/>
      <c r="AJ872" s="180"/>
      <c r="AK872" s="180"/>
      <c r="AL872" s="180"/>
      <c r="AM872" s="180"/>
      <c r="AN872" s="180"/>
      <c r="AO872" s="180"/>
      <c r="AP872" s="180"/>
      <c r="AQ872" s="180"/>
      <c r="AR872" s="180"/>
      <c r="AS872" s="180"/>
      <c r="AT872" s="180"/>
    </row>
    <row r="873" spans="2:46" x14ac:dyDescent="0.25">
      <c r="B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c r="AA873" s="180"/>
      <c r="AB873" s="180"/>
      <c r="AC873" s="180"/>
      <c r="AD873" s="180"/>
      <c r="AE873" s="180"/>
      <c r="AF873" s="180"/>
      <c r="AG873" s="180"/>
      <c r="AH873" s="180"/>
      <c r="AI873" s="180"/>
      <c r="AJ873" s="180"/>
      <c r="AK873" s="180"/>
      <c r="AL873" s="180"/>
      <c r="AM873" s="180"/>
      <c r="AN873" s="180"/>
      <c r="AO873" s="180"/>
      <c r="AP873" s="180"/>
      <c r="AQ873" s="180"/>
      <c r="AR873" s="180"/>
      <c r="AS873" s="180"/>
      <c r="AT873" s="180"/>
    </row>
    <row r="874" spans="2:46" x14ac:dyDescent="0.25">
      <c r="B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c r="AB874" s="180"/>
      <c r="AC874" s="180"/>
      <c r="AD874" s="180"/>
      <c r="AE874" s="180"/>
      <c r="AF874" s="180"/>
      <c r="AG874" s="180"/>
      <c r="AH874" s="180"/>
      <c r="AI874" s="180"/>
      <c r="AJ874" s="180"/>
      <c r="AK874" s="180"/>
      <c r="AL874" s="180"/>
      <c r="AM874" s="180"/>
      <c r="AN874" s="180"/>
      <c r="AO874" s="180"/>
      <c r="AP874" s="180"/>
      <c r="AQ874" s="180"/>
      <c r="AR874" s="180"/>
      <c r="AS874" s="180"/>
      <c r="AT874" s="180"/>
    </row>
    <row r="875" spans="2:46" x14ac:dyDescent="0.25">
      <c r="B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c r="AA875" s="180"/>
      <c r="AB875" s="180"/>
      <c r="AC875" s="180"/>
      <c r="AD875" s="180"/>
      <c r="AE875" s="180"/>
      <c r="AF875" s="180"/>
      <c r="AG875" s="180"/>
      <c r="AH875" s="180"/>
      <c r="AI875" s="180"/>
      <c r="AJ875" s="180"/>
      <c r="AK875" s="180"/>
      <c r="AL875" s="180"/>
      <c r="AM875" s="180"/>
      <c r="AN875" s="180"/>
      <c r="AO875" s="180"/>
      <c r="AP875" s="180"/>
      <c r="AQ875" s="180"/>
      <c r="AR875" s="180"/>
      <c r="AS875" s="180"/>
      <c r="AT875" s="180"/>
    </row>
    <row r="876" spans="2:46" x14ac:dyDescent="0.25">
      <c r="B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c r="AA876" s="180"/>
      <c r="AB876" s="180"/>
      <c r="AC876" s="180"/>
      <c r="AD876" s="180"/>
      <c r="AE876" s="180"/>
      <c r="AF876" s="180"/>
      <c r="AG876" s="180"/>
      <c r="AH876" s="180"/>
      <c r="AI876" s="180"/>
      <c r="AJ876" s="180"/>
      <c r="AK876" s="180"/>
      <c r="AL876" s="180"/>
      <c r="AM876" s="180"/>
      <c r="AN876" s="180"/>
      <c r="AO876" s="180"/>
      <c r="AP876" s="180"/>
      <c r="AQ876" s="180"/>
      <c r="AR876" s="180"/>
      <c r="AS876" s="180"/>
      <c r="AT876" s="180"/>
    </row>
    <row r="877" spans="2:46" x14ac:dyDescent="0.25">
      <c r="B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c r="AA877" s="180"/>
      <c r="AB877" s="180"/>
      <c r="AC877" s="180"/>
      <c r="AD877" s="180"/>
      <c r="AE877" s="180"/>
      <c r="AF877" s="180"/>
      <c r="AG877" s="180"/>
      <c r="AH877" s="180"/>
      <c r="AI877" s="180"/>
      <c r="AJ877" s="180"/>
      <c r="AK877" s="180"/>
      <c r="AL877" s="180"/>
      <c r="AM877" s="180"/>
      <c r="AN877" s="180"/>
      <c r="AO877" s="180"/>
      <c r="AP877" s="180"/>
      <c r="AQ877" s="180"/>
      <c r="AR877" s="180"/>
      <c r="AS877" s="180"/>
      <c r="AT877" s="180"/>
    </row>
    <row r="878" spans="2:46" x14ac:dyDescent="0.25">
      <c r="B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c r="AA878" s="180"/>
      <c r="AB878" s="180"/>
      <c r="AC878" s="180"/>
      <c r="AD878" s="180"/>
      <c r="AE878" s="180"/>
      <c r="AF878" s="180"/>
      <c r="AG878" s="180"/>
      <c r="AH878" s="180"/>
      <c r="AI878" s="180"/>
      <c r="AJ878" s="180"/>
      <c r="AK878" s="180"/>
      <c r="AL878" s="180"/>
      <c r="AM878" s="180"/>
      <c r="AN878" s="180"/>
      <c r="AO878" s="180"/>
      <c r="AP878" s="180"/>
      <c r="AQ878" s="180"/>
      <c r="AR878" s="180"/>
      <c r="AS878" s="180"/>
      <c r="AT878" s="180"/>
    </row>
    <row r="879" spans="2:46" x14ac:dyDescent="0.25">
      <c r="B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c r="AA879" s="180"/>
      <c r="AB879" s="180"/>
      <c r="AC879" s="180"/>
      <c r="AD879" s="180"/>
      <c r="AE879" s="180"/>
      <c r="AF879" s="180"/>
      <c r="AG879" s="180"/>
      <c r="AH879" s="180"/>
      <c r="AI879" s="180"/>
      <c r="AJ879" s="180"/>
      <c r="AK879" s="180"/>
      <c r="AL879" s="180"/>
      <c r="AM879" s="180"/>
      <c r="AN879" s="180"/>
      <c r="AO879" s="180"/>
      <c r="AP879" s="180"/>
      <c r="AQ879" s="180"/>
      <c r="AR879" s="180"/>
      <c r="AS879" s="180"/>
      <c r="AT879" s="180"/>
    </row>
    <row r="880" spans="2:46" x14ac:dyDescent="0.25">
      <c r="B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c r="AB880" s="180"/>
      <c r="AC880" s="180"/>
      <c r="AD880" s="180"/>
      <c r="AE880" s="180"/>
      <c r="AF880" s="180"/>
      <c r="AG880" s="180"/>
      <c r="AH880" s="180"/>
      <c r="AI880" s="180"/>
      <c r="AJ880" s="180"/>
      <c r="AK880" s="180"/>
      <c r="AL880" s="180"/>
      <c r="AM880" s="180"/>
      <c r="AN880" s="180"/>
      <c r="AO880" s="180"/>
      <c r="AP880" s="180"/>
      <c r="AQ880" s="180"/>
      <c r="AR880" s="180"/>
      <c r="AS880" s="180"/>
      <c r="AT880" s="180"/>
    </row>
    <row r="881" spans="2:46" x14ac:dyDescent="0.25">
      <c r="B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c r="AB881" s="180"/>
      <c r="AC881" s="180"/>
      <c r="AD881" s="180"/>
      <c r="AE881" s="180"/>
      <c r="AF881" s="180"/>
      <c r="AG881" s="180"/>
      <c r="AH881" s="180"/>
      <c r="AI881" s="180"/>
      <c r="AJ881" s="180"/>
      <c r="AK881" s="180"/>
      <c r="AL881" s="180"/>
      <c r="AM881" s="180"/>
      <c r="AN881" s="180"/>
      <c r="AO881" s="180"/>
      <c r="AP881" s="180"/>
      <c r="AQ881" s="180"/>
      <c r="AR881" s="180"/>
      <c r="AS881" s="180"/>
      <c r="AT881" s="180"/>
    </row>
    <row r="882" spans="2:46" x14ac:dyDescent="0.25">
      <c r="B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c r="AA882" s="180"/>
      <c r="AB882" s="180"/>
      <c r="AC882" s="180"/>
      <c r="AD882" s="180"/>
      <c r="AE882" s="180"/>
      <c r="AF882" s="180"/>
      <c r="AG882" s="180"/>
      <c r="AH882" s="180"/>
      <c r="AI882" s="180"/>
      <c r="AJ882" s="180"/>
      <c r="AK882" s="180"/>
      <c r="AL882" s="180"/>
      <c r="AM882" s="180"/>
      <c r="AN882" s="180"/>
      <c r="AO882" s="180"/>
      <c r="AP882" s="180"/>
      <c r="AQ882" s="180"/>
      <c r="AR882" s="180"/>
      <c r="AS882" s="180"/>
      <c r="AT882" s="180"/>
    </row>
    <row r="883" spans="2:46" x14ac:dyDescent="0.25">
      <c r="B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c r="AA883" s="180"/>
      <c r="AB883" s="180"/>
      <c r="AC883" s="180"/>
      <c r="AD883" s="180"/>
      <c r="AE883" s="180"/>
      <c r="AF883" s="180"/>
      <c r="AG883" s="180"/>
      <c r="AH883" s="180"/>
      <c r="AI883" s="180"/>
      <c r="AJ883" s="180"/>
      <c r="AK883" s="180"/>
      <c r="AL883" s="180"/>
      <c r="AM883" s="180"/>
      <c r="AN883" s="180"/>
      <c r="AO883" s="180"/>
      <c r="AP883" s="180"/>
      <c r="AQ883" s="180"/>
      <c r="AR883" s="180"/>
      <c r="AS883" s="180"/>
      <c r="AT883" s="180"/>
    </row>
    <row r="884" spans="2:46" x14ac:dyDescent="0.25">
      <c r="B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c r="AB884" s="180"/>
      <c r="AC884" s="180"/>
      <c r="AD884" s="180"/>
      <c r="AE884" s="180"/>
      <c r="AF884" s="180"/>
      <c r="AG884" s="180"/>
      <c r="AH884" s="180"/>
      <c r="AI884" s="180"/>
      <c r="AJ884" s="180"/>
      <c r="AK884" s="180"/>
      <c r="AL884" s="180"/>
      <c r="AM884" s="180"/>
      <c r="AN884" s="180"/>
      <c r="AO884" s="180"/>
      <c r="AP884" s="180"/>
      <c r="AQ884" s="180"/>
      <c r="AR884" s="180"/>
      <c r="AS884" s="180"/>
      <c r="AT884" s="180"/>
    </row>
    <row r="885" spans="2:46" x14ac:dyDescent="0.25">
      <c r="B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c r="AA885" s="180"/>
      <c r="AB885" s="180"/>
      <c r="AC885" s="180"/>
      <c r="AD885" s="180"/>
      <c r="AE885" s="180"/>
      <c r="AF885" s="180"/>
      <c r="AG885" s="180"/>
      <c r="AH885" s="180"/>
      <c r="AI885" s="180"/>
      <c r="AJ885" s="180"/>
      <c r="AK885" s="180"/>
      <c r="AL885" s="180"/>
      <c r="AM885" s="180"/>
      <c r="AN885" s="180"/>
      <c r="AO885" s="180"/>
      <c r="AP885" s="180"/>
      <c r="AQ885" s="180"/>
      <c r="AR885" s="180"/>
      <c r="AS885" s="180"/>
      <c r="AT885" s="180"/>
    </row>
    <row r="886" spans="2:46" x14ac:dyDescent="0.25">
      <c r="B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c r="AA886" s="180"/>
      <c r="AB886" s="180"/>
      <c r="AC886" s="180"/>
      <c r="AD886" s="180"/>
      <c r="AE886" s="180"/>
      <c r="AF886" s="180"/>
      <c r="AG886" s="180"/>
      <c r="AH886" s="180"/>
      <c r="AI886" s="180"/>
      <c r="AJ886" s="180"/>
      <c r="AK886" s="180"/>
      <c r="AL886" s="180"/>
      <c r="AM886" s="180"/>
      <c r="AN886" s="180"/>
      <c r="AO886" s="180"/>
      <c r="AP886" s="180"/>
      <c r="AQ886" s="180"/>
      <c r="AR886" s="180"/>
      <c r="AS886" s="180"/>
      <c r="AT886" s="180"/>
    </row>
    <row r="887" spans="2:46" x14ac:dyDescent="0.25">
      <c r="B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c r="AB887" s="180"/>
      <c r="AC887" s="180"/>
      <c r="AD887" s="180"/>
      <c r="AE887" s="180"/>
      <c r="AF887" s="180"/>
      <c r="AG887" s="180"/>
      <c r="AH887" s="180"/>
      <c r="AI887" s="180"/>
      <c r="AJ887" s="180"/>
      <c r="AK887" s="180"/>
      <c r="AL887" s="180"/>
      <c r="AM887" s="180"/>
      <c r="AN887" s="180"/>
      <c r="AO887" s="180"/>
      <c r="AP887" s="180"/>
      <c r="AQ887" s="180"/>
      <c r="AR887" s="180"/>
      <c r="AS887" s="180"/>
      <c r="AT887" s="180"/>
    </row>
    <row r="888" spans="2:46" x14ac:dyDescent="0.25">
      <c r="B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c r="AB888" s="180"/>
      <c r="AC888" s="180"/>
      <c r="AD888" s="180"/>
      <c r="AE888" s="180"/>
      <c r="AF888" s="180"/>
      <c r="AG888" s="180"/>
      <c r="AH888" s="180"/>
      <c r="AI888" s="180"/>
      <c r="AJ888" s="180"/>
      <c r="AK888" s="180"/>
      <c r="AL888" s="180"/>
      <c r="AM888" s="180"/>
      <c r="AN888" s="180"/>
      <c r="AO888" s="180"/>
      <c r="AP888" s="180"/>
      <c r="AQ888" s="180"/>
      <c r="AR888" s="180"/>
      <c r="AS888" s="180"/>
      <c r="AT888" s="180"/>
    </row>
    <row r="889" spans="2:46" x14ac:dyDescent="0.25">
      <c r="B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c r="AA889" s="180"/>
      <c r="AB889" s="180"/>
      <c r="AC889" s="180"/>
      <c r="AD889" s="180"/>
      <c r="AE889" s="180"/>
      <c r="AF889" s="180"/>
      <c r="AG889" s="180"/>
      <c r="AH889" s="180"/>
      <c r="AI889" s="180"/>
      <c r="AJ889" s="180"/>
      <c r="AK889" s="180"/>
      <c r="AL889" s="180"/>
      <c r="AM889" s="180"/>
      <c r="AN889" s="180"/>
      <c r="AO889" s="180"/>
      <c r="AP889" s="180"/>
      <c r="AQ889" s="180"/>
      <c r="AR889" s="180"/>
      <c r="AS889" s="180"/>
      <c r="AT889" s="180"/>
    </row>
    <row r="890" spans="2:46" x14ac:dyDescent="0.25">
      <c r="B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c r="AA890" s="180"/>
      <c r="AB890" s="180"/>
      <c r="AC890" s="180"/>
      <c r="AD890" s="180"/>
      <c r="AE890" s="180"/>
      <c r="AF890" s="180"/>
      <c r="AG890" s="180"/>
      <c r="AH890" s="180"/>
      <c r="AI890" s="180"/>
      <c r="AJ890" s="180"/>
      <c r="AK890" s="180"/>
      <c r="AL890" s="180"/>
      <c r="AM890" s="180"/>
      <c r="AN890" s="180"/>
      <c r="AO890" s="180"/>
      <c r="AP890" s="180"/>
      <c r="AQ890" s="180"/>
      <c r="AR890" s="180"/>
      <c r="AS890" s="180"/>
      <c r="AT890" s="180"/>
    </row>
    <row r="891" spans="2:46" x14ac:dyDescent="0.25">
      <c r="B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c r="AA891" s="180"/>
      <c r="AB891" s="180"/>
      <c r="AC891" s="180"/>
      <c r="AD891" s="180"/>
      <c r="AE891" s="180"/>
      <c r="AF891" s="180"/>
      <c r="AG891" s="180"/>
      <c r="AH891" s="180"/>
      <c r="AI891" s="180"/>
      <c r="AJ891" s="180"/>
      <c r="AK891" s="180"/>
      <c r="AL891" s="180"/>
      <c r="AM891" s="180"/>
      <c r="AN891" s="180"/>
      <c r="AO891" s="180"/>
      <c r="AP891" s="180"/>
      <c r="AQ891" s="180"/>
      <c r="AR891" s="180"/>
      <c r="AS891" s="180"/>
      <c r="AT891" s="180"/>
    </row>
    <row r="892" spans="2:46" x14ac:dyDescent="0.25">
      <c r="B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c r="AB892" s="180"/>
      <c r="AC892" s="180"/>
      <c r="AD892" s="180"/>
      <c r="AE892" s="180"/>
      <c r="AF892" s="180"/>
      <c r="AG892" s="180"/>
      <c r="AH892" s="180"/>
      <c r="AI892" s="180"/>
      <c r="AJ892" s="180"/>
      <c r="AK892" s="180"/>
      <c r="AL892" s="180"/>
      <c r="AM892" s="180"/>
      <c r="AN892" s="180"/>
      <c r="AO892" s="180"/>
      <c r="AP892" s="180"/>
      <c r="AQ892" s="180"/>
      <c r="AR892" s="180"/>
      <c r="AS892" s="180"/>
      <c r="AT892" s="180"/>
    </row>
    <row r="893" spans="2:46" x14ac:dyDescent="0.25">
      <c r="B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c r="AA893" s="180"/>
      <c r="AB893" s="180"/>
      <c r="AC893" s="180"/>
      <c r="AD893" s="180"/>
      <c r="AE893" s="180"/>
      <c r="AF893" s="180"/>
      <c r="AG893" s="180"/>
      <c r="AH893" s="180"/>
      <c r="AI893" s="180"/>
      <c r="AJ893" s="180"/>
      <c r="AK893" s="180"/>
      <c r="AL893" s="180"/>
      <c r="AM893" s="180"/>
      <c r="AN893" s="180"/>
      <c r="AO893" s="180"/>
      <c r="AP893" s="180"/>
      <c r="AQ893" s="180"/>
      <c r="AR893" s="180"/>
      <c r="AS893" s="180"/>
      <c r="AT893" s="180"/>
    </row>
    <row r="894" spans="2:46" x14ac:dyDescent="0.25">
      <c r="B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c r="AA894" s="180"/>
      <c r="AB894" s="180"/>
      <c r="AC894" s="180"/>
      <c r="AD894" s="180"/>
      <c r="AE894" s="180"/>
      <c r="AF894" s="180"/>
      <c r="AG894" s="180"/>
      <c r="AH894" s="180"/>
      <c r="AI894" s="180"/>
      <c r="AJ894" s="180"/>
      <c r="AK894" s="180"/>
      <c r="AL894" s="180"/>
      <c r="AM894" s="180"/>
      <c r="AN894" s="180"/>
      <c r="AO894" s="180"/>
      <c r="AP894" s="180"/>
      <c r="AQ894" s="180"/>
      <c r="AR894" s="180"/>
      <c r="AS894" s="180"/>
      <c r="AT894" s="180"/>
    </row>
    <row r="895" spans="2:46" x14ac:dyDescent="0.25">
      <c r="B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c r="AA895" s="180"/>
      <c r="AB895" s="180"/>
      <c r="AC895" s="180"/>
      <c r="AD895" s="180"/>
      <c r="AE895" s="180"/>
      <c r="AF895" s="180"/>
      <c r="AG895" s="180"/>
      <c r="AH895" s="180"/>
      <c r="AI895" s="180"/>
      <c r="AJ895" s="180"/>
      <c r="AK895" s="180"/>
      <c r="AL895" s="180"/>
      <c r="AM895" s="180"/>
      <c r="AN895" s="180"/>
      <c r="AO895" s="180"/>
      <c r="AP895" s="180"/>
      <c r="AQ895" s="180"/>
      <c r="AR895" s="180"/>
      <c r="AS895" s="180"/>
      <c r="AT895" s="180"/>
    </row>
    <row r="896" spans="2:46" x14ac:dyDescent="0.25">
      <c r="B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c r="AB896" s="180"/>
      <c r="AC896" s="180"/>
      <c r="AD896" s="180"/>
      <c r="AE896" s="180"/>
      <c r="AF896" s="180"/>
      <c r="AG896" s="180"/>
      <c r="AH896" s="180"/>
      <c r="AI896" s="180"/>
      <c r="AJ896" s="180"/>
      <c r="AK896" s="180"/>
      <c r="AL896" s="180"/>
      <c r="AM896" s="180"/>
      <c r="AN896" s="180"/>
      <c r="AO896" s="180"/>
      <c r="AP896" s="180"/>
      <c r="AQ896" s="180"/>
      <c r="AR896" s="180"/>
      <c r="AS896" s="180"/>
      <c r="AT896" s="180"/>
    </row>
    <row r="897" spans="2:46" x14ac:dyDescent="0.25">
      <c r="B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c r="AA897" s="180"/>
      <c r="AB897" s="180"/>
      <c r="AC897" s="180"/>
      <c r="AD897" s="180"/>
      <c r="AE897" s="180"/>
      <c r="AF897" s="180"/>
      <c r="AG897" s="180"/>
      <c r="AH897" s="180"/>
      <c r="AI897" s="180"/>
      <c r="AJ897" s="180"/>
      <c r="AK897" s="180"/>
      <c r="AL897" s="180"/>
      <c r="AM897" s="180"/>
      <c r="AN897" s="180"/>
      <c r="AO897" s="180"/>
      <c r="AP897" s="180"/>
      <c r="AQ897" s="180"/>
      <c r="AR897" s="180"/>
      <c r="AS897" s="180"/>
      <c r="AT897" s="180"/>
    </row>
    <row r="898" spans="2:46" x14ac:dyDescent="0.25">
      <c r="B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c r="AA898" s="180"/>
      <c r="AB898" s="180"/>
      <c r="AC898" s="180"/>
      <c r="AD898" s="180"/>
      <c r="AE898" s="180"/>
      <c r="AF898" s="180"/>
      <c r="AG898" s="180"/>
      <c r="AH898" s="180"/>
      <c r="AI898" s="180"/>
      <c r="AJ898" s="180"/>
      <c r="AK898" s="180"/>
      <c r="AL898" s="180"/>
      <c r="AM898" s="180"/>
      <c r="AN898" s="180"/>
      <c r="AO898" s="180"/>
      <c r="AP898" s="180"/>
      <c r="AQ898" s="180"/>
      <c r="AR898" s="180"/>
      <c r="AS898" s="180"/>
      <c r="AT898" s="180"/>
    </row>
    <row r="899" spans="2:46" x14ac:dyDescent="0.25">
      <c r="B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c r="AB899" s="180"/>
      <c r="AC899" s="180"/>
      <c r="AD899" s="180"/>
      <c r="AE899" s="180"/>
      <c r="AF899" s="180"/>
      <c r="AG899" s="180"/>
      <c r="AH899" s="180"/>
      <c r="AI899" s="180"/>
      <c r="AJ899" s="180"/>
      <c r="AK899" s="180"/>
      <c r="AL899" s="180"/>
      <c r="AM899" s="180"/>
      <c r="AN899" s="180"/>
      <c r="AO899" s="180"/>
      <c r="AP899" s="180"/>
      <c r="AQ899" s="180"/>
      <c r="AR899" s="180"/>
      <c r="AS899" s="180"/>
      <c r="AT899" s="180"/>
    </row>
    <row r="900" spans="2:46" x14ac:dyDescent="0.25">
      <c r="B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c r="AH900" s="180"/>
      <c r="AI900" s="180"/>
      <c r="AJ900" s="180"/>
      <c r="AK900" s="180"/>
      <c r="AL900" s="180"/>
      <c r="AM900" s="180"/>
      <c r="AN900" s="180"/>
      <c r="AO900" s="180"/>
      <c r="AP900" s="180"/>
      <c r="AQ900" s="180"/>
      <c r="AR900" s="180"/>
      <c r="AS900" s="180"/>
      <c r="AT900" s="180"/>
    </row>
    <row r="901" spans="2:46" x14ac:dyDescent="0.25">
      <c r="B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c r="AA901" s="180"/>
      <c r="AB901" s="180"/>
      <c r="AC901" s="180"/>
      <c r="AD901" s="180"/>
      <c r="AE901" s="180"/>
      <c r="AF901" s="180"/>
      <c r="AG901" s="180"/>
      <c r="AH901" s="180"/>
      <c r="AI901" s="180"/>
      <c r="AJ901" s="180"/>
      <c r="AK901" s="180"/>
      <c r="AL901" s="180"/>
      <c r="AM901" s="180"/>
      <c r="AN901" s="180"/>
      <c r="AO901" s="180"/>
      <c r="AP901" s="180"/>
      <c r="AQ901" s="180"/>
      <c r="AR901" s="180"/>
      <c r="AS901" s="180"/>
      <c r="AT901" s="180"/>
    </row>
    <row r="902" spans="2:46" x14ac:dyDescent="0.25">
      <c r="B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c r="AB902" s="180"/>
      <c r="AC902" s="180"/>
      <c r="AD902" s="180"/>
      <c r="AE902" s="180"/>
      <c r="AF902" s="180"/>
      <c r="AG902" s="180"/>
      <c r="AH902" s="180"/>
      <c r="AI902" s="180"/>
      <c r="AJ902" s="180"/>
      <c r="AK902" s="180"/>
      <c r="AL902" s="180"/>
      <c r="AM902" s="180"/>
      <c r="AN902" s="180"/>
      <c r="AO902" s="180"/>
      <c r="AP902" s="180"/>
      <c r="AQ902" s="180"/>
      <c r="AR902" s="180"/>
      <c r="AS902" s="180"/>
      <c r="AT902" s="180"/>
    </row>
    <row r="903" spans="2:46" x14ac:dyDescent="0.25">
      <c r="B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c r="AB903" s="180"/>
      <c r="AC903" s="180"/>
      <c r="AD903" s="180"/>
      <c r="AE903" s="180"/>
      <c r="AF903" s="180"/>
      <c r="AG903" s="180"/>
      <c r="AH903" s="180"/>
      <c r="AI903" s="180"/>
      <c r="AJ903" s="180"/>
      <c r="AK903" s="180"/>
      <c r="AL903" s="180"/>
      <c r="AM903" s="180"/>
      <c r="AN903" s="180"/>
      <c r="AO903" s="180"/>
      <c r="AP903" s="180"/>
      <c r="AQ903" s="180"/>
      <c r="AR903" s="180"/>
      <c r="AS903" s="180"/>
      <c r="AT903" s="180"/>
    </row>
    <row r="904" spans="2:46" x14ac:dyDescent="0.25">
      <c r="B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c r="AA904" s="180"/>
      <c r="AB904" s="180"/>
      <c r="AC904" s="180"/>
      <c r="AD904" s="180"/>
      <c r="AE904" s="180"/>
      <c r="AF904" s="180"/>
      <c r="AG904" s="180"/>
      <c r="AH904" s="180"/>
      <c r="AI904" s="180"/>
      <c r="AJ904" s="180"/>
      <c r="AK904" s="180"/>
      <c r="AL904" s="180"/>
      <c r="AM904" s="180"/>
      <c r="AN904" s="180"/>
      <c r="AO904" s="180"/>
      <c r="AP904" s="180"/>
      <c r="AQ904" s="180"/>
      <c r="AR904" s="180"/>
      <c r="AS904" s="180"/>
      <c r="AT904" s="180"/>
    </row>
    <row r="905" spans="2:46" x14ac:dyDescent="0.25">
      <c r="B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c r="AA905" s="180"/>
      <c r="AB905" s="180"/>
      <c r="AC905" s="180"/>
      <c r="AD905" s="180"/>
      <c r="AE905" s="180"/>
      <c r="AF905" s="180"/>
      <c r="AG905" s="180"/>
      <c r="AH905" s="180"/>
      <c r="AI905" s="180"/>
      <c r="AJ905" s="180"/>
      <c r="AK905" s="180"/>
      <c r="AL905" s="180"/>
      <c r="AM905" s="180"/>
      <c r="AN905" s="180"/>
      <c r="AO905" s="180"/>
      <c r="AP905" s="180"/>
      <c r="AQ905" s="180"/>
      <c r="AR905" s="180"/>
      <c r="AS905" s="180"/>
      <c r="AT905" s="180"/>
    </row>
    <row r="906" spans="2:46" x14ac:dyDescent="0.25">
      <c r="B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c r="AB906" s="180"/>
      <c r="AC906" s="180"/>
      <c r="AD906" s="180"/>
      <c r="AE906" s="180"/>
      <c r="AF906" s="180"/>
      <c r="AG906" s="180"/>
      <c r="AH906" s="180"/>
      <c r="AI906" s="180"/>
      <c r="AJ906" s="180"/>
      <c r="AK906" s="180"/>
      <c r="AL906" s="180"/>
      <c r="AM906" s="180"/>
      <c r="AN906" s="180"/>
      <c r="AO906" s="180"/>
      <c r="AP906" s="180"/>
      <c r="AQ906" s="180"/>
      <c r="AR906" s="180"/>
      <c r="AS906" s="180"/>
      <c r="AT906" s="180"/>
    </row>
    <row r="907" spans="2:46" x14ac:dyDescent="0.25">
      <c r="B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c r="AB907" s="180"/>
      <c r="AC907" s="180"/>
      <c r="AD907" s="180"/>
      <c r="AE907" s="180"/>
      <c r="AF907" s="180"/>
      <c r="AG907" s="180"/>
      <c r="AH907" s="180"/>
      <c r="AI907" s="180"/>
      <c r="AJ907" s="180"/>
      <c r="AK907" s="180"/>
      <c r="AL907" s="180"/>
      <c r="AM907" s="180"/>
      <c r="AN907" s="180"/>
      <c r="AO907" s="180"/>
      <c r="AP907" s="180"/>
      <c r="AQ907" s="180"/>
      <c r="AR907" s="180"/>
      <c r="AS907" s="180"/>
      <c r="AT907" s="180"/>
    </row>
    <row r="908" spans="2:46" x14ac:dyDescent="0.25">
      <c r="B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c r="AB908" s="180"/>
      <c r="AC908" s="180"/>
      <c r="AD908" s="180"/>
      <c r="AE908" s="180"/>
      <c r="AF908" s="180"/>
      <c r="AG908" s="180"/>
      <c r="AH908" s="180"/>
      <c r="AI908" s="180"/>
      <c r="AJ908" s="180"/>
      <c r="AK908" s="180"/>
      <c r="AL908" s="180"/>
      <c r="AM908" s="180"/>
      <c r="AN908" s="180"/>
      <c r="AO908" s="180"/>
      <c r="AP908" s="180"/>
      <c r="AQ908" s="180"/>
      <c r="AR908" s="180"/>
      <c r="AS908" s="180"/>
      <c r="AT908" s="180"/>
    </row>
    <row r="909" spans="2:46" x14ac:dyDescent="0.25">
      <c r="B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c r="AA909" s="180"/>
      <c r="AB909" s="180"/>
      <c r="AC909" s="180"/>
      <c r="AD909" s="180"/>
      <c r="AE909" s="180"/>
      <c r="AF909" s="180"/>
      <c r="AG909" s="180"/>
      <c r="AH909" s="180"/>
      <c r="AI909" s="180"/>
      <c r="AJ909" s="180"/>
      <c r="AK909" s="180"/>
      <c r="AL909" s="180"/>
      <c r="AM909" s="180"/>
      <c r="AN909" s="180"/>
      <c r="AO909" s="180"/>
      <c r="AP909" s="180"/>
      <c r="AQ909" s="180"/>
      <c r="AR909" s="180"/>
      <c r="AS909" s="180"/>
      <c r="AT909" s="180"/>
    </row>
    <row r="910" spans="2:46" x14ac:dyDescent="0.25">
      <c r="B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c r="AB910" s="180"/>
      <c r="AC910" s="180"/>
      <c r="AD910" s="180"/>
      <c r="AE910" s="180"/>
      <c r="AF910" s="180"/>
      <c r="AG910" s="180"/>
      <c r="AH910" s="180"/>
      <c r="AI910" s="180"/>
      <c r="AJ910" s="180"/>
      <c r="AK910" s="180"/>
      <c r="AL910" s="180"/>
      <c r="AM910" s="180"/>
      <c r="AN910" s="180"/>
      <c r="AO910" s="180"/>
      <c r="AP910" s="180"/>
      <c r="AQ910" s="180"/>
      <c r="AR910" s="180"/>
      <c r="AS910" s="180"/>
      <c r="AT910" s="180"/>
    </row>
    <row r="911" spans="2:46" x14ac:dyDescent="0.25">
      <c r="B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c r="AB911" s="180"/>
      <c r="AC911" s="180"/>
      <c r="AD911" s="180"/>
      <c r="AE911" s="180"/>
      <c r="AF911" s="180"/>
      <c r="AG911" s="180"/>
      <c r="AH911" s="180"/>
      <c r="AI911" s="180"/>
      <c r="AJ911" s="180"/>
      <c r="AK911" s="180"/>
      <c r="AL911" s="180"/>
      <c r="AM911" s="180"/>
      <c r="AN911" s="180"/>
      <c r="AO911" s="180"/>
      <c r="AP911" s="180"/>
      <c r="AQ911" s="180"/>
      <c r="AR911" s="180"/>
      <c r="AS911" s="180"/>
      <c r="AT911" s="180"/>
    </row>
    <row r="912" spans="2:46" x14ac:dyDescent="0.25">
      <c r="B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c r="AA912" s="180"/>
      <c r="AB912" s="180"/>
      <c r="AC912" s="180"/>
      <c r="AD912" s="180"/>
      <c r="AE912" s="180"/>
      <c r="AF912" s="180"/>
      <c r="AG912" s="180"/>
      <c r="AH912" s="180"/>
      <c r="AI912" s="180"/>
      <c r="AJ912" s="180"/>
      <c r="AK912" s="180"/>
      <c r="AL912" s="180"/>
      <c r="AM912" s="180"/>
      <c r="AN912" s="180"/>
      <c r="AO912" s="180"/>
      <c r="AP912" s="180"/>
      <c r="AQ912" s="180"/>
      <c r="AR912" s="180"/>
      <c r="AS912" s="180"/>
      <c r="AT912" s="180"/>
    </row>
    <row r="913" spans="2:46" x14ac:dyDescent="0.25">
      <c r="B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c r="AB913" s="180"/>
      <c r="AC913" s="180"/>
      <c r="AD913" s="180"/>
      <c r="AE913" s="180"/>
      <c r="AF913" s="180"/>
      <c r="AG913" s="180"/>
      <c r="AH913" s="180"/>
      <c r="AI913" s="180"/>
      <c r="AJ913" s="180"/>
      <c r="AK913" s="180"/>
      <c r="AL913" s="180"/>
      <c r="AM913" s="180"/>
      <c r="AN913" s="180"/>
      <c r="AO913" s="180"/>
      <c r="AP913" s="180"/>
      <c r="AQ913" s="180"/>
      <c r="AR913" s="180"/>
      <c r="AS913" s="180"/>
      <c r="AT913" s="180"/>
    </row>
    <row r="914" spans="2:46" x14ac:dyDescent="0.25">
      <c r="B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c r="AB914" s="180"/>
      <c r="AC914" s="180"/>
      <c r="AD914" s="180"/>
      <c r="AE914" s="180"/>
      <c r="AF914" s="180"/>
      <c r="AG914" s="180"/>
      <c r="AH914" s="180"/>
      <c r="AI914" s="180"/>
      <c r="AJ914" s="180"/>
      <c r="AK914" s="180"/>
      <c r="AL914" s="180"/>
      <c r="AM914" s="180"/>
      <c r="AN914" s="180"/>
      <c r="AO914" s="180"/>
      <c r="AP914" s="180"/>
      <c r="AQ914" s="180"/>
      <c r="AR914" s="180"/>
      <c r="AS914" s="180"/>
      <c r="AT914" s="180"/>
    </row>
    <row r="915" spans="2:46" x14ac:dyDescent="0.25">
      <c r="B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c r="AB915" s="180"/>
      <c r="AC915" s="180"/>
      <c r="AD915" s="180"/>
      <c r="AE915" s="180"/>
      <c r="AF915" s="180"/>
      <c r="AG915" s="180"/>
      <c r="AH915" s="180"/>
      <c r="AI915" s="180"/>
      <c r="AJ915" s="180"/>
      <c r="AK915" s="180"/>
      <c r="AL915" s="180"/>
      <c r="AM915" s="180"/>
      <c r="AN915" s="180"/>
      <c r="AO915" s="180"/>
      <c r="AP915" s="180"/>
      <c r="AQ915" s="180"/>
      <c r="AR915" s="180"/>
      <c r="AS915" s="180"/>
      <c r="AT915" s="180"/>
    </row>
    <row r="916" spans="2:46" x14ac:dyDescent="0.25">
      <c r="B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c r="AB916" s="180"/>
      <c r="AC916" s="180"/>
      <c r="AD916" s="180"/>
      <c r="AE916" s="180"/>
      <c r="AF916" s="180"/>
      <c r="AG916" s="180"/>
      <c r="AH916" s="180"/>
      <c r="AI916" s="180"/>
      <c r="AJ916" s="180"/>
      <c r="AK916" s="180"/>
      <c r="AL916" s="180"/>
      <c r="AM916" s="180"/>
      <c r="AN916" s="180"/>
      <c r="AO916" s="180"/>
      <c r="AP916" s="180"/>
      <c r="AQ916" s="180"/>
      <c r="AR916" s="180"/>
      <c r="AS916" s="180"/>
      <c r="AT916" s="180"/>
    </row>
    <row r="917" spans="2:46" x14ac:dyDescent="0.25">
      <c r="B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c r="AA917" s="180"/>
      <c r="AB917" s="180"/>
      <c r="AC917" s="180"/>
      <c r="AD917" s="180"/>
      <c r="AE917" s="180"/>
      <c r="AF917" s="180"/>
      <c r="AG917" s="180"/>
      <c r="AH917" s="180"/>
      <c r="AI917" s="180"/>
      <c r="AJ917" s="180"/>
      <c r="AK917" s="180"/>
      <c r="AL917" s="180"/>
      <c r="AM917" s="180"/>
      <c r="AN917" s="180"/>
      <c r="AO917" s="180"/>
      <c r="AP917" s="180"/>
      <c r="AQ917" s="180"/>
      <c r="AR917" s="180"/>
      <c r="AS917" s="180"/>
      <c r="AT917" s="180"/>
    </row>
    <row r="918" spans="2:46" x14ac:dyDescent="0.25">
      <c r="B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c r="AB918" s="180"/>
      <c r="AC918" s="180"/>
      <c r="AD918" s="180"/>
      <c r="AE918" s="180"/>
      <c r="AF918" s="180"/>
      <c r="AG918" s="180"/>
      <c r="AH918" s="180"/>
      <c r="AI918" s="180"/>
      <c r="AJ918" s="180"/>
      <c r="AK918" s="180"/>
      <c r="AL918" s="180"/>
      <c r="AM918" s="180"/>
      <c r="AN918" s="180"/>
      <c r="AO918" s="180"/>
      <c r="AP918" s="180"/>
      <c r="AQ918" s="180"/>
      <c r="AR918" s="180"/>
      <c r="AS918" s="180"/>
      <c r="AT918" s="180"/>
    </row>
    <row r="919" spans="2:46" x14ac:dyDescent="0.25">
      <c r="B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c r="AB919" s="180"/>
      <c r="AC919" s="180"/>
      <c r="AD919" s="180"/>
      <c r="AE919" s="180"/>
      <c r="AF919" s="180"/>
      <c r="AG919" s="180"/>
      <c r="AH919" s="180"/>
      <c r="AI919" s="180"/>
      <c r="AJ919" s="180"/>
      <c r="AK919" s="180"/>
      <c r="AL919" s="180"/>
      <c r="AM919" s="180"/>
      <c r="AN919" s="180"/>
      <c r="AO919" s="180"/>
      <c r="AP919" s="180"/>
      <c r="AQ919" s="180"/>
      <c r="AR919" s="180"/>
      <c r="AS919" s="180"/>
      <c r="AT919" s="180"/>
    </row>
    <row r="920" spans="2:46" x14ac:dyDescent="0.25">
      <c r="B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c r="AB920" s="180"/>
      <c r="AC920" s="180"/>
      <c r="AD920" s="180"/>
      <c r="AE920" s="180"/>
      <c r="AF920" s="180"/>
      <c r="AG920" s="180"/>
      <c r="AH920" s="180"/>
      <c r="AI920" s="180"/>
      <c r="AJ920" s="180"/>
      <c r="AK920" s="180"/>
      <c r="AL920" s="180"/>
      <c r="AM920" s="180"/>
      <c r="AN920" s="180"/>
      <c r="AO920" s="180"/>
      <c r="AP920" s="180"/>
      <c r="AQ920" s="180"/>
      <c r="AR920" s="180"/>
      <c r="AS920" s="180"/>
      <c r="AT920" s="180"/>
    </row>
    <row r="921" spans="2:46" x14ac:dyDescent="0.25">
      <c r="B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c r="AA921" s="180"/>
      <c r="AB921" s="180"/>
      <c r="AC921" s="180"/>
      <c r="AD921" s="180"/>
      <c r="AE921" s="180"/>
      <c r="AF921" s="180"/>
      <c r="AG921" s="180"/>
      <c r="AH921" s="180"/>
      <c r="AI921" s="180"/>
      <c r="AJ921" s="180"/>
      <c r="AK921" s="180"/>
      <c r="AL921" s="180"/>
      <c r="AM921" s="180"/>
      <c r="AN921" s="180"/>
      <c r="AO921" s="180"/>
      <c r="AP921" s="180"/>
      <c r="AQ921" s="180"/>
      <c r="AR921" s="180"/>
      <c r="AS921" s="180"/>
      <c r="AT921" s="180"/>
    </row>
    <row r="922" spans="2:46" x14ac:dyDescent="0.25">
      <c r="B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c r="AB922" s="180"/>
      <c r="AC922" s="180"/>
      <c r="AD922" s="180"/>
      <c r="AE922" s="180"/>
      <c r="AF922" s="180"/>
      <c r="AG922" s="180"/>
      <c r="AH922" s="180"/>
      <c r="AI922" s="180"/>
      <c r="AJ922" s="180"/>
      <c r="AK922" s="180"/>
      <c r="AL922" s="180"/>
      <c r="AM922" s="180"/>
      <c r="AN922" s="180"/>
      <c r="AO922" s="180"/>
      <c r="AP922" s="180"/>
      <c r="AQ922" s="180"/>
      <c r="AR922" s="180"/>
      <c r="AS922" s="180"/>
      <c r="AT922" s="180"/>
    </row>
    <row r="923" spans="2:46" x14ac:dyDescent="0.25">
      <c r="B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c r="AA923" s="180"/>
      <c r="AB923" s="180"/>
      <c r="AC923" s="180"/>
      <c r="AD923" s="180"/>
      <c r="AE923" s="180"/>
      <c r="AF923" s="180"/>
      <c r="AG923" s="180"/>
      <c r="AH923" s="180"/>
      <c r="AI923" s="180"/>
      <c r="AJ923" s="180"/>
      <c r="AK923" s="180"/>
      <c r="AL923" s="180"/>
      <c r="AM923" s="180"/>
      <c r="AN923" s="180"/>
      <c r="AO923" s="180"/>
      <c r="AP923" s="180"/>
      <c r="AQ923" s="180"/>
      <c r="AR923" s="180"/>
      <c r="AS923" s="180"/>
      <c r="AT923" s="180"/>
    </row>
    <row r="924" spans="2:46" x14ac:dyDescent="0.25">
      <c r="B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c r="AA924" s="180"/>
      <c r="AB924" s="180"/>
      <c r="AC924" s="180"/>
      <c r="AD924" s="180"/>
      <c r="AE924" s="180"/>
      <c r="AF924" s="180"/>
      <c r="AG924" s="180"/>
      <c r="AH924" s="180"/>
      <c r="AI924" s="180"/>
      <c r="AJ924" s="180"/>
      <c r="AK924" s="180"/>
      <c r="AL924" s="180"/>
      <c r="AM924" s="180"/>
      <c r="AN924" s="180"/>
      <c r="AO924" s="180"/>
      <c r="AP924" s="180"/>
      <c r="AQ924" s="180"/>
      <c r="AR924" s="180"/>
      <c r="AS924" s="180"/>
      <c r="AT924" s="180"/>
    </row>
    <row r="925" spans="2:46" x14ac:dyDescent="0.25">
      <c r="B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c r="AB925" s="180"/>
      <c r="AC925" s="180"/>
      <c r="AD925" s="180"/>
      <c r="AE925" s="180"/>
      <c r="AF925" s="180"/>
      <c r="AG925" s="180"/>
      <c r="AH925" s="180"/>
      <c r="AI925" s="180"/>
      <c r="AJ925" s="180"/>
      <c r="AK925" s="180"/>
      <c r="AL925" s="180"/>
      <c r="AM925" s="180"/>
      <c r="AN925" s="180"/>
      <c r="AO925" s="180"/>
      <c r="AP925" s="180"/>
      <c r="AQ925" s="180"/>
      <c r="AR925" s="180"/>
      <c r="AS925" s="180"/>
      <c r="AT925" s="180"/>
    </row>
    <row r="926" spans="2:46" x14ac:dyDescent="0.25">
      <c r="B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c r="AA926" s="180"/>
      <c r="AB926" s="180"/>
      <c r="AC926" s="180"/>
      <c r="AD926" s="180"/>
      <c r="AE926" s="180"/>
      <c r="AF926" s="180"/>
      <c r="AG926" s="180"/>
      <c r="AH926" s="180"/>
      <c r="AI926" s="180"/>
      <c r="AJ926" s="180"/>
      <c r="AK926" s="180"/>
      <c r="AL926" s="180"/>
      <c r="AM926" s="180"/>
      <c r="AN926" s="180"/>
      <c r="AO926" s="180"/>
      <c r="AP926" s="180"/>
      <c r="AQ926" s="180"/>
      <c r="AR926" s="180"/>
      <c r="AS926" s="180"/>
      <c r="AT926" s="180"/>
    </row>
    <row r="927" spans="2:46" x14ac:dyDescent="0.25">
      <c r="B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c r="AA927" s="180"/>
      <c r="AB927" s="180"/>
      <c r="AC927" s="180"/>
      <c r="AD927" s="180"/>
      <c r="AE927" s="180"/>
      <c r="AF927" s="180"/>
      <c r="AG927" s="180"/>
      <c r="AH927" s="180"/>
      <c r="AI927" s="180"/>
      <c r="AJ927" s="180"/>
      <c r="AK927" s="180"/>
      <c r="AL927" s="180"/>
      <c r="AM927" s="180"/>
      <c r="AN927" s="180"/>
      <c r="AO927" s="180"/>
      <c r="AP927" s="180"/>
      <c r="AQ927" s="180"/>
      <c r="AR927" s="180"/>
      <c r="AS927" s="180"/>
      <c r="AT927" s="180"/>
    </row>
    <row r="928" spans="2:46" x14ac:dyDescent="0.25">
      <c r="B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c r="AA928" s="180"/>
      <c r="AB928" s="180"/>
      <c r="AC928" s="180"/>
      <c r="AD928" s="180"/>
      <c r="AE928" s="180"/>
      <c r="AF928" s="180"/>
      <c r="AG928" s="180"/>
      <c r="AH928" s="180"/>
      <c r="AI928" s="180"/>
      <c r="AJ928" s="180"/>
      <c r="AK928" s="180"/>
      <c r="AL928" s="180"/>
      <c r="AM928" s="180"/>
      <c r="AN928" s="180"/>
      <c r="AO928" s="180"/>
      <c r="AP928" s="180"/>
      <c r="AQ928" s="180"/>
      <c r="AR928" s="180"/>
      <c r="AS928" s="180"/>
      <c r="AT928" s="180"/>
    </row>
    <row r="929" spans="2:46" x14ac:dyDescent="0.25">
      <c r="B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c r="AB929" s="180"/>
      <c r="AC929" s="180"/>
      <c r="AD929" s="180"/>
      <c r="AE929" s="180"/>
      <c r="AF929" s="180"/>
      <c r="AG929" s="180"/>
      <c r="AH929" s="180"/>
      <c r="AI929" s="180"/>
      <c r="AJ929" s="180"/>
      <c r="AK929" s="180"/>
      <c r="AL929" s="180"/>
      <c r="AM929" s="180"/>
      <c r="AN929" s="180"/>
      <c r="AO929" s="180"/>
      <c r="AP929" s="180"/>
      <c r="AQ929" s="180"/>
      <c r="AR929" s="180"/>
      <c r="AS929" s="180"/>
      <c r="AT929" s="180"/>
    </row>
    <row r="930" spans="2:46" x14ac:dyDescent="0.25">
      <c r="B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c r="AA930" s="180"/>
      <c r="AB930" s="180"/>
      <c r="AC930" s="180"/>
      <c r="AD930" s="180"/>
      <c r="AE930" s="180"/>
      <c r="AF930" s="180"/>
      <c r="AG930" s="180"/>
      <c r="AH930" s="180"/>
      <c r="AI930" s="180"/>
      <c r="AJ930" s="180"/>
      <c r="AK930" s="180"/>
      <c r="AL930" s="180"/>
      <c r="AM930" s="180"/>
      <c r="AN930" s="180"/>
      <c r="AO930" s="180"/>
      <c r="AP930" s="180"/>
      <c r="AQ930" s="180"/>
      <c r="AR930" s="180"/>
      <c r="AS930" s="180"/>
      <c r="AT930" s="180"/>
    </row>
    <row r="931" spans="2:46" x14ac:dyDescent="0.25">
      <c r="B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G931" s="180"/>
      <c r="AH931" s="180"/>
      <c r="AI931" s="180"/>
      <c r="AJ931" s="180"/>
      <c r="AK931" s="180"/>
      <c r="AL931" s="180"/>
      <c r="AM931" s="180"/>
      <c r="AN931" s="180"/>
      <c r="AO931" s="180"/>
      <c r="AP931" s="180"/>
      <c r="AQ931" s="180"/>
      <c r="AR931" s="180"/>
      <c r="AS931" s="180"/>
      <c r="AT931" s="180"/>
    </row>
    <row r="932" spans="2:46" x14ac:dyDescent="0.25">
      <c r="B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c r="AA932" s="180"/>
      <c r="AB932" s="180"/>
      <c r="AC932" s="180"/>
      <c r="AD932" s="180"/>
      <c r="AE932" s="180"/>
      <c r="AF932" s="180"/>
      <c r="AG932" s="180"/>
      <c r="AH932" s="180"/>
      <c r="AI932" s="180"/>
      <c r="AJ932" s="180"/>
      <c r="AK932" s="180"/>
      <c r="AL932" s="180"/>
      <c r="AM932" s="180"/>
      <c r="AN932" s="180"/>
      <c r="AO932" s="180"/>
      <c r="AP932" s="180"/>
      <c r="AQ932" s="180"/>
      <c r="AR932" s="180"/>
      <c r="AS932" s="180"/>
      <c r="AT932" s="180"/>
    </row>
    <row r="933" spans="2:46" x14ac:dyDescent="0.25">
      <c r="B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c r="AB933" s="180"/>
      <c r="AC933" s="180"/>
      <c r="AD933" s="180"/>
      <c r="AE933" s="180"/>
      <c r="AF933" s="180"/>
      <c r="AG933" s="180"/>
      <c r="AH933" s="180"/>
      <c r="AI933" s="180"/>
      <c r="AJ933" s="180"/>
      <c r="AK933" s="180"/>
      <c r="AL933" s="180"/>
      <c r="AM933" s="180"/>
      <c r="AN933" s="180"/>
      <c r="AO933" s="180"/>
      <c r="AP933" s="180"/>
      <c r="AQ933" s="180"/>
      <c r="AR933" s="180"/>
      <c r="AS933" s="180"/>
      <c r="AT933" s="180"/>
    </row>
    <row r="934" spans="2:46" x14ac:dyDescent="0.25">
      <c r="B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c r="AB934" s="180"/>
      <c r="AC934" s="180"/>
      <c r="AD934" s="180"/>
      <c r="AE934" s="180"/>
      <c r="AF934" s="180"/>
      <c r="AG934" s="180"/>
      <c r="AH934" s="180"/>
      <c r="AI934" s="180"/>
      <c r="AJ934" s="180"/>
      <c r="AK934" s="180"/>
      <c r="AL934" s="180"/>
      <c r="AM934" s="180"/>
      <c r="AN934" s="180"/>
      <c r="AO934" s="180"/>
      <c r="AP934" s="180"/>
      <c r="AQ934" s="180"/>
      <c r="AR934" s="180"/>
      <c r="AS934" s="180"/>
      <c r="AT934" s="180"/>
    </row>
    <row r="935" spans="2:46" x14ac:dyDescent="0.25">
      <c r="B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c r="AB935" s="180"/>
      <c r="AC935" s="180"/>
      <c r="AD935" s="180"/>
      <c r="AE935" s="180"/>
      <c r="AF935" s="180"/>
      <c r="AG935" s="180"/>
      <c r="AH935" s="180"/>
      <c r="AI935" s="180"/>
      <c r="AJ935" s="180"/>
      <c r="AK935" s="180"/>
      <c r="AL935" s="180"/>
      <c r="AM935" s="180"/>
      <c r="AN935" s="180"/>
      <c r="AO935" s="180"/>
      <c r="AP935" s="180"/>
      <c r="AQ935" s="180"/>
      <c r="AR935" s="180"/>
      <c r="AS935" s="180"/>
      <c r="AT935" s="180"/>
    </row>
    <row r="936" spans="2:46" x14ac:dyDescent="0.25">
      <c r="B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c r="AA936" s="180"/>
      <c r="AB936" s="180"/>
      <c r="AC936" s="180"/>
      <c r="AD936" s="180"/>
      <c r="AE936" s="180"/>
      <c r="AF936" s="180"/>
      <c r="AG936" s="180"/>
      <c r="AH936" s="180"/>
      <c r="AI936" s="180"/>
      <c r="AJ936" s="180"/>
      <c r="AK936" s="180"/>
      <c r="AL936" s="180"/>
      <c r="AM936" s="180"/>
      <c r="AN936" s="180"/>
      <c r="AO936" s="180"/>
      <c r="AP936" s="180"/>
      <c r="AQ936" s="180"/>
      <c r="AR936" s="180"/>
      <c r="AS936" s="180"/>
      <c r="AT936" s="180"/>
    </row>
    <row r="937" spans="2:46" x14ac:dyDescent="0.25">
      <c r="B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c r="AB937" s="180"/>
      <c r="AC937" s="180"/>
      <c r="AD937" s="180"/>
      <c r="AE937" s="180"/>
      <c r="AF937" s="180"/>
      <c r="AG937" s="180"/>
      <c r="AH937" s="180"/>
      <c r="AI937" s="180"/>
      <c r="AJ937" s="180"/>
      <c r="AK937" s="180"/>
      <c r="AL937" s="180"/>
      <c r="AM937" s="180"/>
      <c r="AN937" s="180"/>
      <c r="AO937" s="180"/>
      <c r="AP937" s="180"/>
      <c r="AQ937" s="180"/>
      <c r="AR937" s="180"/>
      <c r="AS937" s="180"/>
      <c r="AT937" s="180"/>
    </row>
    <row r="938" spans="2:46" x14ac:dyDescent="0.25">
      <c r="B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c r="AB938" s="180"/>
      <c r="AC938" s="180"/>
      <c r="AD938" s="180"/>
      <c r="AE938" s="180"/>
      <c r="AF938" s="180"/>
      <c r="AG938" s="180"/>
      <c r="AH938" s="180"/>
      <c r="AI938" s="180"/>
      <c r="AJ938" s="180"/>
      <c r="AK938" s="180"/>
      <c r="AL938" s="180"/>
      <c r="AM938" s="180"/>
      <c r="AN938" s="180"/>
      <c r="AO938" s="180"/>
      <c r="AP938" s="180"/>
      <c r="AQ938" s="180"/>
      <c r="AR938" s="180"/>
      <c r="AS938" s="180"/>
      <c r="AT938" s="180"/>
    </row>
    <row r="939" spans="2:46" x14ac:dyDescent="0.25">
      <c r="B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c r="AB939" s="180"/>
      <c r="AC939" s="180"/>
      <c r="AD939" s="180"/>
      <c r="AE939" s="180"/>
      <c r="AF939" s="180"/>
      <c r="AG939" s="180"/>
      <c r="AH939" s="180"/>
      <c r="AI939" s="180"/>
      <c r="AJ939" s="180"/>
      <c r="AK939" s="180"/>
      <c r="AL939" s="180"/>
      <c r="AM939" s="180"/>
      <c r="AN939" s="180"/>
      <c r="AO939" s="180"/>
      <c r="AP939" s="180"/>
      <c r="AQ939" s="180"/>
      <c r="AR939" s="180"/>
      <c r="AS939" s="180"/>
      <c r="AT939" s="180"/>
    </row>
    <row r="940" spans="2:46" x14ac:dyDescent="0.25">
      <c r="B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c r="AA940" s="180"/>
      <c r="AB940" s="180"/>
      <c r="AC940" s="180"/>
      <c r="AD940" s="180"/>
      <c r="AE940" s="180"/>
      <c r="AF940" s="180"/>
      <c r="AG940" s="180"/>
      <c r="AH940" s="180"/>
      <c r="AI940" s="180"/>
      <c r="AJ940" s="180"/>
      <c r="AK940" s="180"/>
      <c r="AL940" s="180"/>
      <c r="AM940" s="180"/>
      <c r="AN940" s="180"/>
      <c r="AO940" s="180"/>
      <c r="AP940" s="180"/>
      <c r="AQ940" s="180"/>
      <c r="AR940" s="180"/>
      <c r="AS940" s="180"/>
      <c r="AT940" s="180"/>
    </row>
    <row r="941" spans="2:46" x14ac:dyDescent="0.25">
      <c r="B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c r="AA941" s="180"/>
      <c r="AB941" s="180"/>
      <c r="AC941" s="180"/>
      <c r="AD941" s="180"/>
      <c r="AE941" s="180"/>
      <c r="AF941" s="180"/>
      <c r="AG941" s="180"/>
      <c r="AH941" s="180"/>
      <c r="AI941" s="180"/>
      <c r="AJ941" s="180"/>
      <c r="AK941" s="180"/>
      <c r="AL941" s="180"/>
      <c r="AM941" s="180"/>
      <c r="AN941" s="180"/>
      <c r="AO941" s="180"/>
      <c r="AP941" s="180"/>
      <c r="AQ941" s="180"/>
      <c r="AR941" s="180"/>
      <c r="AS941" s="180"/>
      <c r="AT941" s="180"/>
    </row>
    <row r="942" spans="2:46" x14ac:dyDescent="0.25">
      <c r="B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c r="AB942" s="180"/>
      <c r="AC942" s="180"/>
      <c r="AD942" s="180"/>
      <c r="AE942" s="180"/>
      <c r="AF942" s="180"/>
      <c r="AG942" s="180"/>
      <c r="AH942" s="180"/>
      <c r="AI942" s="180"/>
      <c r="AJ942" s="180"/>
      <c r="AK942" s="180"/>
      <c r="AL942" s="180"/>
      <c r="AM942" s="180"/>
      <c r="AN942" s="180"/>
      <c r="AO942" s="180"/>
      <c r="AP942" s="180"/>
      <c r="AQ942" s="180"/>
      <c r="AR942" s="180"/>
      <c r="AS942" s="180"/>
      <c r="AT942" s="180"/>
    </row>
    <row r="943" spans="2:46" x14ac:dyDescent="0.25">
      <c r="B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c r="AA943" s="180"/>
      <c r="AB943" s="180"/>
      <c r="AC943" s="180"/>
      <c r="AD943" s="180"/>
      <c r="AE943" s="180"/>
      <c r="AF943" s="180"/>
      <c r="AG943" s="180"/>
      <c r="AH943" s="180"/>
      <c r="AI943" s="180"/>
      <c r="AJ943" s="180"/>
      <c r="AK943" s="180"/>
      <c r="AL943" s="180"/>
      <c r="AM943" s="180"/>
      <c r="AN943" s="180"/>
      <c r="AO943" s="180"/>
      <c r="AP943" s="180"/>
      <c r="AQ943" s="180"/>
      <c r="AR943" s="180"/>
      <c r="AS943" s="180"/>
      <c r="AT943" s="180"/>
    </row>
    <row r="944" spans="2:46" x14ac:dyDescent="0.25">
      <c r="B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c r="AA944" s="180"/>
      <c r="AB944" s="180"/>
      <c r="AC944" s="180"/>
      <c r="AD944" s="180"/>
      <c r="AE944" s="180"/>
      <c r="AF944" s="180"/>
      <c r="AG944" s="180"/>
      <c r="AH944" s="180"/>
      <c r="AI944" s="180"/>
      <c r="AJ944" s="180"/>
      <c r="AK944" s="180"/>
      <c r="AL944" s="180"/>
      <c r="AM944" s="180"/>
      <c r="AN944" s="180"/>
      <c r="AO944" s="180"/>
      <c r="AP944" s="180"/>
      <c r="AQ944" s="180"/>
      <c r="AR944" s="180"/>
      <c r="AS944" s="180"/>
      <c r="AT944" s="180"/>
    </row>
    <row r="945" spans="2:46" x14ac:dyDescent="0.25">
      <c r="B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c r="AA945" s="180"/>
      <c r="AB945" s="180"/>
      <c r="AC945" s="180"/>
      <c r="AD945" s="180"/>
      <c r="AE945" s="180"/>
      <c r="AF945" s="180"/>
      <c r="AG945" s="180"/>
      <c r="AH945" s="180"/>
      <c r="AI945" s="180"/>
      <c r="AJ945" s="180"/>
      <c r="AK945" s="180"/>
      <c r="AL945" s="180"/>
      <c r="AM945" s="180"/>
      <c r="AN945" s="180"/>
      <c r="AO945" s="180"/>
      <c r="AP945" s="180"/>
      <c r="AQ945" s="180"/>
      <c r="AR945" s="180"/>
      <c r="AS945" s="180"/>
      <c r="AT945" s="180"/>
    </row>
    <row r="946" spans="2:46" x14ac:dyDescent="0.25">
      <c r="B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c r="AB946" s="180"/>
      <c r="AC946" s="180"/>
      <c r="AD946" s="180"/>
      <c r="AE946" s="180"/>
      <c r="AF946" s="180"/>
      <c r="AG946" s="180"/>
      <c r="AH946" s="180"/>
      <c r="AI946" s="180"/>
      <c r="AJ946" s="180"/>
      <c r="AK946" s="180"/>
      <c r="AL946" s="180"/>
      <c r="AM946" s="180"/>
      <c r="AN946" s="180"/>
      <c r="AO946" s="180"/>
      <c r="AP946" s="180"/>
      <c r="AQ946" s="180"/>
      <c r="AR946" s="180"/>
      <c r="AS946" s="180"/>
      <c r="AT946" s="180"/>
    </row>
    <row r="947" spans="2:46" x14ac:dyDescent="0.25">
      <c r="B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c r="AB947" s="180"/>
      <c r="AC947" s="180"/>
      <c r="AD947" s="180"/>
      <c r="AE947" s="180"/>
      <c r="AF947" s="180"/>
      <c r="AG947" s="180"/>
      <c r="AH947" s="180"/>
      <c r="AI947" s="180"/>
      <c r="AJ947" s="180"/>
      <c r="AK947" s="180"/>
      <c r="AL947" s="180"/>
      <c r="AM947" s="180"/>
      <c r="AN947" s="180"/>
      <c r="AO947" s="180"/>
      <c r="AP947" s="180"/>
      <c r="AQ947" s="180"/>
      <c r="AR947" s="180"/>
      <c r="AS947" s="180"/>
      <c r="AT947" s="180"/>
    </row>
    <row r="948" spans="2:46" x14ac:dyDescent="0.25">
      <c r="B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c r="AA948" s="180"/>
      <c r="AB948" s="180"/>
      <c r="AC948" s="180"/>
      <c r="AD948" s="180"/>
      <c r="AE948" s="180"/>
      <c r="AF948" s="180"/>
      <c r="AG948" s="180"/>
      <c r="AH948" s="180"/>
      <c r="AI948" s="180"/>
      <c r="AJ948" s="180"/>
      <c r="AK948" s="180"/>
      <c r="AL948" s="180"/>
      <c r="AM948" s="180"/>
      <c r="AN948" s="180"/>
      <c r="AO948" s="180"/>
      <c r="AP948" s="180"/>
      <c r="AQ948" s="180"/>
      <c r="AR948" s="180"/>
      <c r="AS948" s="180"/>
      <c r="AT948" s="180"/>
    </row>
    <row r="949" spans="2:46" x14ac:dyDescent="0.25">
      <c r="B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c r="AB949" s="180"/>
      <c r="AC949" s="180"/>
      <c r="AD949" s="180"/>
      <c r="AE949" s="180"/>
      <c r="AF949" s="180"/>
      <c r="AG949" s="180"/>
      <c r="AH949" s="180"/>
      <c r="AI949" s="180"/>
      <c r="AJ949" s="180"/>
      <c r="AK949" s="180"/>
      <c r="AL949" s="180"/>
      <c r="AM949" s="180"/>
      <c r="AN949" s="180"/>
      <c r="AO949" s="180"/>
      <c r="AP949" s="180"/>
      <c r="AQ949" s="180"/>
      <c r="AR949" s="180"/>
      <c r="AS949" s="180"/>
      <c r="AT949" s="180"/>
    </row>
    <row r="950" spans="2:46" x14ac:dyDescent="0.25">
      <c r="B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c r="AB950" s="180"/>
      <c r="AC950" s="180"/>
      <c r="AD950" s="180"/>
      <c r="AE950" s="180"/>
      <c r="AF950" s="180"/>
      <c r="AG950" s="180"/>
      <c r="AH950" s="180"/>
      <c r="AI950" s="180"/>
      <c r="AJ950" s="180"/>
      <c r="AK950" s="180"/>
      <c r="AL950" s="180"/>
      <c r="AM950" s="180"/>
      <c r="AN950" s="180"/>
      <c r="AO950" s="180"/>
      <c r="AP950" s="180"/>
      <c r="AQ950" s="180"/>
      <c r="AR950" s="180"/>
      <c r="AS950" s="180"/>
      <c r="AT950" s="180"/>
    </row>
    <row r="951" spans="2:46" x14ac:dyDescent="0.25">
      <c r="B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c r="AB951" s="180"/>
      <c r="AC951" s="180"/>
      <c r="AD951" s="180"/>
      <c r="AE951" s="180"/>
      <c r="AF951" s="180"/>
      <c r="AG951" s="180"/>
      <c r="AH951" s="180"/>
      <c r="AI951" s="180"/>
      <c r="AJ951" s="180"/>
      <c r="AK951" s="180"/>
      <c r="AL951" s="180"/>
      <c r="AM951" s="180"/>
      <c r="AN951" s="180"/>
      <c r="AO951" s="180"/>
      <c r="AP951" s="180"/>
      <c r="AQ951" s="180"/>
      <c r="AR951" s="180"/>
      <c r="AS951" s="180"/>
      <c r="AT951" s="180"/>
    </row>
    <row r="952" spans="2:46" x14ac:dyDescent="0.25">
      <c r="B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c r="AA952" s="180"/>
      <c r="AB952" s="180"/>
      <c r="AC952" s="180"/>
      <c r="AD952" s="180"/>
      <c r="AE952" s="180"/>
      <c r="AF952" s="180"/>
      <c r="AG952" s="180"/>
      <c r="AH952" s="180"/>
      <c r="AI952" s="180"/>
      <c r="AJ952" s="180"/>
      <c r="AK952" s="180"/>
      <c r="AL952" s="180"/>
      <c r="AM952" s="180"/>
      <c r="AN952" s="180"/>
      <c r="AO952" s="180"/>
      <c r="AP952" s="180"/>
      <c r="AQ952" s="180"/>
      <c r="AR952" s="180"/>
      <c r="AS952" s="180"/>
      <c r="AT952" s="180"/>
    </row>
    <row r="953" spans="2:46" x14ac:dyDescent="0.25">
      <c r="B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c r="AB953" s="180"/>
      <c r="AC953" s="180"/>
      <c r="AD953" s="180"/>
      <c r="AE953" s="180"/>
      <c r="AF953" s="180"/>
      <c r="AG953" s="180"/>
      <c r="AH953" s="180"/>
      <c r="AI953" s="180"/>
      <c r="AJ953" s="180"/>
      <c r="AK953" s="180"/>
      <c r="AL953" s="180"/>
      <c r="AM953" s="180"/>
      <c r="AN953" s="180"/>
      <c r="AO953" s="180"/>
      <c r="AP953" s="180"/>
      <c r="AQ953" s="180"/>
      <c r="AR953" s="180"/>
      <c r="AS953" s="180"/>
      <c r="AT953" s="180"/>
    </row>
    <row r="954" spans="2:46" x14ac:dyDescent="0.25">
      <c r="B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c r="AB954" s="180"/>
      <c r="AC954" s="180"/>
      <c r="AD954" s="180"/>
      <c r="AE954" s="180"/>
      <c r="AF954" s="180"/>
      <c r="AG954" s="180"/>
      <c r="AH954" s="180"/>
      <c r="AI954" s="180"/>
      <c r="AJ954" s="180"/>
      <c r="AK954" s="180"/>
      <c r="AL954" s="180"/>
      <c r="AM954" s="180"/>
      <c r="AN954" s="180"/>
      <c r="AO954" s="180"/>
      <c r="AP954" s="180"/>
      <c r="AQ954" s="180"/>
      <c r="AR954" s="180"/>
      <c r="AS954" s="180"/>
      <c r="AT954" s="180"/>
    </row>
    <row r="955" spans="2:46" x14ac:dyDescent="0.25">
      <c r="B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c r="AA955" s="180"/>
      <c r="AB955" s="180"/>
      <c r="AC955" s="180"/>
      <c r="AD955" s="180"/>
      <c r="AE955" s="180"/>
      <c r="AF955" s="180"/>
      <c r="AG955" s="180"/>
      <c r="AH955" s="180"/>
      <c r="AI955" s="180"/>
      <c r="AJ955" s="180"/>
      <c r="AK955" s="180"/>
      <c r="AL955" s="180"/>
      <c r="AM955" s="180"/>
      <c r="AN955" s="180"/>
      <c r="AO955" s="180"/>
      <c r="AP955" s="180"/>
      <c r="AQ955" s="180"/>
      <c r="AR955" s="180"/>
      <c r="AS955" s="180"/>
      <c r="AT955" s="180"/>
    </row>
    <row r="956" spans="2:46" x14ac:dyDescent="0.25">
      <c r="B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c r="AA956" s="180"/>
      <c r="AB956" s="180"/>
      <c r="AC956" s="180"/>
      <c r="AD956" s="180"/>
      <c r="AE956" s="180"/>
      <c r="AF956" s="180"/>
      <c r="AG956" s="180"/>
      <c r="AH956" s="180"/>
      <c r="AI956" s="180"/>
      <c r="AJ956" s="180"/>
      <c r="AK956" s="180"/>
      <c r="AL956" s="180"/>
      <c r="AM956" s="180"/>
      <c r="AN956" s="180"/>
      <c r="AO956" s="180"/>
      <c r="AP956" s="180"/>
      <c r="AQ956" s="180"/>
      <c r="AR956" s="180"/>
      <c r="AS956" s="180"/>
      <c r="AT956" s="180"/>
    </row>
    <row r="957" spans="2:46" x14ac:dyDescent="0.25">
      <c r="B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c r="AB957" s="180"/>
      <c r="AC957" s="180"/>
      <c r="AD957" s="180"/>
      <c r="AE957" s="180"/>
      <c r="AF957" s="180"/>
      <c r="AG957" s="180"/>
      <c r="AH957" s="180"/>
      <c r="AI957" s="180"/>
      <c r="AJ957" s="180"/>
      <c r="AK957" s="180"/>
      <c r="AL957" s="180"/>
      <c r="AM957" s="180"/>
      <c r="AN957" s="180"/>
      <c r="AO957" s="180"/>
      <c r="AP957" s="180"/>
      <c r="AQ957" s="180"/>
      <c r="AR957" s="180"/>
      <c r="AS957" s="180"/>
      <c r="AT957" s="180"/>
    </row>
    <row r="958" spans="2:46" x14ac:dyDescent="0.25">
      <c r="B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c r="AA958" s="180"/>
      <c r="AB958" s="180"/>
      <c r="AC958" s="180"/>
      <c r="AD958" s="180"/>
      <c r="AE958" s="180"/>
      <c r="AF958" s="180"/>
      <c r="AG958" s="180"/>
      <c r="AH958" s="180"/>
      <c r="AI958" s="180"/>
      <c r="AJ958" s="180"/>
      <c r="AK958" s="180"/>
      <c r="AL958" s="180"/>
      <c r="AM958" s="180"/>
      <c r="AN958" s="180"/>
      <c r="AO958" s="180"/>
      <c r="AP958" s="180"/>
      <c r="AQ958" s="180"/>
      <c r="AR958" s="180"/>
      <c r="AS958" s="180"/>
      <c r="AT958" s="180"/>
    </row>
    <row r="959" spans="2:46" x14ac:dyDescent="0.25">
      <c r="B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c r="AB959" s="180"/>
      <c r="AC959" s="180"/>
      <c r="AD959" s="180"/>
      <c r="AE959" s="180"/>
      <c r="AF959" s="180"/>
      <c r="AG959" s="180"/>
      <c r="AH959" s="180"/>
      <c r="AI959" s="180"/>
      <c r="AJ959" s="180"/>
      <c r="AK959" s="180"/>
      <c r="AL959" s="180"/>
      <c r="AM959" s="180"/>
      <c r="AN959" s="180"/>
      <c r="AO959" s="180"/>
      <c r="AP959" s="180"/>
      <c r="AQ959" s="180"/>
      <c r="AR959" s="180"/>
      <c r="AS959" s="180"/>
      <c r="AT959" s="180"/>
    </row>
    <row r="960" spans="2:46" x14ac:dyDescent="0.25">
      <c r="B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c r="AB960" s="180"/>
      <c r="AC960" s="180"/>
      <c r="AD960" s="180"/>
      <c r="AE960" s="180"/>
      <c r="AF960" s="180"/>
      <c r="AG960" s="180"/>
      <c r="AH960" s="180"/>
      <c r="AI960" s="180"/>
      <c r="AJ960" s="180"/>
      <c r="AK960" s="180"/>
      <c r="AL960" s="180"/>
      <c r="AM960" s="180"/>
      <c r="AN960" s="180"/>
      <c r="AO960" s="180"/>
      <c r="AP960" s="180"/>
      <c r="AQ960" s="180"/>
      <c r="AR960" s="180"/>
      <c r="AS960" s="180"/>
      <c r="AT960" s="180"/>
    </row>
    <row r="961" spans="2:46" x14ac:dyDescent="0.25">
      <c r="B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c r="AB961" s="180"/>
      <c r="AC961" s="180"/>
      <c r="AD961" s="180"/>
      <c r="AE961" s="180"/>
      <c r="AF961" s="180"/>
      <c r="AG961" s="180"/>
      <c r="AH961" s="180"/>
      <c r="AI961" s="180"/>
      <c r="AJ961" s="180"/>
      <c r="AK961" s="180"/>
      <c r="AL961" s="180"/>
      <c r="AM961" s="180"/>
      <c r="AN961" s="180"/>
      <c r="AO961" s="180"/>
      <c r="AP961" s="180"/>
      <c r="AQ961" s="180"/>
      <c r="AR961" s="180"/>
      <c r="AS961" s="180"/>
      <c r="AT961" s="180"/>
    </row>
    <row r="962" spans="2:46" x14ac:dyDescent="0.25">
      <c r="B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c r="AB962" s="180"/>
      <c r="AC962" s="180"/>
      <c r="AD962" s="180"/>
      <c r="AE962" s="180"/>
      <c r="AF962" s="180"/>
      <c r="AG962" s="180"/>
      <c r="AH962" s="180"/>
      <c r="AI962" s="180"/>
      <c r="AJ962" s="180"/>
      <c r="AK962" s="180"/>
      <c r="AL962" s="180"/>
      <c r="AM962" s="180"/>
      <c r="AN962" s="180"/>
      <c r="AO962" s="180"/>
      <c r="AP962" s="180"/>
      <c r="AQ962" s="180"/>
      <c r="AR962" s="180"/>
      <c r="AS962" s="180"/>
      <c r="AT962" s="180"/>
    </row>
    <row r="963" spans="2:46" x14ac:dyDescent="0.25">
      <c r="B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c r="AA963" s="180"/>
      <c r="AB963" s="180"/>
      <c r="AC963" s="180"/>
      <c r="AD963" s="180"/>
      <c r="AE963" s="180"/>
      <c r="AF963" s="180"/>
      <c r="AG963" s="180"/>
      <c r="AH963" s="180"/>
      <c r="AI963" s="180"/>
      <c r="AJ963" s="180"/>
      <c r="AK963" s="180"/>
      <c r="AL963" s="180"/>
      <c r="AM963" s="180"/>
      <c r="AN963" s="180"/>
      <c r="AO963" s="180"/>
      <c r="AP963" s="180"/>
      <c r="AQ963" s="180"/>
      <c r="AR963" s="180"/>
      <c r="AS963" s="180"/>
      <c r="AT963" s="180"/>
    </row>
    <row r="964" spans="2:46" x14ac:dyDescent="0.25">
      <c r="B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c r="AA964" s="180"/>
      <c r="AB964" s="180"/>
      <c r="AC964" s="180"/>
      <c r="AD964" s="180"/>
      <c r="AE964" s="180"/>
      <c r="AF964" s="180"/>
      <c r="AG964" s="180"/>
      <c r="AH964" s="180"/>
      <c r="AI964" s="180"/>
      <c r="AJ964" s="180"/>
      <c r="AK964" s="180"/>
      <c r="AL964" s="180"/>
      <c r="AM964" s="180"/>
      <c r="AN964" s="180"/>
      <c r="AO964" s="180"/>
      <c r="AP964" s="180"/>
      <c r="AQ964" s="180"/>
      <c r="AR964" s="180"/>
      <c r="AS964" s="180"/>
      <c r="AT964" s="180"/>
    </row>
    <row r="965" spans="2:46" x14ac:dyDescent="0.25">
      <c r="B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c r="AA965" s="180"/>
      <c r="AB965" s="180"/>
      <c r="AC965" s="180"/>
      <c r="AD965" s="180"/>
      <c r="AE965" s="180"/>
      <c r="AF965" s="180"/>
      <c r="AG965" s="180"/>
      <c r="AH965" s="180"/>
      <c r="AI965" s="180"/>
      <c r="AJ965" s="180"/>
      <c r="AK965" s="180"/>
      <c r="AL965" s="180"/>
      <c r="AM965" s="180"/>
      <c r="AN965" s="180"/>
      <c r="AO965" s="180"/>
      <c r="AP965" s="180"/>
      <c r="AQ965" s="180"/>
      <c r="AR965" s="180"/>
      <c r="AS965" s="180"/>
      <c r="AT965" s="180"/>
    </row>
    <row r="966" spans="2:46" x14ac:dyDescent="0.25">
      <c r="B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c r="AA966" s="180"/>
      <c r="AB966" s="180"/>
      <c r="AC966" s="180"/>
      <c r="AD966" s="180"/>
      <c r="AE966" s="180"/>
      <c r="AF966" s="180"/>
      <c r="AG966" s="180"/>
      <c r="AH966" s="180"/>
      <c r="AI966" s="180"/>
      <c r="AJ966" s="180"/>
      <c r="AK966" s="180"/>
      <c r="AL966" s="180"/>
      <c r="AM966" s="180"/>
      <c r="AN966" s="180"/>
      <c r="AO966" s="180"/>
      <c r="AP966" s="180"/>
      <c r="AQ966" s="180"/>
      <c r="AR966" s="180"/>
      <c r="AS966" s="180"/>
      <c r="AT966" s="180"/>
    </row>
    <row r="967" spans="2:46" x14ac:dyDescent="0.25">
      <c r="B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c r="AA967" s="180"/>
      <c r="AB967" s="180"/>
      <c r="AC967" s="180"/>
      <c r="AD967" s="180"/>
      <c r="AE967" s="180"/>
      <c r="AF967" s="180"/>
      <c r="AG967" s="180"/>
      <c r="AH967" s="180"/>
      <c r="AI967" s="180"/>
      <c r="AJ967" s="180"/>
      <c r="AK967" s="180"/>
      <c r="AL967" s="180"/>
      <c r="AM967" s="180"/>
      <c r="AN967" s="180"/>
      <c r="AO967" s="180"/>
      <c r="AP967" s="180"/>
      <c r="AQ967" s="180"/>
      <c r="AR967" s="180"/>
      <c r="AS967" s="180"/>
      <c r="AT967" s="180"/>
    </row>
    <row r="968" spans="2:46" x14ac:dyDescent="0.25">
      <c r="B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c r="AA968" s="180"/>
      <c r="AB968" s="180"/>
      <c r="AC968" s="180"/>
      <c r="AD968" s="180"/>
      <c r="AE968" s="180"/>
      <c r="AF968" s="180"/>
      <c r="AG968" s="180"/>
      <c r="AH968" s="180"/>
      <c r="AI968" s="180"/>
      <c r="AJ968" s="180"/>
      <c r="AK968" s="180"/>
      <c r="AL968" s="180"/>
      <c r="AM968" s="180"/>
      <c r="AN968" s="180"/>
      <c r="AO968" s="180"/>
      <c r="AP968" s="180"/>
      <c r="AQ968" s="180"/>
      <c r="AR968" s="180"/>
      <c r="AS968" s="180"/>
      <c r="AT968" s="180"/>
    </row>
    <row r="969" spans="2:46" x14ac:dyDescent="0.25">
      <c r="B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c r="AA969" s="180"/>
      <c r="AB969" s="180"/>
      <c r="AC969" s="180"/>
      <c r="AD969" s="180"/>
      <c r="AE969" s="180"/>
      <c r="AF969" s="180"/>
      <c r="AG969" s="180"/>
      <c r="AH969" s="180"/>
      <c r="AI969" s="180"/>
      <c r="AJ969" s="180"/>
      <c r="AK969" s="180"/>
      <c r="AL969" s="180"/>
      <c r="AM969" s="180"/>
      <c r="AN969" s="180"/>
      <c r="AO969" s="180"/>
      <c r="AP969" s="180"/>
      <c r="AQ969" s="180"/>
      <c r="AR969" s="180"/>
      <c r="AS969" s="180"/>
      <c r="AT969" s="180"/>
    </row>
    <row r="970" spans="2:46" x14ac:dyDescent="0.25">
      <c r="B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c r="AA970" s="180"/>
      <c r="AB970" s="180"/>
      <c r="AC970" s="180"/>
      <c r="AD970" s="180"/>
      <c r="AE970" s="180"/>
      <c r="AF970" s="180"/>
      <c r="AG970" s="180"/>
      <c r="AH970" s="180"/>
      <c r="AI970" s="180"/>
      <c r="AJ970" s="180"/>
      <c r="AK970" s="180"/>
      <c r="AL970" s="180"/>
      <c r="AM970" s="180"/>
      <c r="AN970" s="180"/>
      <c r="AO970" s="180"/>
      <c r="AP970" s="180"/>
      <c r="AQ970" s="180"/>
      <c r="AR970" s="180"/>
      <c r="AS970" s="180"/>
      <c r="AT970" s="180"/>
    </row>
    <row r="971" spans="2:46" x14ac:dyDescent="0.25">
      <c r="B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c r="AA971" s="180"/>
      <c r="AB971" s="180"/>
      <c r="AC971" s="180"/>
      <c r="AD971" s="180"/>
      <c r="AE971" s="180"/>
      <c r="AF971" s="180"/>
      <c r="AG971" s="180"/>
      <c r="AH971" s="180"/>
      <c r="AI971" s="180"/>
      <c r="AJ971" s="180"/>
      <c r="AK971" s="180"/>
      <c r="AL971" s="180"/>
      <c r="AM971" s="180"/>
      <c r="AN971" s="180"/>
      <c r="AO971" s="180"/>
      <c r="AP971" s="180"/>
      <c r="AQ971" s="180"/>
      <c r="AR971" s="180"/>
      <c r="AS971" s="180"/>
      <c r="AT971" s="180"/>
    </row>
    <row r="972" spans="2:46" x14ac:dyDescent="0.25">
      <c r="B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c r="AA972" s="180"/>
      <c r="AB972" s="180"/>
      <c r="AC972" s="180"/>
      <c r="AD972" s="180"/>
      <c r="AE972" s="180"/>
      <c r="AF972" s="180"/>
      <c r="AG972" s="180"/>
      <c r="AH972" s="180"/>
      <c r="AI972" s="180"/>
      <c r="AJ972" s="180"/>
      <c r="AK972" s="180"/>
      <c r="AL972" s="180"/>
      <c r="AM972" s="180"/>
      <c r="AN972" s="180"/>
      <c r="AO972" s="180"/>
      <c r="AP972" s="180"/>
      <c r="AQ972" s="180"/>
      <c r="AR972" s="180"/>
      <c r="AS972" s="180"/>
      <c r="AT972" s="180"/>
    </row>
    <row r="973" spans="2:46" x14ac:dyDescent="0.25">
      <c r="B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c r="AA973" s="180"/>
      <c r="AB973" s="180"/>
      <c r="AC973" s="180"/>
      <c r="AD973" s="180"/>
      <c r="AE973" s="180"/>
      <c r="AF973" s="180"/>
      <c r="AG973" s="180"/>
      <c r="AH973" s="180"/>
      <c r="AI973" s="180"/>
      <c r="AJ973" s="180"/>
      <c r="AK973" s="180"/>
      <c r="AL973" s="180"/>
      <c r="AM973" s="180"/>
      <c r="AN973" s="180"/>
      <c r="AO973" s="180"/>
      <c r="AP973" s="180"/>
      <c r="AQ973" s="180"/>
      <c r="AR973" s="180"/>
      <c r="AS973" s="180"/>
      <c r="AT973" s="180"/>
    </row>
    <row r="974" spans="2:46" x14ac:dyDescent="0.25">
      <c r="B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c r="AA974" s="180"/>
      <c r="AB974" s="180"/>
      <c r="AC974" s="180"/>
      <c r="AD974" s="180"/>
      <c r="AE974" s="180"/>
      <c r="AF974" s="180"/>
      <c r="AG974" s="180"/>
      <c r="AH974" s="180"/>
      <c r="AI974" s="180"/>
      <c r="AJ974" s="180"/>
      <c r="AK974" s="180"/>
      <c r="AL974" s="180"/>
      <c r="AM974" s="180"/>
      <c r="AN974" s="180"/>
      <c r="AO974" s="180"/>
      <c r="AP974" s="180"/>
      <c r="AQ974" s="180"/>
      <c r="AR974" s="180"/>
      <c r="AS974" s="180"/>
      <c r="AT974" s="180"/>
    </row>
    <row r="975" spans="2:46" x14ac:dyDescent="0.25">
      <c r="B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c r="AA975" s="180"/>
      <c r="AB975" s="180"/>
      <c r="AC975" s="180"/>
      <c r="AD975" s="180"/>
      <c r="AE975" s="180"/>
      <c r="AF975" s="180"/>
      <c r="AG975" s="180"/>
      <c r="AH975" s="180"/>
      <c r="AI975" s="180"/>
      <c r="AJ975" s="180"/>
      <c r="AK975" s="180"/>
      <c r="AL975" s="180"/>
      <c r="AM975" s="180"/>
      <c r="AN975" s="180"/>
      <c r="AO975" s="180"/>
      <c r="AP975" s="180"/>
      <c r="AQ975" s="180"/>
      <c r="AR975" s="180"/>
      <c r="AS975" s="180"/>
      <c r="AT975" s="180"/>
    </row>
    <row r="976" spans="2:46" x14ac:dyDescent="0.25">
      <c r="B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c r="AA976" s="180"/>
      <c r="AB976" s="180"/>
      <c r="AC976" s="180"/>
      <c r="AD976" s="180"/>
      <c r="AE976" s="180"/>
      <c r="AF976" s="180"/>
      <c r="AG976" s="180"/>
      <c r="AH976" s="180"/>
      <c r="AI976" s="180"/>
      <c r="AJ976" s="180"/>
      <c r="AK976" s="180"/>
      <c r="AL976" s="180"/>
      <c r="AM976" s="180"/>
      <c r="AN976" s="180"/>
      <c r="AO976" s="180"/>
      <c r="AP976" s="180"/>
      <c r="AQ976" s="180"/>
      <c r="AR976" s="180"/>
      <c r="AS976" s="180"/>
      <c r="AT976" s="180"/>
    </row>
    <row r="977" spans="2:46" x14ac:dyDescent="0.25">
      <c r="B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c r="AA977" s="180"/>
      <c r="AB977" s="180"/>
      <c r="AC977" s="180"/>
      <c r="AD977" s="180"/>
      <c r="AE977" s="180"/>
      <c r="AF977" s="180"/>
      <c r="AG977" s="180"/>
      <c r="AH977" s="180"/>
      <c r="AI977" s="180"/>
      <c r="AJ977" s="180"/>
      <c r="AK977" s="180"/>
      <c r="AL977" s="180"/>
      <c r="AM977" s="180"/>
      <c r="AN977" s="180"/>
      <c r="AO977" s="180"/>
      <c r="AP977" s="180"/>
      <c r="AQ977" s="180"/>
      <c r="AR977" s="180"/>
      <c r="AS977" s="180"/>
      <c r="AT977" s="180"/>
    </row>
    <row r="978" spans="2:46" x14ac:dyDescent="0.25">
      <c r="B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c r="AA978" s="180"/>
      <c r="AB978" s="180"/>
      <c r="AC978" s="180"/>
      <c r="AD978" s="180"/>
      <c r="AE978" s="180"/>
      <c r="AF978" s="180"/>
      <c r="AG978" s="180"/>
      <c r="AH978" s="180"/>
      <c r="AI978" s="180"/>
      <c r="AJ978" s="180"/>
      <c r="AK978" s="180"/>
      <c r="AL978" s="180"/>
      <c r="AM978" s="180"/>
      <c r="AN978" s="180"/>
      <c r="AO978" s="180"/>
      <c r="AP978" s="180"/>
      <c r="AQ978" s="180"/>
      <c r="AR978" s="180"/>
      <c r="AS978" s="180"/>
      <c r="AT978" s="180"/>
    </row>
    <row r="979" spans="2:46" x14ac:dyDescent="0.25">
      <c r="B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c r="AA979" s="180"/>
      <c r="AB979" s="180"/>
      <c r="AC979" s="180"/>
      <c r="AD979" s="180"/>
      <c r="AE979" s="180"/>
      <c r="AF979" s="180"/>
      <c r="AG979" s="180"/>
      <c r="AH979" s="180"/>
      <c r="AI979" s="180"/>
      <c r="AJ979" s="180"/>
      <c r="AK979" s="180"/>
      <c r="AL979" s="180"/>
      <c r="AM979" s="180"/>
      <c r="AN979" s="180"/>
      <c r="AO979" s="180"/>
      <c r="AP979" s="180"/>
      <c r="AQ979" s="180"/>
      <c r="AR979" s="180"/>
      <c r="AS979" s="180"/>
      <c r="AT979" s="180"/>
    </row>
    <row r="980" spans="2:46" x14ac:dyDescent="0.25">
      <c r="B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c r="AA980" s="180"/>
      <c r="AB980" s="180"/>
      <c r="AC980" s="180"/>
      <c r="AD980" s="180"/>
      <c r="AE980" s="180"/>
      <c r="AF980" s="180"/>
      <c r="AG980" s="180"/>
      <c r="AH980" s="180"/>
      <c r="AI980" s="180"/>
      <c r="AJ980" s="180"/>
      <c r="AK980" s="180"/>
      <c r="AL980" s="180"/>
      <c r="AM980" s="180"/>
      <c r="AN980" s="180"/>
      <c r="AO980" s="180"/>
      <c r="AP980" s="180"/>
      <c r="AQ980" s="180"/>
      <c r="AR980" s="180"/>
      <c r="AS980" s="180"/>
      <c r="AT980" s="180"/>
    </row>
    <row r="981" spans="2:46" x14ac:dyDescent="0.25">
      <c r="B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c r="AA981" s="180"/>
      <c r="AB981" s="180"/>
      <c r="AC981" s="180"/>
      <c r="AD981" s="180"/>
      <c r="AE981" s="180"/>
      <c r="AF981" s="180"/>
      <c r="AG981" s="180"/>
      <c r="AH981" s="180"/>
      <c r="AI981" s="180"/>
      <c r="AJ981" s="180"/>
      <c r="AK981" s="180"/>
      <c r="AL981" s="180"/>
      <c r="AM981" s="180"/>
      <c r="AN981" s="180"/>
      <c r="AO981" s="180"/>
      <c r="AP981" s="180"/>
      <c r="AQ981" s="180"/>
      <c r="AR981" s="180"/>
      <c r="AS981" s="180"/>
      <c r="AT981" s="180"/>
    </row>
    <row r="982" spans="2:46" x14ac:dyDescent="0.25">
      <c r="B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c r="AB982" s="180"/>
      <c r="AC982" s="180"/>
      <c r="AD982" s="180"/>
      <c r="AE982" s="180"/>
      <c r="AF982" s="180"/>
      <c r="AG982" s="180"/>
      <c r="AH982" s="180"/>
      <c r="AI982" s="180"/>
      <c r="AJ982" s="180"/>
      <c r="AK982" s="180"/>
      <c r="AL982" s="180"/>
      <c r="AM982" s="180"/>
      <c r="AN982" s="180"/>
      <c r="AO982" s="180"/>
      <c r="AP982" s="180"/>
      <c r="AQ982" s="180"/>
      <c r="AR982" s="180"/>
      <c r="AS982" s="180"/>
      <c r="AT982" s="180"/>
    </row>
    <row r="983" spans="2:46" x14ac:dyDescent="0.25">
      <c r="B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c r="AA983" s="180"/>
      <c r="AB983" s="180"/>
      <c r="AC983" s="180"/>
      <c r="AD983" s="180"/>
      <c r="AE983" s="180"/>
      <c r="AF983" s="180"/>
      <c r="AG983" s="180"/>
      <c r="AH983" s="180"/>
      <c r="AI983" s="180"/>
      <c r="AJ983" s="180"/>
      <c r="AK983" s="180"/>
      <c r="AL983" s="180"/>
      <c r="AM983" s="180"/>
      <c r="AN983" s="180"/>
      <c r="AO983" s="180"/>
      <c r="AP983" s="180"/>
      <c r="AQ983" s="180"/>
      <c r="AR983" s="180"/>
      <c r="AS983" s="180"/>
      <c r="AT983" s="180"/>
    </row>
    <row r="984" spans="2:46" x14ac:dyDescent="0.25">
      <c r="B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c r="AA984" s="180"/>
      <c r="AB984" s="180"/>
      <c r="AC984" s="180"/>
      <c r="AD984" s="180"/>
      <c r="AE984" s="180"/>
      <c r="AF984" s="180"/>
      <c r="AG984" s="180"/>
      <c r="AH984" s="180"/>
      <c r="AI984" s="180"/>
      <c r="AJ984" s="180"/>
      <c r="AK984" s="180"/>
      <c r="AL984" s="180"/>
      <c r="AM984" s="180"/>
      <c r="AN984" s="180"/>
      <c r="AO984" s="180"/>
      <c r="AP984" s="180"/>
      <c r="AQ984" s="180"/>
      <c r="AR984" s="180"/>
      <c r="AS984" s="180"/>
      <c r="AT984" s="180"/>
    </row>
    <row r="985" spans="2:46" x14ac:dyDescent="0.25">
      <c r="B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c r="AA985" s="180"/>
      <c r="AB985" s="180"/>
      <c r="AC985" s="180"/>
      <c r="AD985" s="180"/>
      <c r="AE985" s="180"/>
      <c r="AF985" s="180"/>
      <c r="AG985" s="180"/>
      <c r="AH985" s="180"/>
      <c r="AI985" s="180"/>
      <c r="AJ985" s="180"/>
      <c r="AK985" s="180"/>
      <c r="AL985" s="180"/>
      <c r="AM985" s="180"/>
      <c r="AN985" s="180"/>
      <c r="AO985" s="180"/>
      <c r="AP985" s="180"/>
      <c r="AQ985" s="180"/>
      <c r="AR985" s="180"/>
      <c r="AS985" s="180"/>
      <c r="AT985" s="180"/>
    </row>
    <row r="986" spans="2:46" x14ac:dyDescent="0.25">
      <c r="B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c r="AA986" s="180"/>
      <c r="AB986" s="180"/>
      <c r="AC986" s="180"/>
      <c r="AD986" s="180"/>
      <c r="AE986" s="180"/>
      <c r="AF986" s="180"/>
      <c r="AG986" s="180"/>
      <c r="AH986" s="180"/>
      <c r="AI986" s="180"/>
      <c r="AJ986" s="180"/>
      <c r="AK986" s="180"/>
      <c r="AL986" s="180"/>
      <c r="AM986" s="180"/>
      <c r="AN986" s="180"/>
      <c r="AO986" s="180"/>
      <c r="AP986" s="180"/>
      <c r="AQ986" s="180"/>
      <c r="AR986" s="180"/>
      <c r="AS986" s="180"/>
      <c r="AT986" s="180"/>
    </row>
    <row r="987" spans="2:46" x14ac:dyDescent="0.25">
      <c r="B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c r="AA987" s="180"/>
      <c r="AB987" s="180"/>
      <c r="AC987" s="180"/>
      <c r="AD987" s="180"/>
      <c r="AE987" s="180"/>
      <c r="AF987" s="180"/>
      <c r="AG987" s="180"/>
      <c r="AH987" s="180"/>
      <c r="AI987" s="180"/>
      <c r="AJ987" s="180"/>
      <c r="AK987" s="180"/>
      <c r="AL987" s="180"/>
      <c r="AM987" s="180"/>
      <c r="AN987" s="180"/>
      <c r="AO987" s="180"/>
      <c r="AP987" s="180"/>
      <c r="AQ987" s="180"/>
      <c r="AR987" s="180"/>
      <c r="AS987" s="180"/>
      <c r="AT987" s="180"/>
    </row>
    <row r="988" spans="2:46" x14ac:dyDescent="0.25">
      <c r="B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c r="AA988" s="180"/>
      <c r="AB988" s="180"/>
      <c r="AC988" s="180"/>
      <c r="AD988" s="180"/>
      <c r="AE988" s="180"/>
      <c r="AF988" s="180"/>
      <c r="AG988" s="180"/>
      <c r="AH988" s="180"/>
      <c r="AI988" s="180"/>
      <c r="AJ988" s="180"/>
      <c r="AK988" s="180"/>
      <c r="AL988" s="180"/>
      <c r="AM988" s="180"/>
      <c r="AN988" s="180"/>
      <c r="AO988" s="180"/>
      <c r="AP988" s="180"/>
      <c r="AQ988" s="180"/>
      <c r="AR988" s="180"/>
      <c r="AS988" s="180"/>
      <c r="AT988" s="180"/>
    </row>
    <row r="989" spans="2:46" x14ac:dyDescent="0.25">
      <c r="B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c r="AA989" s="180"/>
      <c r="AB989" s="180"/>
      <c r="AC989" s="180"/>
      <c r="AD989" s="180"/>
      <c r="AE989" s="180"/>
      <c r="AF989" s="180"/>
      <c r="AG989" s="180"/>
      <c r="AH989" s="180"/>
      <c r="AI989" s="180"/>
      <c r="AJ989" s="180"/>
      <c r="AK989" s="180"/>
      <c r="AL989" s="180"/>
      <c r="AM989" s="180"/>
      <c r="AN989" s="180"/>
      <c r="AO989" s="180"/>
      <c r="AP989" s="180"/>
      <c r="AQ989" s="180"/>
      <c r="AR989" s="180"/>
      <c r="AS989" s="180"/>
      <c r="AT989" s="180"/>
    </row>
    <row r="990" spans="2:46" x14ac:dyDescent="0.25">
      <c r="B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c r="AA990" s="180"/>
      <c r="AB990" s="180"/>
      <c r="AC990" s="180"/>
      <c r="AD990" s="180"/>
      <c r="AE990" s="180"/>
      <c r="AF990" s="180"/>
      <c r="AG990" s="180"/>
      <c r="AH990" s="180"/>
      <c r="AI990" s="180"/>
      <c r="AJ990" s="180"/>
      <c r="AK990" s="180"/>
      <c r="AL990" s="180"/>
      <c r="AM990" s="180"/>
      <c r="AN990" s="180"/>
      <c r="AO990" s="180"/>
      <c r="AP990" s="180"/>
      <c r="AQ990" s="180"/>
      <c r="AR990" s="180"/>
      <c r="AS990" s="180"/>
      <c r="AT990" s="180"/>
    </row>
    <row r="991" spans="2:46" x14ac:dyDescent="0.25">
      <c r="B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c r="AA991" s="180"/>
      <c r="AB991" s="180"/>
      <c r="AC991" s="180"/>
      <c r="AD991" s="180"/>
      <c r="AE991" s="180"/>
      <c r="AF991" s="180"/>
      <c r="AG991" s="180"/>
      <c r="AH991" s="180"/>
      <c r="AI991" s="180"/>
      <c r="AJ991" s="180"/>
      <c r="AK991" s="180"/>
      <c r="AL991" s="180"/>
      <c r="AM991" s="180"/>
      <c r="AN991" s="180"/>
      <c r="AO991" s="180"/>
      <c r="AP991" s="180"/>
      <c r="AQ991" s="180"/>
      <c r="AR991" s="180"/>
      <c r="AS991" s="180"/>
      <c r="AT991" s="180"/>
    </row>
    <row r="992" spans="2:46" x14ac:dyDescent="0.25">
      <c r="B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c r="AA992" s="180"/>
      <c r="AB992" s="180"/>
      <c r="AC992" s="180"/>
      <c r="AD992" s="180"/>
      <c r="AE992" s="180"/>
      <c r="AF992" s="180"/>
      <c r="AG992" s="180"/>
      <c r="AH992" s="180"/>
      <c r="AI992" s="180"/>
      <c r="AJ992" s="180"/>
      <c r="AK992" s="180"/>
      <c r="AL992" s="180"/>
      <c r="AM992" s="180"/>
      <c r="AN992" s="180"/>
      <c r="AO992" s="180"/>
      <c r="AP992" s="180"/>
      <c r="AQ992" s="180"/>
      <c r="AR992" s="180"/>
      <c r="AS992" s="180"/>
      <c r="AT992" s="180"/>
    </row>
    <row r="993" spans="2:46" x14ac:dyDescent="0.25">
      <c r="B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c r="AA993" s="180"/>
      <c r="AB993" s="180"/>
      <c r="AC993" s="180"/>
      <c r="AD993" s="180"/>
      <c r="AE993" s="180"/>
      <c r="AF993" s="180"/>
      <c r="AG993" s="180"/>
      <c r="AH993" s="180"/>
      <c r="AI993" s="180"/>
      <c r="AJ993" s="180"/>
      <c r="AK993" s="180"/>
      <c r="AL993" s="180"/>
      <c r="AM993" s="180"/>
      <c r="AN993" s="180"/>
      <c r="AO993" s="180"/>
      <c r="AP993" s="180"/>
      <c r="AQ993" s="180"/>
      <c r="AR993" s="180"/>
      <c r="AS993" s="180"/>
      <c r="AT993" s="180"/>
    </row>
    <row r="994" spans="2:46" x14ac:dyDescent="0.25">
      <c r="B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c r="AA994" s="180"/>
      <c r="AB994" s="180"/>
      <c r="AC994" s="180"/>
      <c r="AD994" s="180"/>
      <c r="AE994" s="180"/>
      <c r="AF994" s="180"/>
      <c r="AG994" s="180"/>
      <c r="AH994" s="180"/>
      <c r="AI994" s="180"/>
      <c r="AJ994" s="180"/>
      <c r="AK994" s="180"/>
      <c r="AL994" s="180"/>
      <c r="AM994" s="180"/>
      <c r="AN994" s="180"/>
      <c r="AO994" s="180"/>
      <c r="AP994" s="180"/>
      <c r="AQ994" s="180"/>
      <c r="AR994" s="180"/>
      <c r="AS994" s="180"/>
      <c r="AT994" s="180"/>
    </row>
    <row r="995" spans="2:46" x14ac:dyDescent="0.25">
      <c r="B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c r="AA995" s="180"/>
      <c r="AB995" s="180"/>
      <c r="AC995" s="180"/>
      <c r="AD995" s="180"/>
      <c r="AE995" s="180"/>
      <c r="AF995" s="180"/>
      <c r="AG995" s="180"/>
      <c r="AH995" s="180"/>
      <c r="AI995" s="180"/>
      <c r="AJ995" s="180"/>
      <c r="AK995" s="180"/>
      <c r="AL995" s="180"/>
      <c r="AM995" s="180"/>
      <c r="AN995" s="180"/>
      <c r="AO995" s="180"/>
      <c r="AP995" s="180"/>
      <c r="AQ995" s="180"/>
      <c r="AR995" s="180"/>
      <c r="AS995" s="180"/>
      <c r="AT995" s="180"/>
    </row>
    <row r="996" spans="2:46" x14ac:dyDescent="0.25">
      <c r="B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c r="AA996" s="180"/>
      <c r="AB996" s="180"/>
      <c r="AC996" s="180"/>
      <c r="AD996" s="180"/>
      <c r="AE996" s="180"/>
      <c r="AF996" s="180"/>
      <c r="AG996" s="180"/>
      <c r="AH996" s="180"/>
      <c r="AI996" s="180"/>
      <c r="AJ996" s="180"/>
      <c r="AK996" s="180"/>
      <c r="AL996" s="180"/>
      <c r="AM996" s="180"/>
      <c r="AN996" s="180"/>
      <c r="AO996" s="180"/>
      <c r="AP996" s="180"/>
      <c r="AQ996" s="180"/>
      <c r="AR996" s="180"/>
      <c r="AS996" s="180"/>
      <c r="AT996" s="180"/>
    </row>
    <row r="997" spans="2:46" x14ac:dyDescent="0.25">
      <c r="B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c r="AA997" s="180"/>
      <c r="AB997" s="180"/>
      <c r="AC997" s="180"/>
      <c r="AD997" s="180"/>
      <c r="AE997" s="180"/>
      <c r="AF997" s="180"/>
      <c r="AG997" s="180"/>
      <c r="AH997" s="180"/>
      <c r="AI997" s="180"/>
      <c r="AJ997" s="180"/>
      <c r="AK997" s="180"/>
      <c r="AL997" s="180"/>
      <c r="AM997" s="180"/>
      <c r="AN997" s="180"/>
      <c r="AO997" s="180"/>
      <c r="AP997" s="180"/>
      <c r="AQ997" s="180"/>
      <c r="AR997" s="180"/>
      <c r="AS997" s="180"/>
      <c r="AT997" s="180"/>
    </row>
    <row r="998" spans="2:46" x14ac:dyDescent="0.25">
      <c r="B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c r="AA998" s="180"/>
      <c r="AB998" s="180"/>
      <c r="AC998" s="180"/>
      <c r="AD998" s="180"/>
      <c r="AE998" s="180"/>
      <c r="AF998" s="180"/>
      <c r="AG998" s="180"/>
      <c r="AH998" s="180"/>
      <c r="AI998" s="180"/>
      <c r="AJ998" s="180"/>
      <c r="AK998" s="180"/>
      <c r="AL998" s="180"/>
      <c r="AM998" s="180"/>
      <c r="AN998" s="180"/>
      <c r="AO998" s="180"/>
      <c r="AP998" s="180"/>
      <c r="AQ998" s="180"/>
      <c r="AR998" s="180"/>
      <c r="AS998" s="180"/>
      <c r="AT998" s="180"/>
    </row>
    <row r="999" spans="2:46" x14ac:dyDescent="0.25">
      <c r="B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c r="AA999" s="180"/>
      <c r="AB999" s="180"/>
      <c r="AC999" s="180"/>
      <c r="AD999" s="180"/>
      <c r="AE999" s="180"/>
      <c r="AF999" s="180"/>
      <c r="AG999" s="180"/>
      <c r="AH999" s="180"/>
      <c r="AI999" s="180"/>
      <c r="AJ999" s="180"/>
      <c r="AK999" s="180"/>
      <c r="AL999" s="180"/>
      <c r="AM999" s="180"/>
      <c r="AN999" s="180"/>
      <c r="AO999" s="180"/>
      <c r="AP999" s="180"/>
      <c r="AQ999" s="180"/>
      <c r="AR999" s="180"/>
      <c r="AS999" s="180"/>
      <c r="AT999" s="180"/>
    </row>
    <row r="1000" spans="2:46" x14ac:dyDescent="0.25">
      <c r="B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c r="AA1000" s="180"/>
      <c r="AB1000" s="180"/>
      <c r="AC1000" s="180"/>
      <c r="AD1000" s="180"/>
      <c r="AE1000" s="180"/>
      <c r="AF1000" s="180"/>
      <c r="AG1000" s="180"/>
      <c r="AH1000" s="180"/>
      <c r="AI1000" s="180"/>
      <c r="AJ1000" s="180"/>
      <c r="AK1000" s="180"/>
      <c r="AL1000" s="180"/>
      <c r="AM1000" s="180"/>
      <c r="AN1000" s="180"/>
      <c r="AO1000" s="180"/>
      <c r="AP1000" s="180"/>
      <c r="AQ1000" s="180"/>
      <c r="AR1000" s="180"/>
      <c r="AS1000" s="180"/>
      <c r="AT1000" s="180"/>
    </row>
  </sheetData>
  <mergeCells count="62">
    <mergeCell ref="A5:C5"/>
    <mergeCell ref="A3:D3"/>
    <mergeCell ref="C2:AR2"/>
    <mergeCell ref="M5:P5"/>
    <mergeCell ref="Q5:T5"/>
    <mergeCell ref="AG5:AJ5"/>
    <mergeCell ref="AK5:AN5"/>
    <mergeCell ref="E3:AR3"/>
    <mergeCell ref="E5:H5"/>
    <mergeCell ref="I5:L5"/>
    <mergeCell ref="U5:X5"/>
    <mergeCell ref="Y5:AB5"/>
    <mergeCell ref="AC5:AF5"/>
    <mergeCell ref="AO5:AR5"/>
    <mergeCell ref="A14:AR14"/>
    <mergeCell ref="A6:C6"/>
    <mergeCell ref="AS6:AS8"/>
    <mergeCell ref="AT6:AT8"/>
    <mergeCell ref="A7:AR7"/>
    <mergeCell ref="A8:AR8"/>
    <mergeCell ref="A9:D9"/>
    <mergeCell ref="A10:AR10"/>
    <mergeCell ref="A11:D11"/>
    <mergeCell ref="A12:D12"/>
    <mergeCell ref="A13:D13"/>
    <mergeCell ref="A32:D32"/>
    <mergeCell ref="A26:D26"/>
    <mergeCell ref="A15:D15"/>
    <mergeCell ref="A16:D16"/>
    <mergeCell ref="A17:AR17"/>
    <mergeCell ref="A18:D18"/>
    <mergeCell ref="A19:AR19"/>
    <mergeCell ref="A20:AR20"/>
    <mergeCell ref="A21:D21"/>
    <mergeCell ref="A22:D22"/>
    <mergeCell ref="A23:D23"/>
    <mergeCell ref="A24:D24"/>
    <mergeCell ref="A25:D25"/>
    <mergeCell ref="A27:D27"/>
    <mergeCell ref="A28:AR28"/>
    <mergeCell ref="A29:D29"/>
    <mergeCell ref="A30:AR30"/>
    <mergeCell ref="A31:D31"/>
    <mergeCell ref="A51:D51"/>
    <mergeCell ref="A45:D45"/>
    <mergeCell ref="A46:D46"/>
    <mergeCell ref="A47:AR47"/>
    <mergeCell ref="A48:D48"/>
    <mergeCell ref="A49:D49"/>
    <mergeCell ref="A50:D50"/>
    <mergeCell ref="A44:AR44"/>
    <mergeCell ref="A33:AR33"/>
    <mergeCell ref="A34:D34"/>
    <mergeCell ref="A39:D39"/>
    <mergeCell ref="A40:D40"/>
    <mergeCell ref="A41:AR41"/>
    <mergeCell ref="A42:D42"/>
    <mergeCell ref="A43:D43"/>
    <mergeCell ref="A35:D35"/>
    <mergeCell ref="A36:AR36"/>
    <mergeCell ref="A37:D37"/>
    <mergeCell ref="A38: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 Lista de chequeo</vt:lpstr>
      <vt:lpstr>b. Definiciones</vt:lpstr>
      <vt:lpstr>c. Hoja Radar</vt:lpstr>
      <vt:lpstr>d. Priorización</vt:lpstr>
      <vt:lpstr>e. Mapa de procesos</vt:lpstr>
      <vt:lpstr>f. Autoevaluación cualitativa</vt:lpstr>
      <vt:lpstr>g. Autoevaluación Cuantitativa</vt:lpstr>
      <vt:lpstr>h. Hoja2</vt:lpstr>
      <vt:lpstr>i. cronograma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pcasiste Asistenciales</dc:creator>
  <cp:lastModifiedBy>Usuario</cp:lastModifiedBy>
  <cp:lastPrinted>2020-06-17T14:26:36Z</cp:lastPrinted>
  <dcterms:created xsi:type="dcterms:W3CDTF">2016-07-06T12:52:00Z</dcterms:created>
  <dcterms:modified xsi:type="dcterms:W3CDTF">2021-07-22T23:00:24Z</dcterms:modified>
</cp:coreProperties>
</file>