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xr:revisionPtr revIDLastSave="0" documentId="13_ncr:1_{40B85892-80CE-4365-B472-36789CDFA9AF}" xr6:coauthVersionLast="47" xr6:coauthVersionMax="47" xr10:uidLastSave="{00000000-0000-0000-0000-000000000000}"/>
  <bookViews>
    <workbookView xWindow="-120" yWindow="-120" windowWidth="20730" windowHeight="11040" firstSheet="2" activeTab="2" xr2:uid="{00000000-000D-0000-FFFF-FFFF00000000}"/>
  </bookViews>
  <sheets>
    <sheet name="Cronograma" sheetId="11" state="hidden" r:id="rId1"/>
    <sheet name="Hoja1" sheetId="12" state="hidden" r:id="rId2"/>
    <sheet name="gantt" sheetId="13" r:id="rId3"/>
    <sheet name="Hoja3" sheetId="14" state="hidden" r:id="rId4"/>
    <sheet name="caracterizacion" sheetId="15" state="hidden" r:id="rId5"/>
  </sheets>
  <definedNames>
    <definedName name="hoy" localSheetId="0">TODAY()</definedName>
    <definedName name="hoy" localSheetId="2">TODAY()</definedName>
    <definedName name="Inicio_del_proyecto" localSheetId="2">gantt!$D$3</definedName>
    <definedName name="Inicio_del_proyecto">Cronograma!$D$3</definedName>
    <definedName name="Semana_para_mostrar" localSheetId="2">gantt!$D$4</definedName>
    <definedName name="Semana_para_mostrar">Cronograma!$D$4</definedName>
    <definedName name="task_end" localSheetId="0">Cronograma!$E1</definedName>
    <definedName name="task_end" localSheetId="2">gantt!$E1</definedName>
    <definedName name="task_end" localSheetId="3">Hoja3!#REF!</definedName>
    <definedName name="task_progress" localSheetId="0">Cronograma!$C1</definedName>
    <definedName name="task_progress" localSheetId="2">gantt!$C1</definedName>
    <definedName name="task_start" localSheetId="0">Cronograma!$D1</definedName>
    <definedName name="task_start" localSheetId="2">gantt!$D1</definedName>
    <definedName name="task_start" localSheetId="3">Hoja3!$C1</definedName>
    <definedName name="_xlnm.Print_Titles" localSheetId="0">Cronograma!$4:$6</definedName>
    <definedName name="_xlnm.Print_Titles" localSheetId="2">gantt!$4:$6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13" l="1"/>
  <c r="E13" i="13"/>
  <c r="D8" i="13"/>
  <c r="G7" i="13"/>
  <c r="H5" i="13"/>
  <c r="I5" i="13" s="1"/>
  <c r="G8" i="11"/>
  <c r="E31" i="11"/>
  <c r="E30" i="11"/>
  <c r="E28" i="11"/>
  <c r="E29" i="11"/>
  <c r="D9" i="11"/>
  <c r="E9" i="11" s="1"/>
  <c r="G9" i="11" s="1"/>
  <c r="G7" i="11"/>
  <c r="J5" i="13" l="1"/>
  <c r="I6" i="13"/>
  <c r="H6" i="13"/>
  <c r="H4" i="13"/>
  <c r="E8" i="13"/>
  <c r="D9" i="13" s="1"/>
  <c r="E9" i="13" s="1"/>
  <c r="D11" i="11"/>
  <c r="E11" i="11" s="1"/>
  <c r="E13" i="11"/>
  <c r="D15" i="11" s="1"/>
  <c r="D16" i="11" s="1"/>
  <c r="E16" i="11" s="1"/>
  <c r="D17" i="11" s="1"/>
  <c r="E17" i="11" s="1"/>
  <c r="D13" i="11"/>
  <c r="D10" i="13" l="1"/>
  <c r="E10" i="13" s="1"/>
  <c r="J6" i="13"/>
  <c r="K5" i="13"/>
  <c r="G8" i="13"/>
  <c r="E15" i="11"/>
  <c r="D10" i="11"/>
  <c r="E10" i="11" s="1"/>
  <c r="D12" i="11" s="1"/>
  <c r="H5" i="11"/>
  <c r="G23" i="11"/>
  <c r="G19" i="11"/>
  <c r="G14" i="11"/>
  <c r="D11" i="13" l="1"/>
  <c r="G10" i="13"/>
  <c r="G9" i="13"/>
  <c r="K6" i="13"/>
  <c r="L5" i="13"/>
  <c r="H6" i="11"/>
  <c r="E11" i="13" l="1"/>
  <c r="D12" i="13" s="1"/>
  <c r="L6" i="13"/>
  <c r="M5" i="13"/>
  <c r="G10" i="11"/>
  <c r="G15" i="11"/>
  <c r="G13" i="11"/>
  <c r="I5" i="11"/>
  <c r="J5" i="11" s="1"/>
  <c r="K5" i="11" s="1"/>
  <c r="L5" i="11" s="1"/>
  <c r="M5" i="11" s="1"/>
  <c r="N5" i="11" s="1"/>
  <c r="O5" i="11" s="1"/>
  <c r="H4" i="11"/>
  <c r="E12" i="13" l="1"/>
  <c r="D13" i="13" s="1"/>
  <c r="G12" i="13"/>
  <c r="G11" i="13"/>
  <c r="M6" i="13"/>
  <c r="N5" i="13"/>
  <c r="G16" i="11"/>
  <c r="G11" i="11"/>
  <c r="E12" i="11"/>
  <c r="G12" i="11" s="1"/>
  <c r="O4" i="11"/>
  <c r="P5" i="11"/>
  <c r="Q5" i="11" s="1"/>
  <c r="R5" i="11" s="1"/>
  <c r="S5" i="11" s="1"/>
  <c r="T5" i="11" s="1"/>
  <c r="U5" i="11" s="1"/>
  <c r="V5" i="11" s="1"/>
  <c r="I6" i="11"/>
  <c r="G13" i="13" l="1"/>
  <c r="O5" i="13"/>
  <c r="N6" i="13"/>
  <c r="V4" i="11"/>
  <c r="W5" i="11"/>
  <c r="X5" i="11" s="1"/>
  <c r="Y5" i="11" s="1"/>
  <c r="Z5" i="11" s="1"/>
  <c r="AA5" i="11" s="1"/>
  <c r="AB5" i="11" s="1"/>
  <c r="AC5" i="11" s="1"/>
  <c r="J6" i="11"/>
  <c r="O4" i="13" l="1"/>
  <c r="O6" i="13"/>
  <c r="P5" i="13"/>
  <c r="G17" i="11"/>
  <c r="D18" i="11"/>
  <c r="E18" i="11" s="1"/>
  <c r="AD5" i="11"/>
  <c r="AE5" i="11" s="1"/>
  <c r="AF5" i="11" s="1"/>
  <c r="AG5" i="11" s="1"/>
  <c r="AH5" i="11" s="1"/>
  <c r="AI5" i="11" s="1"/>
  <c r="AC4" i="11"/>
  <c r="K6" i="11"/>
  <c r="P6" i="13" l="1"/>
  <c r="Q5" i="13"/>
  <c r="D20" i="11"/>
  <c r="E20" i="11" s="1"/>
  <c r="D21" i="11" s="1"/>
  <c r="AJ5" i="11"/>
  <c r="AK5" i="11" s="1"/>
  <c r="AL5" i="11" s="1"/>
  <c r="AM5" i="11" s="1"/>
  <c r="AN5" i="11" s="1"/>
  <c r="AO5" i="11" s="1"/>
  <c r="AP5" i="11" s="1"/>
  <c r="L6" i="11"/>
  <c r="R5" i="13" l="1"/>
  <c r="Q6" i="13"/>
  <c r="E21" i="11"/>
  <c r="D22" i="11" s="1"/>
  <c r="G20" i="11"/>
  <c r="AQ5" i="11"/>
  <c r="AR5" i="11" s="1"/>
  <c r="AJ4" i="11"/>
  <c r="M6" i="11"/>
  <c r="G16" i="13" l="1"/>
  <c r="R6" i="13"/>
  <c r="S5" i="13"/>
  <c r="G21" i="11"/>
  <c r="E22" i="11"/>
  <c r="D24" i="11" s="1"/>
  <c r="AS5" i="11"/>
  <c r="AR6" i="11"/>
  <c r="AQ4" i="11"/>
  <c r="N6" i="11"/>
  <c r="G17" i="13" l="1"/>
  <c r="S6" i="13"/>
  <c r="T5" i="13"/>
  <c r="G22" i="11"/>
  <c r="E24" i="11"/>
  <c r="D25" i="11" s="1"/>
  <c r="AT5" i="11"/>
  <c r="AS6" i="11"/>
  <c r="U5" i="13" l="1"/>
  <c r="T6" i="13"/>
  <c r="E25" i="11"/>
  <c r="D26" i="11" s="1"/>
  <c r="G24" i="11"/>
  <c r="AU5" i="11"/>
  <c r="AT6" i="11"/>
  <c r="O6" i="11"/>
  <c r="P6" i="11"/>
  <c r="U6" i="13" l="1"/>
  <c r="V5" i="13"/>
  <c r="G25" i="11"/>
  <c r="E26" i="11"/>
  <c r="D27" i="11" s="1"/>
  <c r="AV5" i="11"/>
  <c r="AU6" i="11"/>
  <c r="Q6" i="11"/>
  <c r="W5" i="13" l="1"/>
  <c r="V4" i="13"/>
  <c r="V6" i="13"/>
  <c r="G26" i="11"/>
  <c r="E27" i="11"/>
  <c r="G27" i="11" s="1"/>
  <c r="AW5" i="11"/>
  <c r="AX5" i="11" s="1"/>
  <c r="AV6" i="11"/>
  <c r="W6" i="13" l="1"/>
  <c r="X5" i="13"/>
  <c r="AY5" i="11"/>
  <c r="AX4" i="11"/>
  <c r="R6" i="11" s="1"/>
  <c r="AW6" i="11"/>
  <c r="S6" i="11"/>
  <c r="X6" i="13" l="1"/>
  <c r="Y5" i="13"/>
  <c r="AX6" i="11"/>
  <c r="AZ5" i="11"/>
  <c r="AY6" i="11"/>
  <c r="T6" i="11"/>
  <c r="Z5" i="13" l="1"/>
  <c r="Y6" i="13"/>
  <c r="AZ6" i="11"/>
  <c r="BA5" i="11"/>
  <c r="U6" i="11"/>
  <c r="Z6" i="13" l="1"/>
  <c r="AA5" i="13"/>
  <c r="BA6" i="11"/>
  <c r="BB5" i="11"/>
  <c r="V6" i="11"/>
  <c r="AA6" i="13" l="1"/>
  <c r="AB5" i="13"/>
  <c r="BB6" i="11"/>
  <c r="BC5" i="11"/>
  <c r="W6" i="11"/>
  <c r="AB6" i="13" l="1"/>
  <c r="AC5" i="13"/>
  <c r="BD5" i="11"/>
  <c r="BC6" i="11"/>
  <c r="X6" i="11"/>
  <c r="AC6" i="13" l="1"/>
  <c r="AD5" i="13"/>
  <c r="AC4" i="13"/>
  <c r="BD6" i="11"/>
  <c r="BE5" i="11"/>
  <c r="AE5" i="13" l="1"/>
  <c r="AD6" i="13"/>
  <c r="BE6" i="11"/>
  <c r="BF5" i="11"/>
  <c r="BE4" i="11"/>
  <c r="Y6" i="11" s="1"/>
  <c r="Z6" i="11"/>
  <c r="AE6" i="13" l="1"/>
  <c r="AF5" i="13"/>
  <c r="BF6" i="11"/>
  <c r="BG5" i="11"/>
  <c r="AA6" i="11"/>
  <c r="AF6" i="13" l="1"/>
  <c r="AG5" i="13"/>
  <c r="BH5" i="11"/>
  <c r="BG6" i="11"/>
  <c r="AB6" i="11"/>
  <c r="AH5" i="13" l="1"/>
  <c r="AG6" i="13"/>
  <c r="BI5" i="11"/>
  <c r="BH6" i="11"/>
  <c r="AC6" i="11"/>
  <c r="AH6" i="13" l="1"/>
  <c r="AI5" i="13"/>
  <c r="BJ5" i="11"/>
  <c r="BI6" i="11"/>
  <c r="AD6" i="11"/>
  <c r="AI6" i="13" l="1"/>
  <c r="AJ5" i="13"/>
  <c r="BK5" i="11"/>
  <c r="BL5" i="11" s="1"/>
  <c r="BJ6" i="11"/>
  <c r="AE6" i="11"/>
  <c r="AJ6" i="13" l="1"/>
  <c r="AK5" i="13"/>
  <c r="AJ4" i="13"/>
  <c r="BL4" i="11"/>
  <c r="BL6" i="11"/>
  <c r="BM5" i="11"/>
  <c r="BK6" i="11"/>
  <c r="AF6" i="11"/>
  <c r="AK6" i="13" l="1"/>
  <c r="AL5" i="13"/>
  <c r="BN5" i="11"/>
  <c r="BM6" i="11"/>
  <c r="AG6" i="11"/>
  <c r="AM5" i="13" l="1"/>
  <c r="AL6" i="13"/>
  <c r="BN6" i="11"/>
  <c r="BO5" i="11"/>
  <c r="AH6" i="11"/>
  <c r="AM6" i="13" l="1"/>
  <c r="AN5" i="13"/>
  <c r="BO6" i="11"/>
  <c r="BP5" i="11"/>
  <c r="AI6" i="11"/>
  <c r="AN6" i="13" l="1"/>
  <c r="AO5" i="13"/>
  <c r="BQ5" i="11"/>
  <c r="BP6" i="11"/>
  <c r="AJ6" i="11"/>
  <c r="AP5" i="13" l="1"/>
  <c r="AO6" i="13"/>
  <c r="BQ6" i="11"/>
  <c r="BR5" i="11"/>
  <c r="AK6" i="11"/>
  <c r="AP6" i="13" l="1"/>
  <c r="AQ5" i="13"/>
  <c r="BR6" i="11"/>
  <c r="BS5" i="11"/>
  <c r="AL6" i="11"/>
  <c r="AQ4" i="13" l="1"/>
  <c r="AQ6" i="13"/>
  <c r="AR5" i="13"/>
  <c r="BS4" i="11"/>
  <c r="BT5" i="11"/>
  <c r="BS6" i="11"/>
  <c r="AM6" i="11"/>
  <c r="AR6" i="13" l="1"/>
  <c r="AS5" i="13"/>
  <c r="BU5" i="11"/>
  <c r="BT6" i="11"/>
  <c r="AN6" i="11"/>
  <c r="AS6" i="13" l="1"/>
  <c r="AT5" i="13"/>
  <c r="BU6" i="11"/>
  <c r="BV5" i="11"/>
  <c r="AO6" i="11"/>
  <c r="AU5" i="13" l="1"/>
  <c r="AT6" i="13"/>
  <c r="BW5" i="11"/>
  <c r="BV6" i="11"/>
  <c r="AP6" i="11"/>
  <c r="AU6" i="13" l="1"/>
  <c r="AV5" i="13"/>
  <c r="BX5" i="11"/>
  <c r="BW6" i="11"/>
  <c r="AQ6" i="11"/>
  <c r="AV6" i="13" l="1"/>
  <c r="AW5" i="13"/>
  <c r="BY5" i="11"/>
  <c r="BX6" i="11"/>
  <c r="AX5" i="13" l="1"/>
  <c r="AW6" i="13"/>
  <c r="BY6" i="11"/>
  <c r="BZ5" i="11"/>
  <c r="AX6" i="13" l="1"/>
  <c r="AY5" i="13"/>
  <c r="AX4" i="13"/>
  <c r="CA5" i="11"/>
  <c r="BZ4" i="11"/>
  <c r="BZ6" i="11"/>
  <c r="AY6" i="13" l="1"/>
  <c r="AZ5" i="13"/>
  <c r="CA6" i="11"/>
  <c r="CB5" i="11"/>
  <c r="BA5" i="13" l="1"/>
  <c r="AZ6" i="13"/>
  <c r="CC5" i="11"/>
  <c r="CB6" i="11"/>
  <c r="BA6" i="13" l="1"/>
  <c r="BB5" i="13"/>
  <c r="CC6" i="11"/>
  <c r="CD5" i="11"/>
  <c r="BC5" i="13" l="1"/>
  <c r="BB6" i="13"/>
  <c r="CD6" i="11"/>
  <c r="CE5" i="11"/>
  <c r="BC6" i="13" l="1"/>
  <c r="BD5" i="13"/>
  <c r="CE6" i="11"/>
  <c r="CF5" i="11"/>
  <c r="BE5" i="13" l="1"/>
  <c r="BD6" i="13"/>
  <c r="CG5" i="11"/>
  <c r="CF6" i="11"/>
  <c r="BF5" i="13" l="1"/>
  <c r="BE6" i="13"/>
  <c r="BE4" i="13"/>
  <c r="CG4" i="11"/>
  <c r="CG6" i="11"/>
  <c r="CH5" i="11"/>
  <c r="BF6" i="13" l="1"/>
  <c r="BG5" i="13"/>
  <c r="CI5" i="11"/>
  <c r="CH6" i="11"/>
  <c r="BG6" i="13" l="1"/>
  <c r="BH5" i="13"/>
  <c r="CI6" i="11"/>
  <c r="CJ5" i="11"/>
  <c r="BH6" i="13" l="1"/>
  <c r="BI5" i="13"/>
  <c r="CJ6" i="11"/>
  <c r="CK5" i="11"/>
  <c r="BI6" i="13" l="1"/>
  <c r="BJ5" i="13"/>
  <c r="CK6" i="11"/>
  <c r="CL5" i="11"/>
  <c r="BK5" i="13" l="1"/>
  <c r="BJ6" i="13"/>
  <c r="CL6" i="11"/>
  <c r="CM5" i="11"/>
  <c r="BK6" i="13" l="1"/>
  <c r="BL5" i="13"/>
  <c r="CM6" i="11"/>
  <c r="CN5" i="11"/>
  <c r="BL6" i="13" l="1"/>
  <c r="BL4" i="13"/>
  <c r="BM5" i="13"/>
  <c r="CN4" i="11"/>
  <c r="CO5" i="11"/>
  <c r="CN6" i="11"/>
  <c r="BN5" i="13" l="1"/>
  <c r="BM6" i="13"/>
  <c r="CO6" i="11"/>
  <c r="CP5" i="11"/>
  <c r="BN6" i="13" l="1"/>
  <c r="BO5" i="13"/>
  <c r="CQ5" i="11"/>
  <c r="CP6" i="11"/>
  <c r="BO6" i="13" l="1"/>
  <c r="BP5" i="13"/>
  <c r="CQ6" i="11"/>
  <c r="CR5" i="11"/>
  <c r="BP6" i="13" l="1"/>
  <c r="BQ5" i="13"/>
  <c r="CR6" i="11"/>
  <c r="CS5" i="11"/>
  <c r="BQ6" i="13" l="1"/>
  <c r="BR5" i="13"/>
  <c r="CS6" i="11"/>
  <c r="CT5" i="11"/>
  <c r="BS5" i="13" l="1"/>
  <c r="BR6" i="13"/>
  <c r="CU5" i="11"/>
  <c r="CT6" i="11"/>
  <c r="BS4" i="13" l="1"/>
  <c r="BS6" i="13"/>
  <c r="BT5" i="13"/>
  <c r="CU4" i="11"/>
  <c r="CU6" i="11"/>
  <c r="CV5" i="11"/>
  <c r="BU5" i="13" l="1"/>
  <c r="BT6" i="13"/>
  <c r="CV6" i="11"/>
  <c r="CW5" i="11"/>
  <c r="BV5" i="13" l="1"/>
  <c r="BU6" i="13"/>
  <c r="CW6" i="11"/>
  <c r="CX5" i="11"/>
  <c r="BV6" i="13" l="1"/>
  <c r="BW5" i="13"/>
  <c r="CX6" i="11"/>
  <c r="CY5" i="11"/>
  <c r="BW6" i="13" l="1"/>
  <c r="BX5" i="13"/>
  <c r="CZ5" i="11"/>
  <c r="CY6" i="11"/>
  <c r="BX6" i="13" l="1"/>
  <c r="BY5" i="13"/>
  <c r="DA5" i="11"/>
  <c r="CZ6" i="11"/>
  <c r="BY6" i="13" l="1"/>
  <c r="BZ5" i="13"/>
  <c r="DB5" i="11"/>
  <c r="DA6" i="11"/>
  <c r="CA5" i="13" l="1"/>
  <c r="BZ4" i="13"/>
  <c r="BZ6" i="13"/>
  <c r="DB6" i="11"/>
  <c r="DB4" i="11"/>
  <c r="DC5" i="11"/>
  <c r="CA6" i="13" l="1"/>
  <c r="CB5" i="13"/>
  <c r="DC6" i="11"/>
  <c r="DD5" i="11"/>
  <c r="CB6" i="13" l="1"/>
  <c r="CC5" i="13"/>
  <c r="DD6" i="11"/>
  <c r="DE5" i="11"/>
  <c r="CD5" i="13" l="1"/>
  <c r="CC6" i="13"/>
  <c r="DE6" i="11"/>
  <c r="DF5" i="11"/>
  <c r="CD6" i="13" l="1"/>
  <c r="CE5" i="13"/>
  <c r="DG5" i="11"/>
  <c r="DF6" i="11"/>
  <c r="CE6" i="13" l="1"/>
  <c r="CF5" i="13"/>
  <c r="DH5" i="11"/>
  <c r="DG6" i="11"/>
  <c r="CG5" i="13" l="1"/>
  <c r="CF6" i="13"/>
  <c r="DH6" i="11"/>
  <c r="DI5" i="11"/>
  <c r="CG6" i="13" l="1"/>
  <c r="CH5" i="13"/>
  <c r="CG4" i="13"/>
  <c r="DI4" i="11"/>
  <c r="DJ5" i="11"/>
  <c r="DI6" i="11"/>
  <c r="CI5" i="13" l="1"/>
  <c r="CH6" i="13"/>
  <c r="DJ6" i="11"/>
  <c r="DK5" i="11"/>
  <c r="CI6" i="13" l="1"/>
  <c r="CJ5" i="13"/>
  <c r="DK6" i="11"/>
  <c r="DL5" i="11"/>
  <c r="CK5" i="13" l="1"/>
  <c r="CJ6" i="13"/>
  <c r="DL6" i="11"/>
  <c r="DM5" i="11"/>
  <c r="CL5" i="13" l="1"/>
  <c r="CK6" i="13"/>
  <c r="DM6" i="11"/>
  <c r="DN5" i="11"/>
  <c r="CL6" i="13" l="1"/>
  <c r="CM5" i="13"/>
  <c r="DN6" i="11"/>
  <c r="DO5" i="11"/>
  <c r="CM6" i="13" l="1"/>
  <c r="CN5" i="13"/>
  <c r="DP5" i="11"/>
  <c r="DO6" i="11"/>
  <c r="CN6" i="13" l="1"/>
  <c r="CO5" i="13"/>
  <c r="CN4" i="13"/>
  <c r="DQ5" i="11"/>
  <c r="DP4" i="11"/>
  <c r="DP6" i="11"/>
  <c r="CO6" i="13" l="1"/>
  <c r="CP5" i="13"/>
  <c r="DQ6" i="11"/>
  <c r="DR5" i="11"/>
  <c r="CQ5" i="13" l="1"/>
  <c r="CP6" i="13"/>
  <c r="DR6" i="11"/>
  <c r="DS5" i="11"/>
  <c r="CQ6" i="13" l="1"/>
  <c r="CR5" i="13"/>
  <c r="DS6" i="11"/>
  <c r="DT5" i="11"/>
  <c r="CS5" i="13" l="1"/>
  <c r="CR6" i="13"/>
  <c r="DT6" i="11"/>
  <c r="DU5" i="11"/>
  <c r="CT5" i="13" l="1"/>
  <c r="CS6" i="13"/>
  <c r="DU6" i="11"/>
  <c r="DV5" i="11"/>
  <c r="CT6" i="13" l="1"/>
  <c r="CU5" i="13"/>
  <c r="DV6" i="11"/>
  <c r="DW5" i="11"/>
  <c r="G18" i="11"/>
  <c r="CU4" i="13" l="1"/>
  <c r="CU6" i="13"/>
  <c r="CV5" i="13"/>
  <c r="DW4" i="11"/>
  <c r="DW6" i="11"/>
  <c r="DX5" i="11"/>
  <c r="CV6" i="13" l="1"/>
  <c r="CW5" i="13"/>
  <c r="DX6" i="11"/>
  <c r="DY5" i="11"/>
  <c r="CW6" i="13" l="1"/>
  <c r="CX5" i="13"/>
  <c r="DZ5" i="11"/>
  <c r="DY6" i="11"/>
  <c r="CY5" i="13" l="1"/>
  <c r="CX6" i="13"/>
  <c r="EA5" i="11"/>
  <c r="DZ6" i="11"/>
  <c r="CZ5" i="13" l="1"/>
  <c r="CY6" i="13"/>
  <c r="EB5" i="11"/>
  <c r="EA6" i="11"/>
  <c r="DA5" i="13" l="1"/>
  <c r="CZ6" i="13"/>
  <c r="EC5" i="11"/>
  <c r="EB6" i="11"/>
  <c r="DB5" i="13" l="1"/>
  <c r="DA6" i="13"/>
  <c r="ED5" i="11"/>
  <c r="EC6" i="11"/>
  <c r="DB6" i="13" l="1"/>
  <c r="DC5" i="13"/>
  <c r="DB4" i="13"/>
  <c r="EE5" i="11"/>
  <c r="ED6" i="11"/>
  <c r="ED4" i="11"/>
  <c r="DC6" i="13" l="1"/>
  <c r="DD5" i="13"/>
  <c r="EE6" i="11"/>
  <c r="EF5" i="11"/>
  <c r="DD6" i="13" l="1"/>
  <c r="DE5" i="13"/>
  <c r="EF6" i="11"/>
  <c r="EG5" i="11"/>
  <c r="DE6" i="13" l="1"/>
  <c r="DF5" i="13"/>
  <c r="EH5" i="11"/>
  <c r="EG6" i="11"/>
  <c r="DG5" i="13" l="1"/>
  <c r="DF6" i="13"/>
  <c r="EI5" i="11"/>
  <c r="EH6" i="11"/>
  <c r="DH5" i="13" l="1"/>
  <c r="DG6" i="13"/>
  <c r="EJ5" i="11"/>
  <c r="EI6" i="11"/>
  <c r="DI5" i="13" l="1"/>
  <c r="DH6" i="13"/>
  <c r="EK5" i="11"/>
  <c r="EJ6" i="11"/>
  <c r="DJ5" i="13" l="1"/>
  <c r="DI6" i="13"/>
  <c r="DI4" i="13"/>
  <c r="EK4" i="11"/>
  <c r="EK6" i="11"/>
  <c r="EL5" i="11"/>
  <c r="DJ6" i="13" l="1"/>
  <c r="DK5" i="13"/>
  <c r="EM5" i="11"/>
  <c r="EL6" i="11"/>
  <c r="DK6" i="13" l="1"/>
  <c r="DL5" i="13"/>
  <c r="EN5" i="11"/>
  <c r="EM6" i="11"/>
  <c r="DM5" i="13" l="1"/>
  <c r="DL6" i="13"/>
  <c r="EN6" i="11"/>
  <c r="EO5" i="11"/>
  <c r="DM6" i="13" l="1"/>
  <c r="DN5" i="13"/>
  <c r="EP5" i="11"/>
  <c r="EO6" i="11"/>
  <c r="DO5" i="13" l="1"/>
  <c r="DN6" i="13"/>
  <c r="EQ5" i="11"/>
  <c r="EP6" i="11"/>
  <c r="DP5" i="13" l="1"/>
  <c r="DO6" i="13"/>
  <c r="ER5" i="11"/>
  <c r="EQ6" i="11"/>
  <c r="DP6" i="13" l="1"/>
  <c r="DP4" i="13"/>
  <c r="DQ5" i="13"/>
  <c r="ES5" i="11"/>
  <c r="ER6" i="11"/>
  <c r="ER4" i="11"/>
  <c r="DR5" i="13" l="1"/>
  <c r="DQ6" i="13"/>
  <c r="ET5" i="11"/>
  <c r="ES6" i="11"/>
  <c r="DR6" i="13" l="1"/>
  <c r="DS5" i="13"/>
  <c r="ET6" i="11"/>
  <c r="EU5" i="11"/>
  <c r="DS6" i="13" l="1"/>
  <c r="DT5" i="13"/>
  <c r="EU6" i="11"/>
  <c r="EV5" i="11"/>
  <c r="DT6" i="13" l="1"/>
  <c r="DU5" i="13"/>
  <c r="EV6" i="11"/>
  <c r="EW5" i="11"/>
  <c r="DU6" i="13" l="1"/>
  <c r="DV5" i="13"/>
  <c r="EW6" i="11"/>
  <c r="EX5" i="11"/>
  <c r="DW5" i="13" l="1"/>
  <c r="DV6" i="13"/>
  <c r="EX6" i="11"/>
  <c r="EY5" i="11"/>
  <c r="DX5" i="13" l="1"/>
  <c r="DW4" i="13"/>
  <c r="DW6" i="13"/>
  <c r="EY4" i="11"/>
  <c r="EZ5" i="11"/>
  <c r="EY6" i="11"/>
  <c r="DY5" i="13" l="1"/>
  <c r="DX6" i="13"/>
  <c r="EZ6" i="11"/>
  <c r="FA5" i="11"/>
  <c r="DZ5" i="13" l="1"/>
  <c r="DY6" i="13"/>
  <c r="FB5" i="11"/>
  <c r="FA6" i="11"/>
  <c r="DZ6" i="13" l="1"/>
  <c r="EA5" i="13"/>
  <c r="FB6" i="11"/>
  <c r="FC5" i="11"/>
  <c r="EA6" i="13" l="1"/>
  <c r="EB5" i="13"/>
  <c r="FD5" i="11"/>
  <c r="FC6" i="11"/>
  <c r="EB6" i="13" l="1"/>
  <c r="EC5" i="13"/>
  <c r="FE5" i="11"/>
  <c r="FD6" i="11"/>
  <c r="EC6" i="13" l="1"/>
  <c r="ED5" i="13"/>
  <c r="FE6" i="11"/>
  <c r="FF5" i="11"/>
  <c r="EE5" i="13" l="1"/>
  <c r="ED4" i="13"/>
  <c r="ED6" i="13"/>
  <c r="FF6" i="11"/>
  <c r="FF4" i="11"/>
  <c r="FG5" i="11"/>
  <c r="EF5" i="13" l="1"/>
  <c r="EE6" i="13"/>
  <c r="FH5" i="11"/>
  <c r="FG6" i="11"/>
  <c r="EG5" i="13" l="1"/>
  <c r="EF6" i="13"/>
  <c r="FI5" i="11"/>
  <c r="FH6" i="11"/>
  <c r="EH5" i="13" l="1"/>
  <c r="EG6" i="13"/>
  <c r="FJ5" i="11"/>
  <c r="FI6" i="11"/>
  <c r="EH6" i="13" l="1"/>
  <c r="EI5" i="13"/>
  <c r="FK5" i="11"/>
  <c r="FJ6" i="11"/>
  <c r="EI6" i="13" l="1"/>
  <c r="EJ5" i="13"/>
  <c r="FK6" i="11"/>
  <c r="FL5" i="11"/>
  <c r="EJ6" i="13" l="1"/>
  <c r="EK5" i="13"/>
  <c r="FL6" i="11"/>
  <c r="FM5" i="11"/>
  <c r="EK6" i="13" l="1"/>
  <c r="EL5" i="13"/>
  <c r="EK4" i="13"/>
  <c r="FM6" i="11"/>
  <c r="FN5" i="11"/>
  <c r="FM4" i="11"/>
  <c r="EM5" i="13" l="1"/>
  <c r="EL6" i="13"/>
  <c r="FO5" i="11"/>
  <c r="FN6" i="11"/>
  <c r="EN5" i="13" l="1"/>
  <c r="EM6" i="13"/>
  <c r="FP5" i="11"/>
  <c r="FO6" i="11"/>
  <c r="EN6" i="13" l="1"/>
  <c r="EO5" i="13"/>
  <c r="FQ5" i="11"/>
  <c r="FP6" i="11"/>
  <c r="EP5" i="13" l="1"/>
  <c r="EO6" i="13"/>
  <c r="FR5" i="11"/>
  <c r="FQ6" i="11"/>
  <c r="EP6" i="13" l="1"/>
  <c r="EQ5" i="13"/>
  <c r="FR6" i="11"/>
  <c r="FS5" i="11"/>
  <c r="EQ6" i="13" l="1"/>
  <c r="ER5" i="13"/>
  <c r="FS6" i="11"/>
  <c r="FT5" i="11"/>
  <c r="ER6" i="13" l="1"/>
  <c r="ES5" i="13"/>
  <c r="ER4" i="13"/>
  <c r="FU5" i="11"/>
  <c r="FT6" i="11"/>
  <c r="FT4" i="11"/>
  <c r="ES6" i="13" l="1"/>
  <c r="ET5" i="13"/>
  <c r="FV5" i="11"/>
  <c r="FU6" i="11"/>
  <c r="EU5" i="13" l="1"/>
  <c r="ET6" i="13"/>
  <c r="FV6" i="11"/>
  <c r="FW5" i="11"/>
  <c r="EV5" i="13" l="1"/>
  <c r="EU6" i="13"/>
  <c r="FW6" i="11"/>
  <c r="FX5" i="11"/>
  <c r="EW5" i="13" l="1"/>
  <c r="EV6" i="13"/>
  <c r="FY5" i="11"/>
  <c r="FX6" i="11"/>
  <c r="EX5" i="13" l="1"/>
  <c r="EW6" i="13"/>
  <c r="FY6" i="11"/>
  <c r="FZ5" i="11"/>
  <c r="EX6" i="13" l="1"/>
  <c r="EY5" i="13"/>
  <c r="GA5" i="11"/>
  <c r="FZ6" i="11"/>
  <c r="EY4" i="13" l="1"/>
  <c r="EY6" i="13"/>
  <c r="EZ5" i="13"/>
  <c r="GB5" i="11"/>
  <c r="GA6" i="11"/>
  <c r="GA4" i="11"/>
  <c r="EZ6" i="13" l="1"/>
  <c r="FA5" i="13"/>
  <c r="GB6" i="11"/>
  <c r="GC5" i="11"/>
  <c r="FA6" i="13" l="1"/>
  <c r="FB5" i="13"/>
  <c r="GD5" i="11"/>
  <c r="GC6" i="11"/>
  <c r="FC5" i="13" l="1"/>
  <c r="FB6" i="13"/>
  <c r="GD6" i="11"/>
  <c r="GE5" i="11"/>
  <c r="FD5" i="13" l="1"/>
  <c r="FC6" i="13"/>
  <c r="GE6" i="11"/>
  <c r="GF5" i="11"/>
  <c r="FE5" i="13" l="1"/>
  <c r="FD6" i="13"/>
  <c r="GF6" i="11"/>
  <c r="GG5" i="11"/>
  <c r="FF5" i="13" l="1"/>
  <c r="FE6" i="13"/>
  <c r="GG6" i="11"/>
  <c r="GH5" i="11"/>
  <c r="FF6" i="13" l="1"/>
  <c r="FG5" i="13"/>
  <c r="FF4" i="13"/>
  <c r="GI5" i="11"/>
  <c r="GH6" i="11"/>
  <c r="GH4" i="11"/>
  <c r="FG6" i="13" l="1"/>
  <c r="FH5" i="13"/>
  <c r="GJ5" i="11"/>
  <c r="GI6" i="11"/>
  <c r="FI5" i="13" l="1"/>
  <c r="FH6" i="13"/>
  <c r="GK5" i="11"/>
  <c r="GJ6" i="11"/>
  <c r="FI6" i="13" l="1"/>
  <c r="FJ5" i="13"/>
  <c r="GK6" i="11"/>
  <c r="GL5" i="11"/>
  <c r="FK5" i="13" l="1"/>
  <c r="FJ6" i="13"/>
  <c r="GM5" i="11"/>
  <c r="GL6" i="11"/>
  <c r="FL5" i="13" l="1"/>
  <c r="FK6" i="13"/>
  <c r="GN5" i="11"/>
  <c r="GN6" i="11" s="1"/>
  <c r="GM6" i="11"/>
  <c r="FL6" i="13" l="1"/>
  <c r="FM5" i="13"/>
  <c r="FN5" i="13" l="1"/>
  <c r="FM6" i="13"/>
  <c r="FM4" i="13"/>
  <c r="FN6" i="13" l="1"/>
  <c r="FO5" i="13"/>
  <c r="FO6" i="13" l="1"/>
  <c r="FP5" i="13"/>
  <c r="FQ5" i="13" l="1"/>
  <c r="FP6" i="13"/>
  <c r="FQ6" i="13" l="1"/>
  <c r="FR5" i="13"/>
  <c r="FS5" i="13" l="1"/>
  <c r="FR6" i="13"/>
  <c r="FT5" i="13" l="1"/>
  <c r="FS6" i="13"/>
  <c r="FU5" i="13" l="1"/>
  <c r="FT6" i="13"/>
  <c r="FT4" i="13"/>
  <c r="FV5" i="13" l="1"/>
  <c r="FU6" i="13"/>
  <c r="FV6" i="13" l="1"/>
  <c r="FW5" i="13"/>
  <c r="FW6" i="13" l="1"/>
  <c r="FX5" i="13"/>
  <c r="FX6" i="13" l="1"/>
  <c r="FY5" i="13"/>
  <c r="FY6" i="13" l="1"/>
  <c r="FZ5" i="13"/>
  <c r="GA5" i="13" l="1"/>
  <c r="FZ6" i="13"/>
  <c r="GB5" i="13" l="1"/>
  <c r="GA4" i="13"/>
  <c r="GA6" i="13"/>
  <c r="GC5" i="13" l="1"/>
  <c r="GB6" i="13"/>
  <c r="GD5" i="13" l="1"/>
  <c r="GC6" i="13"/>
  <c r="GD6" i="13" l="1"/>
  <c r="GE5" i="13"/>
  <c r="GE6" i="13" l="1"/>
  <c r="GF5" i="13"/>
  <c r="GF6" i="13" l="1"/>
  <c r="GG5" i="13"/>
  <c r="GG6" i="13" l="1"/>
  <c r="GH5" i="13"/>
  <c r="GI5" i="13" l="1"/>
  <c r="GH4" i="13"/>
  <c r="GH6" i="13"/>
  <c r="GJ5" i="13" l="1"/>
  <c r="GI6" i="13"/>
  <c r="GJ6" i="13" l="1"/>
  <c r="GK5" i="13"/>
  <c r="GL5" i="13" l="1"/>
  <c r="GK6" i="13"/>
  <c r="GL6" i="13" l="1"/>
  <c r="GM5" i="13"/>
  <c r="GM6" i="13" l="1"/>
  <c r="GN5" i="13"/>
  <c r="GN6" i="13" s="1"/>
</calcChain>
</file>

<file path=xl/sharedStrings.xml><?xml version="1.0" encoding="utf-8"?>
<sst xmlns="http://schemas.openxmlformats.org/spreadsheetml/2006/main" count="295" uniqueCount="217">
  <si>
    <t>Cree una programación para un proyecto en esta hoja de cálculo.
Escriba el título de este proyecto en la celda B1. 
Para obtener información sobre cómo usar esta hoja de cálculo, incluidas las instrucciones para lectores de pantalla y el nombre del autor de este libro, vea la hoja de cálculo Información.
Desplácese hacia abajo por la columna A para escuchar más instrucciones.</t>
  </si>
  <si>
    <t>Escriba el nombre de la compañía en la celda B2.</t>
  </si>
  <si>
    <t>Escriba el nombre del responsable del proyecto en la celda B3. Escriba la fecha de comienzo del proyecto en la celda E3. Inicio del proyecto: la etiqueta se encuentra en la celda C3.</t>
  </si>
  <si>
    <t>La semana que se muestra en la celda E4 representa la semana inicial para mostrar en la programación del proyecto en la celda I4. La fecha de inicio del proyecto se considera la semana 1. Para cambiar semana que se muestra, simplemente escriba un número de semana nuevo en la celda E4.
La fecha de inicio de cada semana, comenzando por la semana mostrada en la celda E4, comienza en la celda I4 y se calcula automáticamente. Hay 8 semanas representadas en esta vista desde la celda I4 hasta la celda BF4.
No debería modificar estas celdas.
La etiqueta de la semana para mostrar se encuentra en la celda C4.</t>
  </si>
  <si>
    <t>Las celdas I5 a BL5 contienen el número de días de la semana representado en el bloque de celdas encima de cada celda de fecha y se calculan automáticamente.
No debería modificar estas celdas.
La fecha actual está rodeada con una línea roja (hex. AD3815) desde la fecha actual en la fila 5 hasta toda la columna de fechas y el fin de la programación del proyecto.</t>
  </si>
  <si>
    <t>Esta fila contiene los encabezados de la programación del proyecto posterior debajo de estos. 
Navegue desde la celda B6 a BL 6 para escuchar el contenido. La primera letra de cada día de la semana de la fecha encima de ese encabezado empieza en la celda I6 y continúa hasta la celda BL6.
Todo el gráficos de escala de tiempo del proyecto está generados automáticamente en función de las fechas de inicio y finalización especificadas, con formatos condicionales.
No modifique el contenido de las celdas en las columnas después de la columna I comenzando por la celda I7.</t>
  </si>
  <si>
    <t xml:space="preserve">No elimine esta fila. Esta fila está oculta para conservar una fórmula que se usa para resaltar el día actual dentro de la programación del proyecto. </t>
  </si>
  <si>
    <t>La celda B8 contiene el título de ejemplo de la Fase 1. 
Escriba un nuevo título en la celda B8.
Escriba un nombre para asignar la fase, si se aplica para el proyecto, en la celda C8.
Escriba el progreso de la fase completa, si se aplica para el proyecto, en la celda D8.
Escriba las fechas de inicio y finalización de la fase completa, si se aplica para el proyecto, en las celdas E8 y F8. 
El gráfico de Gantt rellena automáticamente las fechas adecuadas y aplica un sombreado según el progreso especificado.
Para eliminar la fase y trabajar solo con las tareas, elimine esta fila.</t>
  </si>
  <si>
    <t xml:space="preserve">La celda B9 contiene la tarea de ejemplo "Tarea 1". 
Escriba un nuevo nombre de tarea en la celda B9.
Escriba una persona a la que asignar la tarea en la celda C9.
Escriba el progreso de la tarea en la celda D9. Aparece una barra de progreso en la celda y se sombrea según el número de la celda. Por ejemplo, un progreso del 50 por ciento aplicaría sombreado a la mitad de la celda.
Escriba la fecha de inicio de la tarea en la celda E9.
Escriba la fecha de finalización de la tarea en la celda F9.
Aparece una barra de estado con sombreado para las fechas especificadas en bloques comenzando desde la celda I9 hasta la BL9. </t>
  </si>
  <si>
    <t>Las filas de la 10 a la 13 repiten el patrón de la fila 9. 
Repita las instrucciones de la celda A9 para todas las filas de tareas en esta hoja de cálculo. Sobrescriba los datos de ejemplo.
Un ejemplo de otra fase empieza en la celda A14. 
Continue escribiendo tareas en las celdas de la A10 a la A13 o vaya a la celda A14 para obtener más información.</t>
  </si>
  <si>
    <t>La celda a la derecha contiene el título de ejemplo de la Fase 2. 
Puede crear una nueva fase en cualquier momento en la columna B. Esta programación de proyecto no necesita fases. Para quitar la fase, basta con eliminar la fila.
Para crear un bloque de fase nuevo en esta fila, escriba un nuevo título en la celda a la derecha.
Para continuar agregando tareas a la fase anterior, escriba una nueva fila encima de esta y rellene los datos de la tarea como se explica en la celda A9.
Actualice los detalles de la fase en la celda a la derecha como se explica en la celda A8.
Continúe navegando por las celdas de la columna A para obtener más información.
Si no ha agregado nuevas filas en esta hoja de cálculo, verá que se han creado automáticamente 2 bloques de fase de ejemplo adicionales en las celdas B20 y B26. En caso contrario, desplácese por las celdas de la columna A para buscar los bloques adicionales. 
Repita las instrucciones de las celdas A8 y A9 cuando lo necesite.</t>
  </si>
  <si>
    <t>Bloque de título fase de ejemplo</t>
  </si>
  <si>
    <t>Inicio del proyecto:</t>
  </si>
  <si>
    <t>Semana para mostrar:</t>
  </si>
  <si>
    <t>PROGRESO</t>
  </si>
  <si>
    <t>INICIO</t>
  </si>
  <si>
    <t>FIN</t>
  </si>
  <si>
    <t>DÍAS</t>
  </si>
  <si>
    <t>Implementación de un Sistema de Gestión Documental basado en SharePoint para Mejora del SGI en ELECTRICAS JIMENEZ Y MEJIA SAS.</t>
  </si>
  <si>
    <t>Universidad de Antioquia</t>
  </si>
  <si>
    <t>Susana Barrientos</t>
  </si>
  <si>
    <t>Descripción</t>
  </si>
  <si>
    <t>Propuesta</t>
  </si>
  <si>
    <t>Reunión inicial con Stakeholders</t>
  </si>
  <si>
    <t>Análisis y Planificación (Propuesta)</t>
  </si>
  <si>
    <t>Definición de objetivos y alcance del proyecto</t>
  </si>
  <si>
    <t>Elaboración de cronograma y plan de trabajo</t>
  </si>
  <si>
    <t>Diseño y configuración</t>
  </si>
  <si>
    <t>Diseño de estructura del sistema en SharePoint</t>
  </si>
  <si>
    <t>Configuración de bibliotecas y carpetas</t>
  </si>
  <si>
    <t>Establecimiento de permisos y roles de usuario</t>
  </si>
  <si>
    <t>Desarrollo de prototipos y validación con grupos focales</t>
  </si>
  <si>
    <t>Implementación</t>
  </si>
  <si>
    <t>Migración de documentos existentes</t>
  </si>
  <si>
    <t xml:space="preserve">Configuración de flujos de trabajo </t>
  </si>
  <si>
    <t>Pruebas y ajustes del sistema</t>
  </si>
  <si>
    <t>Capacitación y soporte</t>
  </si>
  <si>
    <t>Realización de sesiones de formación para los empleados</t>
  </si>
  <si>
    <t>Distribución de manuales y guias de usuario</t>
  </si>
  <si>
    <t xml:space="preserve">Implementación de soporte técnico y mantenimiento </t>
  </si>
  <si>
    <t>Evaluación continua mediante encuestas y análisis de uso</t>
  </si>
  <si>
    <t xml:space="preserve">Realización de encuestas para recopilación de datos </t>
  </si>
  <si>
    <t>Semana 1</t>
  </si>
  <si>
    <t>Semana 2</t>
  </si>
  <si>
    <t>Semana 3</t>
  </si>
  <si>
    <t>Semana 4</t>
  </si>
  <si>
    <t>Semana 5</t>
  </si>
  <si>
    <t>Semana 6</t>
  </si>
  <si>
    <t>Semana 7</t>
  </si>
  <si>
    <t>Semana 8</t>
  </si>
  <si>
    <t>Semana 9</t>
  </si>
  <si>
    <t>Semana 10</t>
  </si>
  <si>
    <t>Semana 11</t>
  </si>
  <si>
    <t>Semana 12</t>
  </si>
  <si>
    <t>Semana 13</t>
  </si>
  <si>
    <t>Semana 14</t>
  </si>
  <si>
    <t>Semana 15</t>
  </si>
  <si>
    <t>Semana 16</t>
  </si>
  <si>
    <t>Semana 17</t>
  </si>
  <si>
    <t>Semana 18</t>
  </si>
  <si>
    <t>Semana 19</t>
  </si>
  <si>
    <t>Semana 20</t>
  </si>
  <si>
    <t>Semana 21</t>
  </si>
  <si>
    <t>Semana 22</t>
  </si>
  <si>
    <t>Semana 23</t>
  </si>
  <si>
    <t>Semana 24</t>
  </si>
  <si>
    <t>Semana 25</t>
  </si>
  <si>
    <t>Semana 26</t>
  </si>
  <si>
    <t>Semana 27</t>
  </si>
  <si>
    <t>Seguimiento 1 - Informe parcial 1</t>
  </si>
  <si>
    <t>Seguimiento 2 - Informe parcial 2</t>
  </si>
  <si>
    <t>Informe final</t>
  </si>
  <si>
    <t xml:space="preserve">Presentación pública de la práctica   (Jornada Académica) </t>
  </si>
  <si>
    <t>Diagnosticar el Sistema de Gestión Integrado Actual</t>
  </si>
  <si>
    <t>Identificación de hallazgos clave.</t>
  </si>
  <si>
    <t>Determinar las etapas de documentación del sistema de gestión integrado</t>
  </si>
  <si>
    <t>Diseño del diagrama de Gantt para organizar actividades.</t>
  </si>
  <si>
    <t>Identificación de recursos humanos, materiales y tecnológicos necesarios.</t>
  </si>
  <si>
    <t>Planificación de tareas según los requisitos de los estándares ISO.</t>
  </si>
  <si>
    <t>Desarrollar la documentación del sistema de gestión integrado</t>
  </si>
  <si>
    <t>Identificación y análisis de los procesos operativos principales (Gestión de Obra, Gestión de Compras y Logística, Gestión humana, Gestión estratégica)</t>
  </si>
  <si>
    <t>Análisis del estado documental actual.</t>
  </si>
  <si>
    <t>Creación y actualización de documentos para los procesos clave.</t>
  </si>
  <si>
    <t>Modelar la vinculación del sistema de gestión integrado</t>
  </si>
  <si>
    <t>Implementación del modelo de entrada-salida de procesos.</t>
  </si>
  <si>
    <t>Estructuración de procesos según el modelo de Price Waterhouse.</t>
  </si>
  <si>
    <t>Aplicación del modelo dinámico secuencial de documentación.</t>
  </si>
  <si>
    <t>Diagnosticar el Sistema de Gestión Integrado Actual.</t>
  </si>
  <si>
    <t>Identificar hallazgos clave.</t>
  </si>
  <si>
    <t>Determinar las etapas de documentación del sistema de gestión integrado.</t>
  </si>
  <si>
    <t>Diseñar el diagrama de Gantt para organizar actividades.</t>
  </si>
  <si>
    <t>Identificar recursos humanos, materiales y tecnológicos necesarios.</t>
  </si>
  <si>
    <t>Planificar tareas según los requisitos de los estándares ISO.</t>
  </si>
  <si>
    <t>Desarrollar la documentación del sistema de gestión integrado.</t>
  </si>
  <si>
    <t>Analizar el estado documental actual.</t>
  </si>
  <si>
    <t>Crear y actualizar documentos para los procesos clave.</t>
  </si>
  <si>
    <t>Modelar la vinculación del sistema de gestión integrado.</t>
  </si>
  <si>
    <t>Actualizar y revisar documentos para los procesos clave.</t>
  </si>
  <si>
    <t>Actividad</t>
  </si>
  <si>
    <t>Verificar la funcionalidad del modelo</t>
  </si>
  <si>
    <t>SISTEMA DE GESTIÓN INTEGRADO</t>
  </si>
  <si>
    <t>Versión: No. 05</t>
  </si>
  <si>
    <t>CARACTERIZACIÓN DE LOS PROCESOS</t>
  </si>
  <si>
    <t>DG-01-01</t>
  </si>
  <si>
    <t>Fecha: 23/09/2024</t>
  </si>
  <si>
    <t>Nombre del proceso:</t>
  </si>
  <si>
    <t>Reponsable</t>
  </si>
  <si>
    <t>Gerente / Representante de la gerencia, Coordinador SGI, Coordinador SST</t>
  </si>
  <si>
    <t>Objetivo del proceso:</t>
  </si>
  <si>
    <t>Asegurar la calidad de los servicios, la protección del medio ambiente y la salud y seguridad en el trabajo, promoviendo la mejora continua y el cumplimiento de requisitos legales y normativos.</t>
  </si>
  <si>
    <t>Alcance:</t>
  </si>
  <si>
    <t>El alcance de la caracterización del Sistema de Gestión Integrado (SGI) en Eléctricas Jiménez y Mejía S.A.S se extiende a todas las áreas y procesos de la organización, garantizando la alineación con la normativa de la trinorma (ISO 9001, ISO 14001, ISO 45001).</t>
  </si>
  <si>
    <r>
      <t>Calidad:</t>
    </r>
    <r>
      <rPr>
        <sz val="11"/>
        <color rgb="FF000000"/>
        <rFont val="Arial"/>
        <family val="2"/>
      </rPr>
      <t xml:space="preserve"> Control de productos o servicios no conformes, gestión de quejas y evaluación de la satisfacción del cliente.</t>
    </r>
  </si>
  <si>
    <r>
      <t>Seguridad y Salud en el Trabajo:</t>
    </r>
    <r>
      <rPr>
        <sz val="11"/>
        <color rgb="FF000000"/>
        <rFont val="Arial"/>
        <family val="2"/>
      </rPr>
      <t xml:space="preserve"> Gestión de riesgos, medicina preventiva, higiene industrial, auditorías, y plan de emergencias.</t>
    </r>
  </si>
  <si>
    <r>
      <t xml:space="preserve">Medio Ambiente: </t>
    </r>
    <r>
      <rPr>
        <sz val="11"/>
        <color rgb="FF000000"/>
        <rFont val="Arial"/>
        <family val="2"/>
      </rPr>
      <t>Identificación y control de aspectos e impactos ambientales, y gestión de recursos como agua y residuos.</t>
    </r>
  </si>
  <si>
    <r>
      <t>Integral:</t>
    </r>
    <r>
      <rPr>
        <sz val="11"/>
        <color rgb="FF000000"/>
        <rFont val="Arial"/>
        <family val="2"/>
      </rPr>
      <t xml:space="preserve"> Control de documentos y registros del SGI, acciones correctivas y preventivas, auditorías, y seguimiento de indicadores.</t>
    </r>
  </si>
  <si>
    <t>Entrada</t>
  </si>
  <si>
    <t>Proveedor</t>
  </si>
  <si>
    <t>Salida</t>
  </si>
  <si>
    <t>Cliente</t>
  </si>
  <si>
    <t>Información del Cliente</t>
  </si>
  <si>
    <t>Cliente externo</t>
  </si>
  <si>
    <t>P</t>
  </si>
  <si>
    <t>Definición de metas.</t>
  </si>
  <si>
    <t>Resultados del Desempeño</t>
  </si>
  <si>
    <t>Documentación Legal y Normativa</t>
  </si>
  <si>
    <t>Todos los procesos</t>
  </si>
  <si>
    <t>Definición de plataforma estratégica.</t>
  </si>
  <si>
    <t>Planes de acción y mejoras continuas</t>
  </si>
  <si>
    <t>Planificación Estratégica</t>
  </si>
  <si>
    <t xml:space="preserve">Seguimiento analisis y medicion de Indicadores </t>
  </si>
  <si>
    <t>Certificaciones y Cumplimientos</t>
  </si>
  <si>
    <t>Datos de Desempeño</t>
  </si>
  <si>
    <t>Plan de análisis de datos</t>
  </si>
  <si>
    <t>Registros de Capacitación</t>
  </si>
  <si>
    <t>Planificación del SGI</t>
  </si>
  <si>
    <t>Acciones Correctivas y Preventivas.</t>
  </si>
  <si>
    <t>Información Financiera</t>
  </si>
  <si>
    <t>H</t>
  </si>
  <si>
    <t>Implementación del SGI</t>
  </si>
  <si>
    <t>Informe de Impacto Ambiental</t>
  </si>
  <si>
    <t>Evaluaciones de Riesgos</t>
  </si>
  <si>
    <t>Medir indicadores.</t>
  </si>
  <si>
    <t>Resultados de auditorías.</t>
  </si>
  <si>
    <t>Reportes Ambientales y de SST</t>
  </si>
  <si>
    <t>Aplicar técnica estadísticas</t>
  </si>
  <si>
    <t>Mejoras en el Proceso</t>
  </si>
  <si>
    <t>Elaboración de planes de calidad.</t>
  </si>
  <si>
    <t>Análisis de Riesgos</t>
  </si>
  <si>
    <t>Elaboración de informe por la dirección.</t>
  </si>
  <si>
    <t>Atención a quejas, reclamos y sugerencias del cliente.</t>
  </si>
  <si>
    <t>V</t>
  </si>
  <si>
    <t>Seguimiento a indicadores de gestión.</t>
  </si>
  <si>
    <t>Auditorías internas de calidad.</t>
  </si>
  <si>
    <t>Cambios al SGI.</t>
  </si>
  <si>
    <t>Evaluar la satisfacción del cliente.</t>
  </si>
  <si>
    <t>Evaluar el entendimiento a la plataforma estratégica.</t>
  </si>
  <si>
    <t>A</t>
  </si>
  <si>
    <t>Acciones correctivas.</t>
  </si>
  <si>
    <t>Acciones de mejora</t>
  </si>
  <si>
    <t>Ajuste a indicadores de gestión</t>
  </si>
  <si>
    <t>Recurso Humano</t>
  </si>
  <si>
    <t>Registros asociados</t>
  </si>
  <si>
    <t>Documentos asociados</t>
  </si>
  <si>
    <t>Gerencia</t>
  </si>
  <si>
    <t>Informe de Revisión Gerencial</t>
  </si>
  <si>
    <t xml:space="preserve">Manual de calidad </t>
  </si>
  <si>
    <t>Representante de cada proceso.</t>
  </si>
  <si>
    <t>Acta de Revisión Gerencia</t>
  </si>
  <si>
    <t>Procedimiento Planificación de la Calidad</t>
  </si>
  <si>
    <t>Coordinador de calidad</t>
  </si>
  <si>
    <t>Acta de Reunión</t>
  </si>
  <si>
    <t>Procedimiento Revisión por la Dirección</t>
  </si>
  <si>
    <t>Asistente de Calidad</t>
  </si>
  <si>
    <t>Control de documentos y Registros</t>
  </si>
  <si>
    <t>Procedimientos Control de Documentos y Registros</t>
  </si>
  <si>
    <t>Auditores</t>
  </si>
  <si>
    <t>Reporte de acción correctiva y de mejora.</t>
  </si>
  <si>
    <t>Auditorías Internas de Calidad</t>
  </si>
  <si>
    <t>Control de aplicación de acción correctiva, preventiva o mejora.</t>
  </si>
  <si>
    <t>Acciones correctivas, Preventivas y de mejora</t>
  </si>
  <si>
    <t>Plan de Auditorías Internas de Calidad</t>
  </si>
  <si>
    <t>Procedimiento satisfacción al cliente, quejas y reclamos</t>
  </si>
  <si>
    <t>Recurso Físico</t>
  </si>
  <si>
    <t>Programa de Auditorías internas de calidad</t>
  </si>
  <si>
    <t>Cuadro Integrado de Mando – Medición, Análisis y Mejora</t>
  </si>
  <si>
    <t>Equipos de computo</t>
  </si>
  <si>
    <t>Hoja e informe de auditorias</t>
  </si>
  <si>
    <t>Plataforma estratégica (Manual de Calidad)</t>
  </si>
  <si>
    <t>Útiles de oficina</t>
  </si>
  <si>
    <t>Tramite de acciones correctivas, preventivas o de mejora propuesto</t>
  </si>
  <si>
    <t>Evaluación del servicio</t>
  </si>
  <si>
    <t>Registro de quejas y reclamos del cliente</t>
  </si>
  <si>
    <t>Indicadores</t>
  </si>
  <si>
    <t>Meta / Frecuencia</t>
  </si>
  <si>
    <t>Responsable</t>
  </si>
  <si>
    <t>Control estratégico</t>
  </si>
  <si>
    <t>Efectividad de las acciones tomadas:</t>
  </si>
  <si>
    <t># de Acciones correc, prev y de mej efectivas /  No. de Acciones  correc, prev y de mej planteadas X 100</t>
  </si>
  <si>
    <t>80% / Anual</t>
  </si>
  <si>
    <t>Coordinador de SGI</t>
  </si>
  <si>
    <t>Sensibilizar al personal vinculado a la empresa con respecto al SGI establecido, con el fin de generar cultura de calidad.</t>
  </si>
  <si>
    <t xml:space="preserve">No. Clientes Satisfecho / No. Total de clientes Atendidos X 100 </t>
  </si>
  <si>
    <t>Realizar seguimiento al desempeño de los procesos.</t>
  </si>
  <si>
    <t>Cumplimiento de Indicadores del SGI/Total de Indicadores X100</t>
  </si>
  <si>
    <t>Mantener permanente contacto con los clientes ya sea visitándolos o telefónicamente.</t>
  </si>
  <si>
    <t>Riesgos y oportunidades</t>
  </si>
  <si>
    <t>Control</t>
  </si>
  <si>
    <t>Liquidez</t>
  </si>
  <si>
    <t>Seguimiento a ingresos ,  costos y gastos</t>
  </si>
  <si>
    <t>Mala formulación del plan estratégico</t>
  </si>
  <si>
    <t>Participación de diferentes áreas y formación con experto externo</t>
  </si>
  <si>
    <t>Diseñar estrategias de innovación</t>
  </si>
  <si>
    <t xml:space="preserve">Mejoramiento de los conocimientos tecnicos admistrativos </t>
  </si>
  <si>
    <t>Contratación de personal técnico</t>
  </si>
  <si>
    <t>Proyección</t>
  </si>
  <si>
    <t>Desarrollo de un modelo integrado para la gestión de los procesos operativos con base en la aplicación SharePoint para la empresa ELECTRICAS JIMENEZ Y MEJIA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</si>
</sst>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_-* #,##0\ &quot;€&quot;_-;\-* #,##0\ &quot;€&quot;_-;_-* &quot;-&quot;\ &quot;€&quot;_-;_-@_-"/>
    <numFmt numFmtId="165" formatCode="_-* #,##0.00\ &quot;€&quot;_-;\-* #,##0.00\ &quot;€&quot;_-;_-* &quot;-&quot;??\ &quot;€&quot;_-;_-@_-"/>
    <numFmt numFmtId="166" formatCode="_(* #,##0_);_(* \(#,##0\);_(* &quot;-&quot;_);_(@_)"/>
    <numFmt numFmtId="167" formatCode="_(* #,##0.00_);_(* \(#,##0.00\);_(* &quot;-&quot;??_);_(@_)"/>
    <numFmt numFmtId="168" formatCode="ddd\,\ m/d/yyyy"/>
    <numFmt numFmtId="169" formatCode="d\-m\-yy;@"/>
    <numFmt numFmtId="170" formatCode="d"/>
    <numFmt numFmtId="171" formatCode="[$-C0A]d\-mmm;@"/>
    <numFmt numFmtId="172" formatCode="d\-m\-yyyy;@"/>
    <numFmt numFmtId="173" formatCode="yyyy\-mm\-dd;@"/>
  </numFmts>
  <fonts count="40" x14ac:knownFonts="1">
    <font>
      <sz val="11"/>
      <color theme="1"/>
      <name val="Calibri"/>
      <family val="2"/>
      <scheme val="minor"/>
    </font>
    <font>
      <u/>
      <sz val="11"/>
      <color indexed="12"/>
      <name val="Arial"/>
      <family val="2"/>
    </font>
    <font>
      <b/>
      <sz val="11"/>
      <color theme="1"/>
      <name val="Calibri"/>
      <family val="2"/>
      <scheme val="minor"/>
    </font>
    <font>
      <sz val="11"/>
      <color theme="1"/>
      <name val="Calibri"/>
      <family val="2"/>
      <scheme val="minor"/>
    </font>
    <font>
      <sz val="14"/>
      <color theme="1"/>
      <name val="Calibri"/>
      <family val="2"/>
      <scheme val="minor"/>
    </font>
    <font>
      <b/>
      <sz val="22"/>
      <color theme="1" tint="0.34998626667073579"/>
      <name val="Calibri"/>
      <family val="2"/>
      <scheme val="major"/>
    </font>
    <font>
      <sz val="11"/>
      <color theme="0"/>
      <name val="Calibri"/>
      <family val="2"/>
      <scheme val="minor"/>
    </font>
    <font>
      <sz val="10"/>
      <name val="Arial"/>
      <family val="2"/>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8"/>
      <name val="Calibri"/>
      <family val="2"/>
      <scheme val="minor"/>
    </font>
    <font>
      <sz val="11"/>
      <color theme="1"/>
      <name val="Arial"/>
      <family val="2"/>
    </font>
    <font>
      <b/>
      <sz val="14"/>
      <color theme="1"/>
      <name val="Arial"/>
      <family val="2"/>
    </font>
    <font>
      <sz val="14"/>
      <name val="Arial"/>
      <family val="2"/>
    </font>
    <font>
      <sz val="14"/>
      <color theme="1"/>
      <name val="Arial"/>
      <family val="2"/>
    </font>
    <font>
      <sz val="11"/>
      <color theme="0"/>
      <name val="Arial"/>
      <family val="2"/>
    </font>
    <font>
      <b/>
      <sz val="14"/>
      <color theme="0"/>
      <name val="Arial"/>
      <family val="2"/>
    </font>
    <font>
      <b/>
      <sz val="9"/>
      <color theme="0"/>
      <name val="Arial"/>
      <family val="2"/>
    </font>
    <font>
      <b/>
      <sz val="28"/>
      <color theme="1" tint="0.34998626667073579"/>
      <name val="Arial"/>
      <family val="2"/>
    </font>
    <font>
      <sz val="18"/>
      <color theme="1"/>
      <name val="Arial"/>
      <family val="2"/>
    </font>
    <font>
      <b/>
      <sz val="16"/>
      <color theme="1"/>
      <name val="Arial"/>
      <family val="2"/>
    </font>
    <font>
      <sz val="12"/>
      <name val="Arial"/>
      <family val="2"/>
    </font>
    <font>
      <sz val="12"/>
      <color theme="0"/>
      <name val="Arial"/>
      <family val="2"/>
    </font>
    <font>
      <sz val="14"/>
      <color theme="0"/>
      <name val="Arial"/>
      <family val="2"/>
    </font>
    <font>
      <b/>
      <sz val="18"/>
      <color theme="1"/>
      <name val="Arial"/>
      <family val="2"/>
    </font>
    <font>
      <sz val="12"/>
      <color theme="1"/>
      <name val="Arial"/>
      <family val="2"/>
    </font>
    <font>
      <sz val="11"/>
      <color rgb="FF000000"/>
      <name val="Arial"/>
      <family val="2"/>
    </font>
    <font>
      <b/>
      <sz val="16"/>
      <color rgb="FF000000"/>
      <name val="Arial"/>
      <family val="2"/>
    </font>
    <font>
      <b/>
      <sz val="11"/>
      <color rgb="FF000000"/>
      <name val="Arial"/>
      <family val="2"/>
    </font>
    <font>
      <b/>
      <sz val="11"/>
      <color rgb="FFFFFFFF"/>
      <name val="Arial"/>
      <family val="2"/>
    </font>
  </fonts>
  <fills count="5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0000"/>
        <bgColor indexed="64"/>
      </patternFill>
    </fill>
    <fill>
      <patternFill patternType="solid">
        <fgColor rgb="FF808080"/>
        <bgColor rgb="FF000000"/>
      </patternFill>
    </fill>
    <fill>
      <patternFill patternType="solid">
        <fgColor rgb="FFFFFFCC"/>
        <bgColor rgb="FF000000"/>
      </patternFill>
    </fill>
    <fill>
      <patternFill patternType="solid">
        <fgColor rgb="FFFFD966"/>
        <bgColor rgb="FF000000"/>
      </patternFill>
    </fill>
    <fill>
      <patternFill patternType="solid">
        <fgColor rgb="FFA9D08E"/>
        <bgColor rgb="FF000000"/>
      </patternFill>
    </fill>
    <fill>
      <patternFill patternType="solid">
        <fgColor rgb="FF8EA9DB"/>
        <bgColor rgb="FF000000"/>
      </patternFill>
    </fill>
    <fill>
      <patternFill patternType="solid">
        <fgColor rgb="FFF4B084"/>
        <bgColor rgb="FF000000"/>
      </patternFill>
    </fill>
  </fills>
  <borders count="71">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diagonal/>
    </border>
    <border>
      <left style="medium">
        <color rgb="FF000000"/>
      </left>
      <right style="thin">
        <color indexed="64"/>
      </right>
      <top style="medium">
        <color rgb="FF000000"/>
      </top>
      <bottom style="thin">
        <color indexed="64"/>
      </bottom>
      <diagonal/>
    </border>
    <border>
      <left style="thin">
        <color rgb="FFB2B2B2"/>
      </left>
      <right style="thin">
        <color rgb="FFB2B2B2"/>
      </right>
      <top style="medium">
        <color rgb="FF000000"/>
      </top>
      <bottom style="thin">
        <color rgb="FFB2B2B2"/>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indexed="64"/>
      </right>
      <top style="thin">
        <color indexed="64"/>
      </top>
      <bottom/>
      <diagonal/>
    </border>
    <border>
      <left style="medium">
        <color rgb="FF000000"/>
      </left>
      <right style="thin">
        <color indexed="64"/>
      </right>
      <top/>
      <bottom/>
      <diagonal/>
    </border>
    <border>
      <left style="medium">
        <color rgb="FF000000"/>
      </left>
      <right style="thin">
        <color indexed="64"/>
      </right>
      <top/>
      <bottom style="medium">
        <color rgb="FF000000"/>
      </bottom>
      <diagonal/>
    </border>
    <border>
      <left style="thin">
        <color indexed="64"/>
      </left>
      <right/>
      <top/>
      <bottom style="medium">
        <color rgb="FF000000"/>
      </bottom>
      <diagonal/>
    </border>
    <border>
      <left/>
      <right/>
      <top/>
      <bottom style="medium">
        <color rgb="FF000000"/>
      </bottom>
      <diagonal/>
    </border>
    <border>
      <left/>
      <right style="thin">
        <color indexed="64"/>
      </right>
      <top/>
      <bottom style="medium">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rgb="FF000000"/>
      </bottom>
      <diagonal/>
    </border>
    <border>
      <left style="thin">
        <color indexed="64"/>
      </left>
      <right style="medium">
        <color indexed="64"/>
      </right>
      <top/>
      <bottom style="medium">
        <color rgb="FF000000"/>
      </bottom>
      <diagonal/>
    </border>
    <border>
      <left style="thin">
        <color indexed="64"/>
      </left>
      <right style="thin">
        <color indexed="64"/>
      </right>
      <top/>
      <bottom style="medium">
        <color indexed="64"/>
      </bottom>
      <diagonal/>
    </border>
  </borders>
  <cellStyleXfs count="54">
    <xf numFmtId="0" fontId="0" fillId="0" borderId="0"/>
    <xf numFmtId="0" fontId="1" fillId="0" borderId="0" applyNumberFormat="0" applyFill="0" applyBorder="0" applyAlignment="0" applyProtection="0">
      <alignment vertical="top"/>
      <protection locked="0"/>
    </xf>
    <xf numFmtId="9" fontId="3" fillId="0" borderId="0" applyFont="0" applyFill="0" applyBorder="0" applyAlignment="0" applyProtection="0"/>
    <xf numFmtId="0" fontId="6" fillId="0" borderId="0"/>
    <xf numFmtId="167" fontId="3" fillId="0" borderId="3" applyFont="0" applyFill="0" applyAlignment="0" applyProtection="0"/>
    <xf numFmtId="0" fontId="5" fillId="0" borderId="0" applyNumberFormat="0" applyFill="0" applyBorder="0" applyAlignment="0" applyProtection="0"/>
    <xf numFmtId="0" fontId="4" fillId="0" borderId="0" applyNumberFormat="0" applyFill="0" applyAlignment="0" applyProtection="0"/>
    <xf numFmtId="0" fontId="4" fillId="0" borderId="0" applyNumberFormat="0" applyFill="0" applyProtection="0">
      <alignment vertical="top"/>
    </xf>
    <xf numFmtId="0" fontId="3" fillId="0" borderId="0" applyNumberFormat="0" applyFill="0" applyProtection="0">
      <alignment horizontal="right" indent="1"/>
    </xf>
    <xf numFmtId="168" fontId="3" fillId="0" borderId="3">
      <alignment horizontal="center" vertical="center"/>
    </xf>
    <xf numFmtId="169" fontId="3" fillId="0" borderId="2" applyFill="0">
      <alignment horizontal="center" vertical="center"/>
    </xf>
    <xf numFmtId="0" fontId="3" fillId="0" borderId="2" applyFill="0">
      <alignment horizontal="center" vertical="center"/>
    </xf>
    <xf numFmtId="0" fontId="3" fillId="0" borderId="2" applyFill="0">
      <alignment horizontal="left" vertical="center" indent="2"/>
    </xf>
    <xf numFmtId="0" fontId="8" fillId="0" borderId="0" applyNumberFormat="0" applyFill="0" applyBorder="0" applyAlignment="0" applyProtection="0"/>
    <xf numFmtId="166"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0" fontId="9" fillId="0" borderId="0" applyNumberFormat="0" applyFill="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3" fillId="16" borderId="11" applyNumberFormat="0" applyAlignment="0" applyProtection="0"/>
    <xf numFmtId="0" fontId="14" fillId="17" borderId="12" applyNumberFormat="0" applyAlignment="0" applyProtection="0"/>
    <xf numFmtId="0" fontId="15" fillId="17" borderId="11" applyNumberFormat="0" applyAlignment="0" applyProtection="0"/>
    <xf numFmtId="0" fontId="16" fillId="0" borderId="13" applyNumberFormat="0" applyFill="0" applyAlignment="0" applyProtection="0"/>
    <xf numFmtId="0" fontId="17" fillId="18" borderId="14" applyNumberFormat="0" applyAlignment="0" applyProtection="0"/>
    <xf numFmtId="0" fontId="18" fillId="0" borderId="0" applyNumberFormat="0" applyFill="0" applyBorder="0" applyAlignment="0" applyProtection="0"/>
    <xf numFmtId="0" fontId="3" fillId="19" borderId="15" applyNumberFormat="0" applyFont="0" applyAlignment="0" applyProtection="0"/>
    <xf numFmtId="0" fontId="19" fillId="0" borderId="0" applyNumberFormat="0" applyFill="0" applyBorder="0" applyAlignment="0" applyProtection="0"/>
    <xf numFmtId="0" fontId="2" fillId="0" borderId="16" applyNumberFormat="0" applyFill="0" applyAlignment="0" applyProtection="0"/>
    <xf numFmtId="0" fontId="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6"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6"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3" fillId="39" borderId="0" applyNumberFormat="0" applyBorder="0" applyAlignment="0" applyProtection="0"/>
    <xf numFmtId="0" fontId="6" fillId="40"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3" fillId="43" borderId="0" applyNumberFormat="0" applyBorder="0" applyAlignment="0" applyProtection="0"/>
  </cellStyleXfs>
  <cellXfs count="153">
    <xf numFmtId="0" fontId="0" fillId="0" borderId="0" xfId="0"/>
    <xf numFmtId="0" fontId="7" fillId="0" borderId="0" xfId="1" applyFont="1" applyAlignment="1" applyProtection="1">
      <alignment vertical="center"/>
    </xf>
    <xf numFmtId="0" fontId="21" fillId="0" borderId="0" xfId="0" applyFont="1" applyAlignment="1">
      <alignment vertical="center"/>
    </xf>
    <xf numFmtId="0" fontId="21" fillId="0" borderId="0" xfId="0" applyFont="1"/>
    <xf numFmtId="9" fontId="23" fillId="2" borderId="2" xfId="2" applyFont="1" applyFill="1" applyBorder="1" applyAlignment="1">
      <alignment horizontal="center" vertical="center"/>
    </xf>
    <xf numFmtId="171" fontId="24" fillId="2" borderId="2" xfId="10" applyNumberFormat="1" applyFont="1" applyFill="1">
      <alignment horizontal="center" vertical="center"/>
    </xf>
    <xf numFmtId="9" fontId="23" fillId="44" borderId="2" xfId="2" applyFont="1" applyFill="1" applyBorder="1" applyAlignment="1">
      <alignment horizontal="center" vertical="center"/>
    </xf>
    <xf numFmtId="171" fontId="24" fillId="44" borderId="2" xfId="10" applyNumberFormat="1" applyFont="1" applyFill="1">
      <alignment horizontal="center" vertical="center"/>
    </xf>
    <xf numFmtId="9" fontId="23" fillId="3" borderId="2" xfId="2" applyFont="1" applyFill="1" applyBorder="1" applyAlignment="1">
      <alignment horizontal="center" vertical="center"/>
    </xf>
    <xf numFmtId="171" fontId="24" fillId="3" borderId="2" xfId="10" applyNumberFormat="1" applyFont="1" applyFill="1">
      <alignment horizontal="center" vertical="center"/>
    </xf>
    <xf numFmtId="0" fontId="24" fillId="0" borderId="0" xfId="0" applyFont="1" applyAlignment="1">
      <alignment vertical="center"/>
    </xf>
    <xf numFmtId="0" fontId="24" fillId="0" borderId="0" xfId="0" applyFont="1"/>
    <xf numFmtId="9" fontId="23" fillId="10" borderId="2" xfId="2" applyFont="1" applyFill="1" applyBorder="1" applyAlignment="1">
      <alignment horizontal="center" vertical="center"/>
    </xf>
    <xf numFmtId="171" fontId="24" fillId="10" borderId="2" xfId="10" applyNumberFormat="1" applyFont="1" applyFill="1">
      <alignment horizontal="center" vertical="center"/>
    </xf>
    <xf numFmtId="9" fontId="23" fillId="9" borderId="2" xfId="2" applyFont="1" applyFill="1" applyBorder="1" applyAlignment="1">
      <alignment horizontal="center" vertical="center"/>
    </xf>
    <xf numFmtId="171" fontId="24" fillId="9" borderId="2" xfId="10" applyNumberFormat="1" applyFont="1" applyFill="1">
      <alignment horizontal="center" vertical="center"/>
    </xf>
    <xf numFmtId="0" fontId="25" fillId="0" borderId="0" xfId="3" applyFont="1" applyAlignment="1">
      <alignment wrapText="1"/>
    </xf>
    <xf numFmtId="0" fontId="25" fillId="0" borderId="0" xfId="3" applyFont="1"/>
    <xf numFmtId="0" fontId="21" fillId="0" borderId="0" xfId="0" applyFont="1" applyAlignment="1">
      <alignment horizontal="center" vertical="center"/>
    </xf>
    <xf numFmtId="0" fontId="21" fillId="0" borderId="0" xfId="8" applyFont="1" applyAlignment="1">
      <alignment vertical="center"/>
    </xf>
    <xf numFmtId="0" fontId="21" fillId="0" borderId="3" xfId="0" applyFont="1" applyBorder="1" applyAlignment="1">
      <alignment horizontal="center" vertical="center"/>
    </xf>
    <xf numFmtId="0" fontId="21" fillId="0" borderId="10" xfId="0" applyFont="1" applyBorder="1" applyAlignment="1">
      <alignment vertical="center"/>
    </xf>
    <xf numFmtId="0" fontId="21" fillId="0" borderId="10" xfId="0" applyFont="1" applyBorder="1"/>
    <xf numFmtId="0" fontId="26" fillId="12" borderId="1" xfId="0" applyFont="1" applyFill="1" applyBorder="1" applyAlignment="1">
      <alignment horizontal="left" vertical="center"/>
    </xf>
    <xf numFmtId="0" fontId="27" fillId="12" borderId="1" xfId="0" applyFont="1" applyFill="1" applyBorder="1" applyAlignment="1">
      <alignment horizontal="center" vertical="center" wrapText="1"/>
    </xf>
    <xf numFmtId="0" fontId="21" fillId="0" borderId="9" xfId="0" applyFont="1" applyBorder="1" applyAlignment="1">
      <alignment vertical="center"/>
    </xf>
    <xf numFmtId="0" fontId="21" fillId="45" borderId="0" xfId="0" applyFont="1" applyFill="1"/>
    <xf numFmtId="0" fontId="21" fillId="0" borderId="0" xfId="0" applyFont="1" applyAlignment="1">
      <alignment horizontal="center"/>
    </xf>
    <xf numFmtId="0" fontId="29" fillId="0" borderId="0" xfId="6" applyFont="1" applyAlignment="1">
      <alignment vertical="center"/>
    </xf>
    <xf numFmtId="0" fontId="29" fillId="0" borderId="0" xfId="7" applyFont="1" applyAlignment="1">
      <alignment vertical="center"/>
    </xf>
    <xf numFmtId="170" fontId="31" fillId="6" borderId="6" xfId="0" applyNumberFormat="1" applyFont="1" applyFill="1" applyBorder="1" applyAlignment="1">
      <alignment horizontal="center" vertical="center"/>
    </xf>
    <xf numFmtId="170" fontId="31" fillId="6" borderId="0" xfId="0" applyNumberFormat="1" applyFont="1" applyFill="1" applyAlignment="1">
      <alignment horizontal="center" vertical="center"/>
    </xf>
    <xf numFmtId="170" fontId="31" fillId="6" borderId="7" xfId="0" applyNumberFormat="1" applyFont="1" applyFill="1" applyBorder="1" applyAlignment="1">
      <alignment horizontal="center" vertical="center"/>
    </xf>
    <xf numFmtId="170" fontId="31" fillId="45" borderId="0" xfId="0" applyNumberFormat="1" applyFont="1" applyFill="1" applyAlignment="1">
      <alignment horizontal="center" vertical="center"/>
    </xf>
    <xf numFmtId="0" fontId="32" fillId="11" borderId="8" xfId="0" applyFont="1" applyFill="1" applyBorder="1" applyAlignment="1">
      <alignment horizontal="center" vertical="center" shrinkToFit="1"/>
    </xf>
    <xf numFmtId="0" fontId="31" fillId="45" borderId="8" xfId="0" applyFont="1" applyFill="1" applyBorder="1" applyAlignment="1">
      <alignment horizontal="center" vertical="center" shrinkToFit="1"/>
    </xf>
    <xf numFmtId="0" fontId="22" fillId="0" borderId="0" xfId="8" applyFont="1" applyAlignment="1">
      <alignment vertical="center"/>
    </xf>
    <xf numFmtId="0" fontId="33" fillId="0" borderId="0" xfId="3" applyFont="1" applyAlignment="1">
      <alignment wrapText="1"/>
    </xf>
    <xf numFmtId="0" fontId="23" fillId="0" borderId="2" xfId="0" applyFont="1" applyBorder="1" applyAlignment="1">
      <alignment horizontal="center" vertical="center"/>
    </xf>
    <xf numFmtId="0" fontId="24" fillId="0" borderId="9" xfId="0" applyFont="1" applyBorder="1" applyAlignment="1">
      <alignment vertical="center"/>
    </xf>
    <xf numFmtId="0" fontId="24" fillId="45" borderId="9" xfId="0" applyFont="1" applyFill="1" applyBorder="1" applyAlignment="1">
      <alignment vertical="center"/>
    </xf>
    <xf numFmtId="0" fontId="24" fillId="0" borderId="9" xfId="0" applyFont="1" applyBorder="1" applyAlignment="1">
      <alignment horizontal="right" vertical="center"/>
    </xf>
    <xf numFmtId="0" fontId="33" fillId="0" borderId="0" xfId="3" applyFont="1"/>
    <xf numFmtId="0" fontId="29" fillId="2" borderId="2" xfId="12" applyFont="1" applyFill="1" applyAlignment="1">
      <alignment horizontal="left" vertical="center" wrapText="1"/>
    </xf>
    <xf numFmtId="0" fontId="29" fillId="3" borderId="2" xfId="12" applyFont="1" applyFill="1" applyAlignment="1">
      <alignment horizontal="left" vertical="center" wrapText="1"/>
    </xf>
    <xf numFmtId="0" fontId="29" fillId="10" borderId="2" xfId="12" applyFont="1" applyFill="1" applyAlignment="1">
      <alignment horizontal="left" vertical="center" wrapText="1"/>
    </xf>
    <xf numFmtId="0" fontId="29" fillId="9" borderId="2" xfId="12" applyFont="1" applyFill="1" applyAlignment="1">
      <alignment horizontal="left" vertical="center" wrapText="1"/>
    </xf>
    <xf numFmtId="0" fontId="34" fillId="44" borderId="2" xfId="12" applyFont="1" applyFill="1" applyAlignment="1">
      <alignment horizontal="left" vertical="center" wrapText="1"/>
    </xf>
    <xf numFmtId="0" fontId="34" fillId="44" borderId="0" xfId="12" applyFont="1" applyFill="1" applyBorder="1" applyAlignment="1">
      <alignment horizontal="left" vertical="center" wrapText="1"/>
    </xf>
    <xf numFmtId="0" fontId="0" fillId="0" borderId="0" xfId="0" applyAlignment="1">
      <alignment vertical="center"/>
    </xf>
    <xf numFmtId="0" fontId="2" fillId="0" borderId="0" xfId="0" applyFont="1" applyAlignment="1"/>
    <xf numFmtId="0" fontId="0" fillId="0" borderId="0" xfId="0" applyAlignment="1"/>
    <xf numFmtId="0" fontId="0" fillId="0" borderId="0" xfId="0" applyAlignment="1">
      <alignment vertical="center" wrapText="1"/>
    </xf>
    <xf numFmtId="0" fontId="29" fillId="5" borderId="2" xfId="12" applyFont="1" applyFill="1" applyAlignment="1">
      <alignment horizontal="left" vertical="center" wrapText="1"/>
    </xf>
    <xf numFmtId="9" fontId="23" fillId="5" borderId="2" xfId="2" applyFont="1" applyFill="1" applyBorder="1" applyAlignment="1">
      <alignment horizontal="center" vertical="center"/>
    </xf>
    <xf numFmtId="171" fontId="24" fillId="5" borderId="2" xfId="10" applyNumberFormat="1" applyFont="1" applyFill="1">
      <alignment horizontal="center" vertical="center"/>
    </xf>
    <xf numFmtId="0" fontId="0" fillId="0" borderId="0" xfId="0" applyAlignment="1">
      <alignment horizontal="center"/>
    </xf>
    <xf numFmtId="0" fontId="35" fillId="0" borderId="0" xfId="8" applyFont="1" applyAlignment="1">
      <alignment vertical="center"/>
    </xf>
    <xf numFmtId="0" fontId="0" fillId="0" borderId="0" xfId="0" applyAlignment="1">
      <alignment horizontal="left" vertical="center" wrapText="1"/>
    </xf>
    <xf numFmtId="0" fontId="0" fillId="0" borderId="0" xfId="0" applyAlignment="1">
      <alignment horizontal="center" vertical="center"/>
    </xf>
    <xf numFmtId="171" fontId="0" fillId="0" borderId="0" xfId="0" applyNumberFormat="1" applyAlignment="1">
      <alignment horizontal="center" vertical="center"/>
    </xf>
    <xf numFmtId="0" fontId="38" fillId="0" borderId="25" xfId="0" applyFont="1" applyBorder="1" applyAlignment="1">
      <alignment horizontal="center" vertical="center"/>
    </xf>
    <xf numFmtId="0" fontId="39" fillId="46" borderId="33" xfId="0" applyFont="1" applyFill="1" applyBorder="1" applyAlignment="1">
      <alignment horizontal="center" vertical="center"/>
    </xf>
    <xf numFmtId="0" fontId="38" fillId="47" borderId="34" xfId="0" applyFont="1" applyFill="1" applyBorder="1" applyAlignment="1">
      <alignment horizontal="center" vertical="center"/>
    </xf>
    <xf numFmtId="0" fontId="39" fillId="46" borderId="35" xfId="0" applyFont="1" applyFill="1" applyBorder="1" applyAlignment="1">
      <alignment horizontal="center" vertical="center"/>
    </xf>
    <xf numFmtId="0" fontId="39" fillId="46" borderId="39" xfId="0" applyFont="1" applyFill="1" applyBorder="1" applyAlignment="1">
      <alignment horizontal="center" vertical="center"/>
    </xf>
    <xf numFmtId="0" fontId="39" fillId="46" borderId="20" xfId="0" applyFont="1" applyFill="1" applyBorder="1" applyAlignment="1">
      <alignment horizontal="center" vertical="center"/>
    </xf>
    <xf numFmtId="0" fontId="39" fillId="46" borderId="50" xfId="0" applyFont="1" applyFill="1" applyBorder="1" applyAlignment="1">
      <alignment horizontal="center" vertical="center"/>
    </xf>
    <xf numFmtId="0" fontId="39" fillId="46" borderId="53" xfId="0" applyFont="1" applyFill="1" applyBorder="1" applyAlignment="1">
      <alignment horizontal="center" vertical="center"/>
    </xf>
    <xf numFmtId="0" fontId="39" fillId="46" borderId="17" xfId="0" applyFont="1" applyFill="1" applyBorder="1" applyAlignment="1">
      <alignment horizontal="center" vertical="center"/>
    </xf>
    <xf numFmtId="0" fontId="39" fillId="46" borderId="21" xfId="0" applyFont="1" applyFill="1" applyBorder="1" applyAlignment="1">
      <alignment horizontal="center" vertical="center"/>
    </xf>
    <xf numFmtId="0" fontId="36" fillId="0" borderId="40" xfId="0" applyFont="1" applyBorder="1" applyAlignment="1">
      <alignment horizontal="center" vertical="center"/>
    </xf>
    <xf numFmtId="0" fontId="36" fillId="0" borderId="58" xfId="0" applyFont="1" applyBorder="1" applyAlignment="1">
      <alignment horizontal="center" vertical="center"/>
    </xf>
    <xf numFmtId="0" fontId="36" fillId="0" borderId="54" xfId="0" applyFont="1" applyBorder="1" applyAlignment="1">
      <alignment horizontal="center" vertical="center"/>
    </xf>
    <xf numFmtId="0" fontId="36" fillId="0" borderId="56" xfId="0" applyFont="1" applyBorder="1" applyAlignment="1">
      <alignment horizontal="center" vertical="center"/>
    </xf>
    <xf numFmtId="0" fontId="36" fillId="0" borderId="57" xfId="0" applyFont="1" applyBorder="1" applyAlignment="1">
      <alignment horizontal="center" vertical="center"/>
    </xf>
    <xf numFmtId="0" fontId="36" fillId="0" borderId="59" xfId="0" applyFont="1" applyBorder="1" applyAlignment="1">
      <alignment horizontal="center" vertical="center"/>
    </xf>
    <xf numFmtId="0" fontId="34" fillId="7" borderId="2" xfId="0" applyFont="1" applyFill="1" applyBorder="1" applyAlignment="1">
      <alignment horizontal="center" vertical="center" wrapText="1"/>
    </xf>
    <xf numFmtId="0" fontId="30" fillId="0" borderId="10" xfId="0" applyFont="1" applyBorder="1" applyAlignment="1">
      <alignment horizontal="center" vertical="center"/>
    </xf>
    <xf numFmtId="172" fontId="21" fillId="6" borderId="4" xfId="0" applyNumberFormat="1" applyFont="1" applyFill="1" applyBorder="1" applyAlignment="1">
      <alignment horizontal="left" vertical="center" wrapText="1" indent="1"/>
    </xf>
    <xf numFmtId="172" fontId="21" fillId="6" borderId="1" xfId="0" applyNumberFormat="1" applyFont="1" applyFill="1" applyBorder="1" applyAlignment="1">
      <alignment horizontal="left" vertical="center" wrapText="1" indent="1"/>
    </xf>
    <xf numFmtId="172" fontId="21" fillId="6" borderId="5" xfId="0" applyNumberFormat="1" applyFont="1" applyFill="1" applyBorder="1" applyAlignment="1">
      <alignment horizontal="left" vertical="center" wrapText="1" indent="1"/>
    </xf>
    <xf numFmtId="168" fontId="22" fillId="0" borderId="3" xfId="9" applyNumberFormat="1" applyFont="1" applyAlignment="1">
      <alignment horizontal="center" vertical="center"/>
    </xf>
    <xf numFmtId="0" fontId="28" fillId="0" borderId="0" xfId="5" applyFont="1" applyAlignment="1">
      <alignment horizontal="left" vertical="center" wrapText="1"/>
    </xf>
    <xf numFmtId="0" fontId="34" fillId="8" borderId="2"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34" fillId="4" borderId="2" xfId="0" applyFont="1" applyFill="1" applyBorder="1" applyAlignment="1">
      <alignment horizontal="center" vertical="center" wrapText="1"/>
    </xf>
    <xf numFmtId="173" fontId="22" fillId="0" borderId="3" xfId="9" applyNumberFormat="1" applyFont="1" applyAlignment="1">
      <alignment horizontal="center" vertical="center"/>
    </xf>
    <xf numFmtId="0" fontId="36" fillId="0" borderId="36" xfId="0" applyFont="1" applyBorder="1" applyAlignment="1">
      <alignment horizontal="center" vertical="center"/>
    </xf>
    <xf numFmtId="0" fontId="36" fillId="0" borderId="37" xfId="0" applyFont="1" applyBorder="1" applyAlignment="1">
      <alignment horizontal="center" vertical="center"/>
    </xf>
    <xf numFmtId="0" fontId="36" fillId="0" borderId="38" xfId="0" applyFont="1" applyBorder="1" applyAlignment="1">
      <alignment horizontal="center" vertical="center"/>
    </xf>
    <xf numFmtId="0" fontId="36" fillId="0" borderId="18" xfId="0" applyFont="1" applyBorder="1" applyAlignment="1">
      <alignment horizontal="center" vertical="center"/>
    </xf>
    <xf numFmtId="0" fontId="36" fillId="0" borderId="19" xfId="0" applyFont="1" applyBorder="1" applyAlignment="1">
      <alignment horizontal="center" vertical="center"/>
    </xf>
    <xf numFmtId="0" fontId="36" fillId="0" borderId="68" xfId="0" applyFont="1" applyBorder="1" applyAlignment="1">
      <alignment horizontal="center" vertical="center"/>
    </xf>
    <xf numFmtId="0" fontId="37" fillId="0" borderId="22" xfId="0" applyFont="1" applyBorder="1" applyAlignment="1">
      <alignment horizontal="center" vertical="center"/>
    </xf>
    <xf numFmtId="0" fontId="37" fillId="0" borderId="23" xfId="0" applyFont="1" applyBorder="1" applyAlignment="1">
      <alignment horizontal="center" vertical="center"/>
    </xf>
    <xf numFmtId="0" fontId="37" fillId="0" borderId="24" xfId="0" applyFont="1" applyBorder="1" applyAlignment="1">
      <alignment horizontal="center" vertical="center"/>
    </xf>
    <xf numFmtId="0" fontId="38" fillId="0" borderId="27" xfId="0" applyFont="1" applyBorder="1" applyAlignment="1">
      <alignment horizontal="center" vertical="center" wrapText="1"/>
    </xf>
    <xf numFmtId="0" fontId="38" fillId="0" borderId="28" xfId="0" applyFont="1" applyBorder="1" applyAlignment="1">
      <alignment horizontal="center" vertical="center" wrapText="1"/>
    </xf>
    <xf numFmtId="0" fontId="38" fillId="0" borderId="29" xfId="0" applyFont="1" applyBorder="1" applyAlignment="1">
      <alignment horizontal="center" vertical="center" wrapText="1"/>
    </xf>
    <xf numFmtId="0" fontId="38" fillId="0" borderId="47" xfId="0" applyFont="1" applyBorder="1" applyAlignment="1">
      <alignment horizontal="center" vertical="center" wrapText="1"/>
    </xf>
    <xf numFmtId="0" fontId="38" fillId="0" borderId="48" xfId="0" applyFont="1" applyBorder="1" applyAlignment="1">
      <alignment horizontal="center" vertical="center" wrapText="1"/>
    </xf>
    <xf numFmtId="0" fontId="38" fillId="0" borderId="49" xfId="0" applyFont="1" applyBorder="1" applyAlignment="1">
      <alignment horizontal="center" vertical="center" wrapText="1"/>
    </xf>
    <xf numFmtId="0" fontId="38" fillId="0" borderId="32" xfId="0" applyFont="1" applyBorder="1" applyAlignment="1">
      <alignment horizontal="center" vertical="center"/>
    </xf>
    <xf numFmtId="0" fontId="38" fillId="0" borderId="69" xfId="0" applyFont="1" applyBorder="1" applyAlignment="1">
      <alignment horizontal="center" vertical="center"/>
    </xf>
    <xf numFmtId="0" fontId="39" fillId="46" borderId="22" xfId="0" applyFont="1" applyFill="1" applyBorder="1" applyAlignment="1">
      <alignment horizontal="center" vertical="center"/>
    </xf>
    <xf numFmtId="0" fontId="39" fillId="46" borderId="24" xfId="0" applyFont="1" applyFill="1" applyBorder="1" applyAlignment="1">
      <alignment horizontal="center" vertical="center"/>
    </xf>
    <xf numFmtId="0" fontId="39" fillId="46" borderId="23" xfId="0" applyFont="1" applyFill="1" applyBorder="1" applyAlignment="1">
      <alignment horizontal="center" vertical="center"/>
    </xf>
    <xf numFmtId="0" fontId="36" fillId="0" borderId="41" xfId="0" applyFont="1" applyBorder="1" applyAlignment="1">
      <alignment horizontal="center" vertical="center" wrapText="1"/>
    </xf>
    <xf numFmtId="0" fontId="36" fillId="0" borderId="42" xfId="0" applyFont="1" applyBorder="1" applyAlignment="1">
      <alignment horizontal="center" vertical="center" wrapText="1"/>
    </xf>
    <xf numFmtId="0" fontId="36" fillId="0" borderId="43" xfId="0" applyFont="1" applyBorder="1" applyAlignment="1">
      <alignment horizontal="center" vertical="center" wrapText="1"/>
    </xf>
    <xf numFmtId="0" fontId="39" fillId="46" borderId="44" xfId="0" applyFont="1" applyFill="1" applyBorder="1" applyAlignment="1">
      <alignment horizontal="center" vertical="center"/>
    </xf>
    <xf numFmtId="0" fontId="39" fillId="46" borderId="45" xfId="0" applyFont="1" applyFill="1" applyBorder="1" applyAlignment="1">
      <alignment horizontal="center" vertical="center"/>
    </xf>
    <xf numFmtId="0" fontId="39" fillId="46" borderId="46" xfId="0" applyFont="1" applyFill="1" applyBorder="1" applyAlignment="1">
      <alignment horizontal="center" vertical="center"/>
    </xf>
    <xf numFmtId="0" fontId="36" fillId="0" borderId="27"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29" xfId="0" applyFont="1" applyBorder="1" applyAlignment="1">
      <alignment horizontal="center" vertical="center" wrapText="1"/>
    </xf>
    <xf numFmtId="0" fontId="38" fillId="0" borderId="30"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31" xfId="0" applyFont="1" applyBorder="1" applyAlignment="1">
      <alignment horizontal="center" vertical="center" wrapText="1"/>
    </xf>
    <xf numFmtId="0" fontId="39" fillId="46" borderId="36" xfId="0" applyFont="1" applyFill="1" applyBorder="1" applyAlignment="1">
      <alignment horizontal="center" vertical="center"/>
    </xf>
    <xf numFmtId="0" fontId="39" fillId="46" borderId="38" xfId="0" applyFont="1" applyFill="1" applyBorder="1" applyAlignment="1">
      <alignment horizontal="center" vertical="center"/>
    </xf>
    <xf numFmtId="0" fontId="38" fillId="48" borderId="26" xfId="0" applyFont="1" applyFill="1" applyBorder="1" applyAlignment="1">
      <alignment horizontal="center" vertical="center"/>
    </xf>
    <xf numFmtId="0" fontId="38" fillId="48" borderId="55" xfId="0" applyFont="1" applyFill="1" applyBorder="1" applyAlignment="1">
      <alignment horizontal="center" vertical="center"/>
    </xf>
    <xf numFmtId="0" fontId="38" fillId="48" borderId="50" xfId="0" applyFont="1" applyFill="1" applyBorder="1" applyAlignment="1">
      <alignment horizontal="center" vertical="center"/>
    </xf>
    <xf numFmtId="0" fontId="38" fillId="49" borderId="26" xfId="0" applyFont="1" applyFill="1" applyBorder="1" applyAlignment="1">
      <alignment horizontal="center" vertical="center"/>
    </xf>
    <xf numFmtId="0" fontId="38" fillId="49" borderId="55" xfId="0" applyFont="1" applyFill="1" applyBorder="1" applyAlignment="1">
      <alignment horizontal="center" vertical="center"/>
    </xf>
    <xf numFmtId="0" fontId="38" fillId="49" borderId="50" xfId="0" applyFont="1" applyFill="1" applyBorder="1" applyAlignment="1">
      <alignment horizontal="center" vertical="center"/>
    </xf>
    <xf numFmtId="0" fontId="38" fillId="50" borderId="26" xfId="0" applyFont="1" applyFill="1" applyBorder="1" applyAlignment="1">
      <alignment horizontal="center" vertical="center"/>
    </xf>
    <xf numFmtId="0" fontId="38" fillId="50" borderId="55" xfId="0" applyFont="1" applyFill="1" applyBorder="1" applyAlignment="1">
      <alignment horizontal="center" vertical="center"/>
    </xf>
    <xf numFmtId="0" fontId="38" fillId="50" borderId="50" xfId="0" applyFont="1" applyFill="1" applyBorder="1" applyAlignment="1">
      <alignment horizontal="center" vertical="center"/>
    </xf>
    <xf numFmtId="0" fontId="38" fillId="51" borderId="26" xfId="0" applyFont="1" applyFill="1" applyBorder="1" applyAlignment="1">
      <alignment horizontal="center" vertical="center"/>
    </xf>
    <xf numFmtId="0" fontId="38" fillId="51" borderId="55" xfId="0" applyFont="1" applyFill="1" applyBorder="1" applyAlignment="1">
      <alignment horizontal="center" vertical="center"/>
    </xf>
    <xf numFmtId="0" fontId="38" fillId="51" borderId="70" xfId="0" applyFont="1" applyFill="1" applyBorder="1" applyAlignment="1">
      <alignment horizontal="center" vertical="center"/>
    </xf>
    <xf numFmtId="0" fontId="36" fillId="0" borderId="41" xfId="0" applyFont="1" applyBorder="1" applyAlignment="1">
      <alignment horizontal="center" vertical="center"/>
    </xf>
    <xf numFmtId="0" fontId="36" fillId="0" borderId="43" xfId="0" applyFont="1" applyBorder="1" applyAlignment="1">
      <alignment horizontal="center" vertical="center"/>
    </xf>
    <xf numFmtId="0" fontId="36" fillId="0" borderId="42" xfId="0" applyFont="1" applyBorder="1" applyAlignment="1">
      <alignment horizontal="center" vertical="center"/>
    </xf>
    <xf numFmtId="0" fontId="36" fillId="0" borderId="60" xfId="0" applyFont="1" applyBorder="1" applyAlignment="1">
      <alignment horizontal="center" vertical="center"/>
    </xf>
    <xf numFmtId="0" fontId="36" fillId="0" borderId="61" xfId="0" applyFont="1" applyBorder="1" applyAlignment="1">
      <alignment horizontal="center" vertical="center"/>
    </xf>
    <xf numFmtId="0" fontId="36" fillId="0" borderId="62" xfId="0" applyFont="1" applyBorder="1" applyAlignment="1">
      <alignment horizontal="center" vertical="center"/>
    </xf>
    <xf numFmtId="0" fontId="39" fillId="46" borderId="63" xfId="0" applyFont="1" applyFill="1" applyBorder="1" applyAlignment="1">
      <alignment horizontal="center" vertical="center"/>
    </xf>
    <xf numFmtId="0" fontId="36" fillId="0" borderId="65" xfId="0" applyFont="1" applyBorder="1" applyAlignment="1">
      <alignment horizontal="center" vertical="center" wrapText="1"/>
    </xf>
    <xf numFmtId="0" fontId="36" fillId="0" borderId="66" xfId="0" applyFont="1" applyBorder="1" applyAlignment="1">
      <alignment horizontal="center" vertical="center" wrapText="1"/>
    </xf>
    <xf numFmtId="0" fontId="36" fillId="0" borderId="52" xfId="0" applyFont="1" applyBorder="1" applyAlignment="1">
      <alignment horizontal="center" vertical="center" wrapText="1"/>
    </xf>
    <xf numFmtId="0" fontId="36" fillId="0" borderId="26" xfId="0" applyFont="1" applyBorder="1" applyAlignment="1">
      <alignment horizontal="center" vertical="center"/>
    </xf>
    <xf numFmtId="0" fontId="36" fillId="0" borderId="50" xfId="0" applyFont="1" applyBorder="1" applyAlignment="1">
      <alignment horizontal="center" vertical="center"/>
    </xf>
    <xf numFmtId="0" fontId="36" fillId="0" borderId="51" xfId="0" applyFont="1" applyBorder="1" applyAlignment="1">
      <alignment horizontal="center" vertical="center" wrapText="1"/>
    </xf>
    <xf numFmtId="0" fontId="36" fillId="0" borderId="64" xfId="0" applyFont="1" applyBorder="1" applyAlignment="1">
      <alignment horizontal="center" vertical="center" wrapText="1"/>
    </xf>
    <xf numFmtId="0" fontId="36" fillId="0" borderId="67" xfId="0" applyFont="1" applyBorder="1" applyAlignment="1">
      <alignment horizontal="center" vertical="center" wrapText="1"/>
    </xf>
    <xf numFmtId="0" fontId="36" fillId="0" borderId="61" xfId="0" applyFont="1" applyBorder="1" applyAlignment="1">
      <alignment horizontal="center" vertical="center" wrapText="1"/>
    </xf>
    <xf numFmtId="0" fontId="36" fillId="0" borderId="60" xfId="0" applyFont="1" applyBorder="1" applyAlignment="1">
      <alignment horizontal="center" vertical="center" wrapText="1"/>
    </xf>
    <xf numFmtId="0" fontId="36" fillId="0" borderId="67" xfId="0" applyFont="1" applyBorder="1" applyAlignment="1">
      <alignment horizontal="center" vertical="center"/>
    </xf>
    <xf numFmtId="0" fontId="36" fillId="0" borderId="64" xfId="0" applyFont="1" applyBorder="1" applyAlignment="1">
      <alignment horizontal="center" vertical="center"/>
    </xf>
  </cellXfs>
  <cellStyles count="54">
    <cellStyle name="20% - Énfasis1" xfId="31" builtinId="30" customBuiltin="1"/>
    <cellStyle name="20% - Énfasis2" xfId="35" builtinId="34" customBuiltin="1"/>
    <cellStyle name="20% - Énfasis3" xfId="39" builtinId="38" customBuiltin="1"/>
    <cellStyle name="20% - Énfasis4" xfId="43" builtinId="42" customBuiltin="1"/>
    <cellStyle name="20% - Énfasis5" xfId="47" builtinId="46" customBuiltin="1"/>
    <cellStyle name="20% - Énfasis6" xfId="51" builtinId="50" customBuiltin="1"/>
    <cellStyle name="40% - Énfasis1" xfId="32" builtinId="31" customBuiltin="1"/>
    <cellStyle name="40% - Énfasis2" xfId="36" builtinId="35" customBuiltin="1"/>
    <cellStyle name="40% - Énfasis3" xfId="40" builtinId="39" customBuiltin="1"/>
    <cellStyle name="40% - Énfasis4" xfId="44" builtinId="43" customBuiltin="1"/>
    <cellStyle name="40% - Énfasis5" xfId="48" builtinId="47" customBuiltin="1"/>
    <cellStyle name="40% - Énfasis6" xfId="52" builtinId="51" customBuiltin="1"/>
    <cellStyle name="60% - Énfasis1" xfId="33" builtinId="32" customBuiltin="1"/>
    <cellStyle name="60% - Énfasis2" xfId="37" builtinId="36" customBuiltin="1"/>
    <cellStyle name="60% - Énfasis3" xfId="41" builtinId="40" customBuiltin="1"/>
    <cellStyle name="60% - Énfasis4" xfId="45" builtinId="44" customBuiltin="1"/>
    <cellStyle name="60% - Énfasis5" xfId="49" builtinId="48" customBuiltin="1"/>
    <cellStyle name="60% - Énfasis6" xfId="53" builtinId="52" customBuiltin="1"/>
    <cellStyle name="Bueno" xfId="18" builtinId="26" customBuiltin="1"/>
    <cellStyle name="Cálculo" xfId="23" builtinId="22" customBuiltin="1"/>
    <cellStyle name="Celda de comprobación" xfId="25" builtinId="23" customBuiltin="1"/>
    <cellStyle name="Celda vinculada" xfId="24" builtinId="24" customBuiltin="1"/>
    <cellStyle name="Encabezado 1" xfId="6" builtinId="16" customBuiltin="1"/>
    <cellStyle name="Encabezado 4" xfId="17" builtinId="19" customBuiltin="1"/>
    <cellStyle name="Énfasis1" xfId="30" builtinId="29" customBuiltin="1"/>
    <cellStyle name="Énfasis2" xfId="34" builtinId="33" customBuiltin="1"/>
    <cellStyle name="Énfasis3" xfId="38" builtinId="37" customBuiltin="1"/>
    <cellStyle name="Énfasis4" xfId="42" builtinId="41" customBuiltin="1"/>
    <cellStyle name="Énfasis5" xfId="46" builtinId="45" customBuiltin="1"/>
    <cellStyle name="Énfasis6" xfId="50" builtinId="49" customBuiltin="1"/>
    <cellStyle name="Entrada" xfId="21" builtinId="20" customBuiltin="1"/>
    <cellStyle name="Fecha" xfId="10" xr:uid="{229918B6-DD13-4F5A-97B9-305F7E002AA3}"/>
    <cellStyle name="Hipervínculo" xfId="1" builtinId="8" customBuiltin="1"/>
    <cellStyle name="Hipervínculo visitado" xfId="13" builtinId="9" customBuiltin="1"/>
    <cellStyle name="Incorrecto" xfId="19" builtinId="27" customBuiltin="1"/>
    <cellStyle name="Inicio del proyecto" xfId="9" xr:uid="{8EB8A09A-C31C-40A3-B2C1-9449520178B8}"/>
    <cellStyle name="Millares" xfId="4" builtinId="3" customBuiltin="1"/>
    <cellStyle name="Millares [0]" xfId="14" builtinId="6" customBuiltin="1"/>
    <cellStyle name="Moneda" xfId="15" builtinId="4" customBuiltin="1"/>
    <cellStyle name="Moneda [0]" xfId="16" builtinId="7" customBuiltin="1"/>
    <cellStyle name="Neutral" xfId="20" builtinId="28" customBuiltin="1"/>
    <cellStyle name="Nombre" xfId="11" xr:uid="{B2D3C1EE-6B41-4801-AAFC-C2274E49E503}"/>
    <cellStyle name="Normal" xfId="0" builtinId="0" customBuiltin="1"/>
    <cellStyle name="Notas" xfId="27" builtinId="10" customBuiltin="1"/>
    <cellStyle name="Porcentaje" xfId="2" builtinId="5" customBuiltin="1"/>
    <cellStyle name="Salida" xfId="22" builtinId="21" customBuiltin="1"/>
    <cellStyle name="Tarea" xfId="12" xr:uid="{6391D789-272B-4DD2-9BF3-2CDCF610FA41}"/>
    <cellStyle name="Texto de advertencia" xfId="26" builtinId="11" customBuiltin="1"/>
    <cellStyle name="Texto explicativo" xfId="28" builtinId="53" customBuiltin="1"/>
    <cellStyle name="Título" xfId="5" builtinId="15" customBuiltin="1"/>
    <cellStyle name="Título 2" xfId="7" builtinId="17" customBuiltin="1"/>
    <cellStyle name="Título 3" xfId="8" builtinId="18" customBuiltin="1"/>
    <cellStyle name="Total" xfId="29" builtinId="25" customBuiltin="1"/>
    <cellStyle name="zTextoOculto" xfId="3" xr:uid="{26E66EE6-E33F-4D77-BAE4-0FB4F5BBF673}"/>
  </cellStyles>
  <dxfs count="27">
    <dxf>
      <alignment horizontal="center" vertical="center" textRotation="0" wrapText="0" indent="0" justifyLastLine="0" shrinkToFit="0" readingOrder="0"/>
    </dxf>
    <dxf>
      <numFmt numFmtId="171" formatCode="[$-C0A]d\-mmm;@"/>
      <alignment horizontal="center" vertical="center" textRotation="0" wrapText="0" indent="0" justifyLastLine="0" shrinkToFit="0" readingOrder="0"/>
    </dxf>
    <dxf>
      <numFmt numFmtId="171" formatCode="[$-C0A]d\-mmm;@"/>
      <alignment horizontal="center" vertical="center" textRotation="0" wrapText="0" indent="0" justifyLastLine="0" shrinkToFit="0" readingOrder="0"/>
    </dxf>
    <dxf>
      <alignment horizontal="left" vertical="center" textRotation="0" wrapText="1" indent="0" justifyLastLine="0" shrinkToFit="0" readingOrder="0"/>
    </dxf>
    <dxf>
      <alignment vertical="center" textRotation="0" indent="0" justifyLastLine="0" shrinkToFit="0" readingOrder="0"/>
    </dxf>
    <dxf>
      <alignment horizontal="center" vertical="center" textRotation="0" wrapText="0" indent="0" justifyLastLine="0" shrinkToFit="0" readingOrder="0"/>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ListaTareasPendientes" pivot="0" count="9" xr9:uid="{00000000-0011-0000-FFFF-FFFF00000000}">
      <tableStyleElement type="wholeTable" dxfId="26"/>
      <tableStyleElement type="headerRow" dxfId="25"/>
      <tableStyleElement type="totalRow" dxfId="24"/>
      <tableStyleElement type="firstColumn" dxfId="23"/>
      <tableStyleElement type="lastColumn" dxfId="22"/>
      <tableStyleElement type="firstRowStripe" dxfId="21"/>
      <tableStyleElement type="secondRowStripe" dxfId="20"/>
      <tableStyleElement type="firstColumnStripe" dxfId="19"/>
      <tableStyleElement type="secondColumnStripe" dxfId="18"/>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0393D0E-A81F-465E-908A-91256DF65544}" name="Tabla1" displayName="Tabla1" ref="A1:D11" totalsRowShown="0" headerRowDxfId="5" dataDxfId="4">
  <autoFilter ref="A1:D11" xr:uid="{E0393D0E-A81F-465E-908A-91256DF65544}">
    <filterColumn colId="0" hiddenButton="1"/>
    <filterColumn colId="1" hiddenButton="1"/>
    <filterColumn colId="2" hiddenButton="1"/>
    <filterColumn colId="3" hiddenButton="1"/>
  </autoFilter>
  <tableColumns count="4">
    <tableColumn id="1" xr3:uid="{4761485B-575F-4A26-878F-B0604D1DB49F}" name="Actividad" dataDxfId="3"/>
    <tableColumn id="2" xr3:uid="{72FC9944-2EC1-4E0F-8577-E3933D659F90}" name="INICIO" dataDxfId="2"/>
    <tableColumn id="3" xr3:uid="{19C9C855-A2B1-4E9B-A774-E194802F2596}" name="FIN" dataDxfId="1"/>
    <tableColumn id="4" xr3:uid="{A7335DC4-AA24-43B7-9B69-4AB9CDCC0E02}" name="DÍAS"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N31"/>
  <sheetViews>
    <sheetView showGridLines="0" showRuler="0" view="pageBreakPreview" topLeftCell="A7" zoomScale="60" zoomScaleNormal="69" zoomScalePageLayoutView="70" workbookViewId="0">
      <selection activeCell="A22" sqref="A22"/>
    </sheetView>
  </sheetViews>
  <sheetFormatPr baseColWidth="10" defaultColWidth="9.140625" defaultRowHeight="30" customHeight="1" x14ac:dyDescent="0.2"/>
  <cols>
    <col min="1" max="1" width="2.7109375" style="17" customWidth="1"/>
    <col min="2" max="2" width="57.28515625" style="2" customWidth="1"/>
    <col min="3" max="3" width="27.140625" style="3" bestFit="1" customWidth="1"/>
    <col min="4" max="4" width="10.7109375" style="27" bestFit="1" customWidth="1"/>
    <col min="5" max="5" width="10.7109375" style="3" bestFit="1" customWidth="1"/>
    <col min="6" max="6" width="2.7109375" style="3" customWidth="1"/>
    <col min="7" max="7" width="7" style="3" bestFit="1" customWidth="1"/>
    <col min="8" max="16" width="4.42578125" style="3" bestFit="1" customWidth="1"/>
    <col min="17" max="17" width="4" style="3" bestFit="1" customWidth="1"/>
    <col min="18" max="18" width="2.5703125" style="3" bestFit="1" customWidth="1"/>
    <col min="19" max="22" width="3" style="3" bestFit="1" customWidth="1"/>
    <col min="23" max="24" width="3.42578125" style="3" bestFit="1" customWidth="1"/>
    <col min="25" max="26" width="3" style="3" bestFit="1" customWidth="1"/>
    <col min="27" max="27" width="4" style="3" bestFit="1" customWidth="1"/>
    <col min="28" max="28" width="3.85546875" style="3" bestFit="1" customWidth="1"/>
    <col min="29" max="36" width="4" style="3" bestFit="1" customWidth="1"/>
    <col min="37" max="37" width="4.42578125" style="3" bestFit="1" customWidth="1"/>
    <col min="38" max="38" width="4" style="3" bestFit="1" customWidth="1"/>
    <col min="39" max="47" width="4.42578125" style="3" bestFit="1" customWidth="1"/>
    <col min="48" max="48" width="4" style="3" bestFit="1" customWidth="1"/>
    <col min="49" max="50" width="3" style="3" bestFit="1" customWidth="1"/>
    <col min="51" max="52" width="3.42578125" style="3" bestFit="1" customWidth="1"/>
    <col min="53" max="57" width="3" style="3" bestFit="1" customWidth="1"/>
    <col min="58" max="58" width="4" style="3" bestFit="1" customWidth="1"/>
    <col min="59" max="59" width="3.85546875" style="3" bestFit="1" customWidth="1"/>
    <col min="60" max="67" width="4" style="3" bestFit="1" customWidth="1"/>
    <col min="68" max="68" width="4.42578125" style="3" bestFit="1" customWidth="1"/>
    <col min="69" max="69" width="4" style="3" bestFit="1" customWidth="1"/>
    <col min="70" max="78" width="4.42578125" style="3" bestFit="1" customWidth="1"/>
    <col min="79" max="80" width="3.42578125" style="3" bestFit="1" customWidth="1"/>
    <col min="81" max="85" width="3" style="3" bestFit="1" customWidth="1"/>
    <col min="86" max="87" width="3.42578125" style="3" bestFit="1" customWidth="1"/>
    <col min="88" max="88" width="4" style="3" bestFit="1" customWidth="1"/>
    <col min="89" max="89" width="3.85546875" style="3" bestFit="1" customWidth="1"/>
    <col min="90" max="97" width="4" style="3" bestFit="1" customWidth="1"/>
    <col min="98" max="98" width="4.42578125" style="3" bestFit="1" customWidth="1"/>
    <col min="99" max="99" width="4" style="3" bestFit="1" customWidth="1"/>
    <col min="100" max="108" width="4.42578125" style="3" bestFit="1" customWidth="1"/>
    <col min="109" max="109" width="4" style="3" bestFit="1" customWidth="1"/>
    <col min="110" max="110" width="2.7109375" style="3" bestFit="1" customWidth="1"/>
    <col min="111" max="113" width="3" style="3" bestFit="1" customWidth="1"/>
    <col min="114" max="115" width="3.42578125" style="3" bestFit="1" customWidth="1"/>
    <col min="116" max="118" width="3" style="3" bestFit="1" customWidth="1"/>
    <col min="119" max="119" width="4" style="3" bestFit="1" customWidth="1"/>
    <col min="120" max="120" width="3.85546875" style="3" bestFit="1" customWidth="1"/>
    <col min="121" max="128" width="4" style="3" bestFit="1" customWidth="1"/>
    <col min="129" max="129" width="4.42578125" style="3" bestFit="1" customWidth="1"/>
    <col min="130" max="130" width="4" style="3" bestFit="1" customWidth="1"/>
    <col min="131" max="139" width="4.42578125" style="3" bestFit="1" customWidth="1"/>
    <col min="140" max="141" width="3" style="3" bestFit="1" customWidth="1"/>
    <col min="142" max="143" width="3.42578125" style="3" bestFit="1" customWidth="1"/>
    <col min="144" max="148" width="3" style="3" bestFit="1" customWidth="1"/>
    <col min="149" max="149" width="4" style="3" bestFit="1" customWidth="1"/>
    <col min="150" max="150" width="3.85546875" style="3" bestFit="1" customWidth="1"/>
    <col min="151" max="158" width="4" style="3" bestFit="1" customWidth="1"/>
    <col min="159" max="159" width="4.42578125" style="3" bestFit="1" customWidth="1"/>
    <col min="160" max="160" width="4" style="3" bestFit="1" customWidth="1"/>
    <col min="161" max="169" width="4.42578125" style="3" bestFit="1" customWidth="1"/>
    <col min="170" max="170" width="4" style="3" bestFit="1" customWidth="1"/>
    <col min="171" max="171" width="3.42578125" style="3" bestFit="1" customWidth="1"/>
    <col min="172" max="176" width="3" style="3" bestFit="1" customWidth="1"/>
    <col min="177" max="178" width="3.42578125" style="3" bestFit="1" customWidth="1"/>
    <col min="179" max="179" width="3" style="3" bestFit="1" customWidth="1"/>
    <col min="180" max="180" width="4" style="3" bestFit="1" customWidth="1"/>
    <col min="181" max="181" width="3.85546875" style="3" bestFit="1" customWidth="1"/>
    <col min="182" max="189" width="4" style="3" bestFit="1" customWidth="1"/>
    <col min="190" max="190" width="4.42578125" style="3" bestFit="1" customWidth="1"/>
    <col min="191" max="191" width="4" style="3" bestFit="1" customWidth="1"/>
    <col min="192" max="194" width="4.42578125" style="3" bestFit="1" customWidth="1"/>
    <col min="195" max="195" width="4.42578125" style="3" customWidth="1"/>
    <col min="196" max="196" width="4.42578125" style="3" bestFit="1" customWidth="1"/>
    <col min="197" max="16384" width="9.140625" style="3"/>
  </cols>
  <sheetData>
    <row r="1" spans="1:196" ht="72.75" customHeight="1" x14ac:dyDescent="0.2">
      <c r="A1" s="16" t="s">
        <v>0</v>
      </c>
      <c r="B1" s="83" t="s">
        <v>18</v>
      </c>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83"/>
      <c r="DL1" s="83"/>
      <c r="DM1" s="83"/>
      <c r="DN1" s="83"/>
      <c r="DO1" s="83"/>
      <c r="DP1" s="83"/>
      <c r="DQ1" s="83"/>
      <c r="DR1" s="83"/>
      <c r="DS1" s="83"/>
      <c r="DT1" s="83"/>
      <c r="DU1" s="83"/>
      <c r="DV1" s="83"/>
      <c r="DW1" s="83"/>
      <c r="DX1" s="83"/>
      <c r="DY1" s="83"/>
      <c r="DZ1" s="83"/>
      <c r="EA1" s="83"/>
      <c r="EB1" s="83"/>
      <c r="EC1" s="83"/>
      <c r="ED1" s="83"/>
      <c r="EE1" s="83"/>
      <c r="EF1" s="83"/>
      <c r="EG1" s="83"/>
      <c r="EH1" s="83"/>
      <c r="EI1" s="83"/>
      <c r="EJ1" s="83"/>
      <c r="EK1" s="83"/>
      <c r="EL1" s="83"/>
      <c r="EM1" s="83"/>
      <c r="EN1" s="83"/>
      <c r="EO1" s="83"/>
      <c r="EP1" s="83"/>
      <c r="EQ1" s="83"/>
      <c r="ER1" s="83"/>
      <c r="ES1" s="83"/>
      <c r="ET1" s="83"/>
      <c r="EU1" s="83"/>
      <c r="EV1" s="83"/>
      <c r="EW1" s="83"/>
      <c r="EX1" s="83"/>
      <c r="EY1" s="83"/>
      <c r="EZ1" s="83"/>
      <c r="FA1" s="83"/>
      <c r="FB1" s="83"/>
      <c r="FC1" s="83"/>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row>
    <row r="2" spans="1:196" ht="30" customHeight="1" x14ac:dyDescent="0.2">
      <c r="A2" s="17" t="s">
        <v>1</v>
      </c>
      <c r="B2" s="28" t="s">
        <v>19</v>
      </c>
      <c r="C2" s="2"/>
      <c r="D2" s="18"/>
      <c r="E2" s="2"/>
      <c r="F2" s="2"/>
      <c r="G2" s="2"/>
      <c r="H2" s="1"/>
      <c r="I2" s="2"/>
      <c r="J2" s="2"/>
      <c r="K2" s="2"/>
      <c r="L2" s="2"/>
      <c r="M2" s="2"/>
      <c r="N2" s="2"/>
      <c r="O2" s="2"/>
      <c r="P2" s="2"/>
      <c r="Q2" s="2"/>
      <c r="R2" s="2"/>
      <c r="S2" s="2"/>
      <c r="T2" s="2"/>
      <c r="U2" s="2"/>
      <c r="V2" s="2"/>
      <c r="W2" s="2"/>
      <c r="X2" s="2"/>
      <c r="Y2" s="2"/>
      <c r="Z2" s="2"/>
      <c r="AA2" s="2"/>
      <c r="AB2" s="2"/>
      <c r="AC2" s="2"/>
      <c r="AD2" s="2"/>
      <c r="AE2" s="2"/>
      <c r="AF2" s="2"/>
      <c r="AG2" s="2"/>
      <c r="AH2" s="2"/>
      <c r="AI2" s="2"/>
      <c r="AJ2" s="2"/>
    </row>
    <row r="3" spans="1:196" ht="39" customHeight="1" x14ac:dyDescent="0.2">
      <c r="A3" s="17" t="s">
        <v>2</v>
      </c>
      <c r="B3" s="29" t="s">
        <v>20</v>
      </c>
      <c r="C3" s="36" t="s">
        <v>12</v>
      </c>
      <c r="D3" s="82">
        <v>45495</v>
      </c>
      <c r="E3" s="82"/>
      <c r="F3" s="2"/>
      <c r="G3" s="2"/>
      <c r="H3" s="78" t="s">
        <v>42</v>
      </c>
      <c r="I3" s="78"/>
      <c r="J3" s="78"/>
      <c r="K3" s="78"/>
      <c r="L3" s="78"/>
      <c r="M3" s="78"/>
      <c r="N3" s="78"/>
      <c r="O3" s="78" t="s">
        <v>43</v>
      </c>
      <c r="P3" s="78"/>
      <c r="Q3" s="78"/>
      <c r="R3" s="78"/>
      <c r="S3" s="78"/>
      <c r="T3" s="78"/>
      <c r="U3" s="78"/>
      <c r="V3" s="78" t="s">
        <v>44</v>
      </c>
      <c r="W3" s="78"/>
      <c r="X3" s="78"/>
      <c r="Y3" s="78"/>
      <c r="Z3" s="78"/>
      <c r="AA3" s="78"/>
      <c r="AB3" s="78"/>
      <c r="AC3" s="78" t="s">
        <v>45</v>
      </c>
      <c r="AD3" s="78"/>
      <c r="AE3" s="78"/>
      <c r="AF3" s="78"/>
      <c r="AG3" s="78"/>
      <c r="AH3" s="78"/>
      <c r="AI3" s="78"/>
      <c r="AJ3" s="78" t="s">
        <v>46</v>
      </c>
      <c r="AK3" s="78"/>
      <c r="AL3" s="78"/>
      <c r="AM3" s="78"/>
      <c r="AN3" s="78"/>
      <c r="AO3" s="78"/>
      <c r="AP3" s="78"/>
      <c r="AQ3" s="78" t="s">
        <v>47</v>
      </c>
      <c r="AR3" s="78"/>
      <c r="AS3" s="78"/>
      <c r="AT3" s="78"/>
      <c r="AU3" s="78"/>
      <c r="AV3" s="78"/>
      <c r="AW3" s="78"/>
      <c r="AX3" s="78" t="s">
        <v>48</v>
      </c>
      <c r="AY3" s="78"/>
      <c r="AZ3" s="78"/>
      <c r="BA3" s="78"/>
      <c r="BB3" s="78"/>
      <c r="BC3" s="78"/>
      <c r="BD3" s="78"/>
      <c r="BE3" s="78" t="s">
        <v>49</v>
      </c>
      <c r="BF3" s="78"/>
      <c r="BG3" s="78"/>
      <c r="BH3" s="78"/>
      <c r="BI3" s="78"/>
      <c r="BJ3" s="78"/>
      <c r="BK3" s="78"/>
      <c r="BL3" s="78" t="s">
        <v>50</v>
      </c>
      <c r="BM3" s="78"/>
      <c r="BN3" s="78"/>
      <c r="BO3" s="78"/>
      <c r="BP3" s="78"/>
      <c r="BQ3" s="78"/>
      <c r="BR3" s="78"/>
      <c r="BS3" s="78" t="s">
        <v>51</v>
      </c>
      <c r="BT3" s="78"/>
      <c r="BU3" s="78"/>
      <c r="BV3" s="78"/>
      <c r="BW3" s="78"/>
      <c r="BX3" s="78"/>
      <c r="BY3" s="78"/>
      <c r="BZ3" s="78" t="s">
        <v>52</v>
      </c>
      <c r="CA3" s="78"/>
      <c r="CB3" s="78"/>
      <c r="CC3" s="78"/>
      <c r="CD3" s="78"/>
      <c r="CE3" s="78"/>
      <c r="CF3" s="78"/>
      <c r="CG3" s="78" t="s">
        <v>53</v>
      </c>
      <c r="CH3" s="78"/>
      <c r="CI3" s="78"/>
      <c r="CJ3" s="78"/>
      <c r="CK3" s="78"/>
      <c r="CL3" s="78"/>
      <c r="CM3" s="78"/>
      <c r="CN3" s="78" t="s">
        <v>54</v>
      </c>
      <c r="CO3" s="78"/>
      <c r="CP3" s="78"/>
      <c r="CQ3" s="78"/>
      <c r="CR3" s="78"/>
      <c r="CS3" s="78"/>
      <c r="CT3" s="78"/>
      <c r="CU3" s="78" t="s">
        <v>55</v>
      </c>
      <c r="CV3" s="78"/>
      <c r="CW3" s="78"/>
      <c r="CX3" s="78"/>
      <c r="CY3" s="78"/>
      <c r="CZ3" s="78"/>
      <c r="DA3" s="78"/>
      <c r="DB3" s="78" t="s">
        <v>56</v>
      </c>
      <c r="DC3" s="78"/>
      <c r="DD3" s="78"/>
      <c r="DE3" s="78"/>
      <c r="DF3" s="78"/>
      <c r="DG3" s="78"/>
      <c r="DH3" s="78"/>
      <c r="DI3" s="78" t="s">
        <v>57</v>
      </c>
      <c r="DJ3" s="78"/>
      <c r="DK3" s="78"/>
      <c r="DL3" s="78"/>
      <c r="DM3" s="78"/>
      <c r="DN3" s="78"/>
      <c r="DO3" s="78"/>
      <c r="DP3" s="78" t="s">
        <v>58</v>
      </c>
      <c r="DQ3" s="78"/>
      <c r="DR3" s="78"/>
      <c r="DS3" s="78"/>
      <c r="DT3" s="78"/>
      <c r="DU3" s="78"/>
      <c r="DV3" s="78"/>
      <c r="DW3" s="78" t="s">
        <v>59</v>
      </c>
      <c r="DX3" s="78"/>
      <c r="DY3" s="78"/>
      <c r="DZ3" s="78"/>
      <c r="EA3" s="78"/>
      <c r="EB3" s="78"/>
      <c r="EC3" s="78"/>
      <c r="ED3" s="78" t="s">
        <v>60</v>
      </c>
      <c r="EE3" s="78"/>
      <c r="EF3" s="78"/>
      <c r="EG3" s="78"/>
      <c r="EH3" s="78"/>
      <c r="EI3" s="78"/>
      <c r="EJ3" s="78"/>
      <c r="EK3" s="78" t="s">
        <v>61</v>
      </c>
      <c r="EL3" s="78"/>
      <c r="EM3" s="78"/>
      <c r="EN3" s="78"/>
      <c r="EO3" s="78"/>
      <c r="EP3" s="78"/>
      <c r="EQ3" s="78"/>
      <c r="ER3" s="78" t="s">
        <v>62</v>
      </c>
      <c r="ES3" s="78"/>
      <c r="ET3" s="78"/>
      <c r="EU3" s="78"/>
      <c r="EV3" s="78"/>
      <c r="EW3" s="78"/>
      <c r="EX3" s="78"/>
      <c r="EY3" s="78" t="s">
        <v>63</v>
      </c>
      <c r="EZ3" s="78"/>
      <c r="FA3" s="78"/>
      <c r="FB3" s="78"/>
      <c r="FC3" s="78"/>
      <c r="FD3" s="78"/>
      <c r="FE3" s="78"/>
      <c r="FF3" s="78" t="s">
        <v>64</v>
      </c>
      <c r="FG3" s="78"/>
      <c r="FH3" s="78"/>
      <c r="FI3" s="78"/>
      <c r="FJ3" s="78"/>
      <c r="FK3" s="78"/>
      <c r="FL3" s="78"/>
      <c r="FM3" s="78" t="s">
        <v>65</v>
      </c>
      <c r="FN3" s="78"/>
      <c r="FO3" s="78"/>
      <c r="FP3" s="78"/>
      <c r="FQ3" s="78"/>
      <c r="FR3" s="78"/>
      <c r="FS3" s="78"/>
      <c r="FT3" s="78" t="s">
        <v>66</v>
      </c>
      <c r="FU3" s="78"/>
      <c r="FV3" s="78"/>
      <c r="FW3" s="78"/>
      <c r="FX3" s="78"/>
      <c r="FY3" s="78"/>
      <c r="FZ3" s="78"/>
      <c r="GA3" s="78" t="s">
        <v>67</v>
      </c>
      <c r="GB3" s="78"/>
      <c r="GC3" s="78"/>
      <c r="GD3" s="78"/>
      <c r="GE3" s="78"/>
      <c r="GF3" s="78"/>
      <c r="GG3" s="78"/>
      <c r="GH3" s="78" t="s">
        <v>68</v>
      </c>
      <c r="GI3" s="78"/>
      <c r="GJ3" s="78"/>
      <c r="GK3" s="78"/>
      <c r="GL3" s="78"/>
      <c r="GM3" s="78"/>
      <c r="GN3" s="78"/>
    </row>
    <row r="4" spans="1:196" ht="30" customHeight="1" x14ac:dyDescent="0.2">
      <c r="A4" s="16" t="s">
        <v>3</v>
      </c>
      <c r="C4" s="19" t="s">
        <v>13</v>
      </c>
      <c r="D4" s="20">
        <v>1</v>
      </c>
      <c r="H4" s="79">
        <f>H5</f>
        <v>45495</v>
      </c>
      <c r="I4" s="80"/>
      <c r="J4" s="80"/>
      <c r="K4" s="80"/>
      <c r="L4" s="80"/>
      <c r="M4" s="80"/>
      <c r="N4" s="81"/>
      <c r="O4" s="79">
        <f>O5</f>
        <v>45502</v>
      </c>
      <c r="P4" s="80"/>
      <c r="Q4" s="80"/>
      <c r="R4" s="80"/>
      <c r="S4" s="80"/>
      <c r="T4" s="80"/>
      <c r="U4" s="81"/>
      <c r="V4" s="79">
        <f>V5</f>
        <v>45509</v>
      </c>
      <c r="W4" s="80"/>
      <c r="X4" s="80"/>
      <c r="Y4" s="80"/>
      <c r="Z4" s="80"/>
      <c r="AA4" s="80"/>
      <c r="AB4" s="81"/>
      <c r="AC4" s="79">
        <f>AC5</f>
        <v>45516</v>
      </c>
      <c r="AD4" s="80"/>
      <c r="AE4" s="80"/>
      <c r="AF4" s="80"/>
      <c r="AG4" s="80"/>
      <c r="AH4" s="80"/>
      <c r="AI4" s="81"/>
      <c r="AJ4" s="79">
        <f>AJ5</f>
        <v>45523</v>
      </c>
      <c r="AK4" s="80"/>
      <c r="AL4" s="80"/>
      <c r="AM4" s="80"/>
      <c r="AN4" s="80"/>
      <c r="AO4" s="80"/>
      <c r="AP4" s="81"/>
      <c r="AQ4" s="79">
        <f>AQ5</f>
        <v>45530</v>
      </c>
      <c r="AR4" s="80"/>
      <c r="AS4" s="80"/>
      <c r="AT4" s="80"/>
      <c r="AU4" s="80"/>
      <c r="AV4" s="80"/>
      <c r="AW4" s="81"/>
      <c r="AX4" s="79">
        <f>AX5</f>
        <v>45537</v>
      </c>
      <c r="AY4" s="80"/>
      <c r="AZ4" s="80"/>
      <c r="BA4" s="80"/>
      <c r="BB4" s="80"/>
      <c r="BC4" s="80"/>
      <c r="BD4" s="81"/>
      <c r="BE4" s="79">
        <f>BE5</f>
        <v>45544</v>
      </c>
      <c r="BF4" s="80"/>
      <c r="BG4" s="80"/>
      <c r="BH4" s="80"/>
      <c r="BI4" s="80"/>
      <c r="BJ4" s="80"/>
      <c r="BK4" s="81"/>
      <c r="BL4" s="79">
        <f>BL5</f>
        <v>45551</v>
      </c>
      <c r="BM4" s="80"/>
      <c r="BN4" s="80"/>
      <c r="BO4" s="80"/>
      <c r="BP4" s="80"/>
      <c r="BQ4" s="80"/>
      <c r="BR4" s="81"/>
      <c r="BS4" s="79">
        <f t="shared" ref="BS4" si="0">BS5</f>
        <v>45558</v>
      </c>
      <c r="BT4" s="80"/>
      <c r="BU4" s="80"/>
      <c r="BV4" s="80"/>
      <c r="BW4" s="80"/>
      <c r="BX4" s="80"/>
      <c r="BY4" s="81"/>
      <c r="BZ4" s="79">
        <f t="shared" ref="BZ4" si="1">BZ5</f>
        <v>45565</v>
      </c>
      <c r="CA4" s="80"/>
      <c r="CB4" s="80"/>
      <c r="CC4" s="80"/>
      <c r="CD4" s="80"/>
      <c r="CE4" s="80"/>
      <c r="CF4" s="81"/>
      <c r="CG4" s="79">
        <f t="shared" ref="CG4" si="2">CG5</f>
        <v>45572</v>
      </c>
      <c r="CH4" s="80"/>
      <c r="CI4" s="80"/>
      <c r="CJ4" s="80"/>
      <c r="CK4" s="80"/>
      <c r="CL4" s="80"/>
      <c r="CM4" s="81"/>
      <c r="CN4" s="79">
        <f t="shared" ref="CN4" si="3">CN5</f>
        <v>45579</v>
      </c>
      <c r="CO4" s="80"/>
      <c r="CP4" s="80"/>
      <c r="CQ4" s="80"/>
      <c r="CR4" s="80"/>
      <c r="CS4" s="80"/>
      <c r="CT4" s="81"/>
      <c r="CU4" s="79">
        <f t="shared" ref="CU4" si="4">CU5</f>
        <v>45586</v>
      </c>
      <c r="CV4" s="80"/>
      <c r="CW4" s="80"/>
      <c r="CX4" s="80"/>
      <c r="CY4" s="80"/>
      <c r="CZ4" s="80"/>
      <c r="DA4" s="81"/>
      <c r="DB4" s="79">
        <f t="shared" ref="DB4" si="5">DB5</f>
        <v>45593</v>
      </c>
      <c r="DC4" s="80"/>
      <c r="DD4" s="80"/>
      <c r="DE4" s="80"/>
      <c r="DF4" s="80"/>
      <c r="DG4" s="80"/>
      <c r="DH4" s="81"/>
      <c r="DI4" s="79">
        <f t="shared" ref="DI4" si="6">DI5</f>
        <v>45600</v>
      </c>
      <c r="DJ4" s="80"/>
      <c r="DK4" s="80"/>
      <c r="DL4" s="80"/>
      <c r="DM4" s="80"/>
      <c r="DN4" s="80"/>
      <c r="DO4" s="81"/>
      <c r="DP4" s="79">
        <f t="shared" ref="DP4" si="7">DP5</f>
        <v>45607</v>
      </c>
      <c r="DQ4" s="80"/>
      <c r="DR4" s="80"/>
      <c r="DS4" s="80"/>
      <c r="DT4" s="80"/>
      <c r="DU4" s="80"/>
      <c r="DV4" s="81"/>
      <c r="DW4" s="79">
        <f t="shared" ref="DW4" si="8">DW5</f>
        <v>45614</v>
      </c>
      <c r="DX4" s="80"/>
      <c r="DY4" s="80"/>
      <c r="DZ4" s="80"/>
      <c r="EA4" s="80"/>
      <c r="EB4" s="80"/>
      <c r="EC4" s="81"/>
      <c r="ED4" s="79">
        <f t="shared" ref="ED4" si="9">ED5</f>
        <v>45621</v>
      </c>
      <c r="EE4" s="80"/>
      <c r="EF4" s="80"/>
      <c r="EG4" s="80"/>
      <c r="EH4" s="80"/>
      <c r="EI4" s="80"/>
      <c r="EJ4" s="81"/>
      <c r="EK4" s="79">
        <f t="shared" ref="EK4" si="10">EK5</f>
        <v>45628</v>
      </c>
      <c r="EL4" s="80"/>
      <c r="EM4" s="80"/>
      <c r="EN4" s="80"/>
      <c r="EO4" s="80"/>
      <c r="EP4" s="80"/>
      <c r="EQ4" s="81"/>
      <c r="ER4" s="79">
        <f t="shared" ref="ER4" si="11">ER5</f>
        <v>45635</v>
      </c>
      <c r="ES4" s="80"/>
      <c r="ET4" s="80"/>
      <c r="EU4" s="80"/>
      <c r="EV4" s="80"/>
      <c r="EW4" s="80"/>
      <c r="EX4" s="81"/>
      <c r="EY4" s="79">
        <f t="shared" ref="EY4" si="12">EY5</f>
        <v>45642</v>
      </c>
      <c r="EZ4" s="80"/>
      <c r="FA4" s="80"/>
      <c r="FB4" s="80"/>
      <c r="FC4" s="80"/>
      <c r="FD4" s="80"/>
      <c r="FE4" s="81"/>
      <c r="FF4" s="79">
        <f t="shared" ref="FF4" si="13">FF5</f>
        <v>45649</v>
      </c>
      <c r="FG4" s="80"/>
      <c r="FH4" s="80"/>
      <c r="FI4" s="80"/>
      <c r="FJ4" s="80"/>
      <c r="FK4" s="80"/>
      <c r="FL4" s="81"/>
      <c r="FM4" s="79">
        <f t="shared" ref="FM4" si="14">FM5</f>
        <v>45656</v>
      </c>
      <c r="FN4" s="80"/>
      <c r="FO4" s="80"/>
      <c r="FP4" s="80"/>
      <c r="FQ4" s="80"/>
      <c r="FR4" s="80"/>
      <c r="FS4" s="81"/>
      <c r="FT4" s="79">
        <f t="shared" ref="FT4" si="15">FT5</f>
        <v>45663</v>
      </c>
      <c r="FU4" s="80"/>
      <c r="FV4" s="80"/>
      <c r="FW4" s="80"/>
      <c r="FX4" s="80"/>
      <c r="FY4" s="80"/>
      <c r="FZ4" s="81"/>
      <c r="GA4" s="79">
        <f t="shared" ref="GA4" si="16">GA5</f>
        <v>45670</v>
      </c>
      <c r="GB4" s="80"/>
      <c r="GC4" s="80"/>
      <c r="GD4" s="80"/>
      <c r="GE4" s="80"/>
      <c r="GF4" s="80"/>
      <c r="GG4" s="81"/>
      <c r="GH4" s="79">
        <f t="shared" ref="GH4" si="17">GH5</f>
        <v>45677</v>
      </c>
      <c r="GI4" s="80"/>
      <c r="GJ4" s="80"/>
      <c r="GK4" s="80"/>
      <c r="GL4" s="80"/>
      <c r="GM4" s="80"/>
      <c r="GN4" s="81"/>
    </row>
    <row r="5" spans="1:196" ht="39.75" customHeight="1" x14ac:dyDescent="0.2">
      <c r="A5" s="16" t="s">
        <v>4</v>
      </c>
      <c r="B5" s="21"/>
      <c r="C5" s="22"/>
      <c r="D5" s="22"/>
      <c r="E5" s="22"/>
      <c r="F5" s="22"/>
      <c r="H5" s="30">
        <f>Inicio_del_proyecto-WEEKDAY(Inicio_del_proyecto,1)+2+7*(Semana_para_mostrar-1)</f>
        <v>45495</v>
      </c>
      <c r="I5" s="31">
        <f>H5+1</f>
        <v>45496</v>
      </c>
      <c r="J5" s="31">
        <f t="shared" ref="J5:AW5" si="18">I5+1</f>
        <v>45497</v>
      </c>
      <c r="K5" s="31">
        <f t="shared" si="18"/>
        <v>45498</v>
      </c>
      <c r="L5" s="31">
        <f t="shared" si="18"/>
        <v>45499</v>
      </c>
      <c r="M5" s="31">
        <f t="shared" si="18"/>
        <v>45500</v>
      </c>
      <c r="N5" s="32">
        <f t="shared" si="18"/>
        <v>45501</v>
      </c>
      <c r="O5" s="30">
        <f>N5+1</f>
        <v>45502</v>
      </c>
      <c r="P5" s="31">
        <f>O5+1</f>
        <v>45503</v>
      </c>
      <c r="Q5" s="31">
        <f t="shared" si="18"/>
        <v>45504</v>
      </c>
      <c r="R5" s="31">
        <f t="shared" si="18"/>
        <v>45505</v>
      </c>
      <c r="S5" s="31">
        <f t="shared" si="18"/>
        <v>45506</v>
      </c>
      <c r="T5" s="31">
        <f t="shared" si="18"/>
        <v>45507</v>
      </c>
      <c r="U5" s="32">
        <f t="shared" si="18"/>
        <v>45508</v>
      </c>
      <c r="V5" s="30">
        <f>U5+1</f>
        <v>45509</v>
      </c>
      <c r="W5" s="31">
        <f>V5+1</f>
        <v>45510</v>
      </c>
      <c r="X5" s="31">
        <f t="shared" si="18"/>
        <v>45511</v>
      </c>
      <c r="Y5" s="31">
        <f t="shared" si="18"/>
        <v>45512</v>
      </c>
      <c r="Z5" s="31">
        <f t="shared" si="18"/>
        <v>45513</v>
      </c>
      <c r="AA5" s="31">
        <f t="shared" si="18"/>
        <v>45514</v>
      </c>
      <c r="AB5" s="32">
        <f t="shared" si="18"/>
        <v>45515</v>
      </c>
      <c r="AC5" s="30">
        <f>AB5+1</f>
        <v>45516</v>
      </c>
      <c r="AD5" s="31">
        <f>AC5+1</f>
        <v>45517</v>
      </c>
      <c r="AE5" s="31">
        <f t="shared" si="18"/>
        <v>45518</v>
      </c>
      <c r="AF5" s="31">
        <f t="shared" si="18"/>
        <v>45519</v>
      </c>
      <c r="AG5" s="31">
        <f t="shared" si="18"/>
        <v>45520</v>
      </c>
      <c r="AH5" s="31">
        <f t="shared" si="18"/>
        <v>45521</v>
      </c>
      <c r="AI5" s="32">
        <f t="shared" si="18"/>
        <v>45522</v>
      </c>
      <c r="AJ5" s="30">
        <f>AI5+1</f>
        <v>45523</v>
      </c>
      <c r="AK5" s="31">
        <f>AJ5+1</f>
        <v>45524</v>
      </c>
      <c r="AL5" s="31">
        <f t="shared" si="18"/>
        <v>45525</v>
      </c>
      <c r="AM5" s="31">
        <f t="shared" si="18"/>
        <v>45526</v>
      </c>
      <c r="AN5" s="31">
        <f t="shared" si="18"/>
        <v>45527</v>
      </c>
      <c r="AO5" s="31">
        <f t="shared" si="18"/>
        <v>45528</v>
      </c>
      <c r="AP5" s="32">
        <f t="shared" si="18"/>
        <v>45529</v>
      </c>
      <c r="AQ5" s="30">
        <f>AP5+1</f>
        <v>45530</v>
      </c>
      <c r="AR5" s="31">
        <f>AQ5+1</f>
        <v>45531</v>
      </c>
      <c r="AS5" s="31">
        <f t="shared" si="18"/>
        <v>45532</v>
      </c>
      <c r="AT5" s="31">
        <f t="shared" si="18"/>
        <v>45533</v>
      </c>
      <c r="AU5" s="31">
        <f t="shared" si="18"/>
        <v>45534</v>
      </c>
      <c r="AV5" s="31">
        <f t="shared" si="18"/>
        <v>45535</v>
      </c>
      <c r="AW5" s="32">
        <f t="shared" si="18"/>
        <v>45536</v>
      </c>
      <c r="AX5" s="30">
        <f>AW5+1</f>
        <v>45537</v>
      </c>
      <c r="AY5" s="31">
        <f>AX5+1</f>
        <v>45538</v>
      </c>
      <c r="AZ5" s="31">
        <f t="shared" ref="AZ5:BD5" si="19">AY5+1</f>
        <v>45539</v>
      </c>
      <c r="BA5" s="31">
        <f t="shared" si="19"/>
        <v>45540</v>
      </c>
      <c r="BB5" s="31">
        <f t="shared" si="19"/>
        <v>45541</v>
      </c>
      <c r="BC5" s="31">
        <f t="shared" si="19"/>
        <v>45542</v>
      </c>
      <c r="BD5" s="32">
        <f t="shared" si="19"/>
        <v>45543</v>
      </c>
      <c r="BE5" s="30">
        <f>BD5+1</f>
        <v>45544</v>
      </c>
      <c r="BF5" s="31">
        <f>BE5+1</f>
        <v>45545</v>
      </c>
      <c r="BG5" s="31">
        <f t="shared" ref="BG5:BK5" si="20">BF5+1</f>
        <v>45546</v>
      </c>
      <c r="BH5" s="31">
        <f t="shared" si="20"/>
        <v>45547</v>
      </c>
      <c r="BI5" s="31">
        <f t="shared" si="20"/>
        <v>45548</v>
      </c>
      <c r="BJ5" s="31">
        <f t="shared" si="20"/>
        <v>45549</v>
      </c>
      <c r="BK5" s="32">
        <f t="shared" si="20"/>
        <v>45550</v>
      </c>
      <c r="BL5" s="30">
        <f>BK5+1</f>
        <v>45551</v>
      </c>
      <c r="BM5" s="31">
        <f>BL5+1</f>
        <v>45552</v>
      </c>
      <c r="BN5" s="31">
        <f t="shared" ref="BN5" si="21">BM5+1</f>
        <v>45553</v>
      </c>
      <c r="BO5" s="31">
        <f t="shared" ref="BO5" si="22">BN5+1</f>
        <v>45554</v>
      </c>
      <c r="BP5" s="31">
        <f t="shared" ref="BP5" si="23">BO5+1</f>
        <v>45555</v>
      </c>
      <c r="BQ5" s="31">
        <f t="shared" ref="BQ5" si="24">BP5+1</f>
        <v>45556</v>
      </c>
      <c r="BR5" s="32">
        <f t="shared" ref="BR5:BT5" si="25">BQ5+1</f>
        <v>45557</v>
      </c>
      <c r="BS5" s="30">
        <f t="shared" si="25"/>
        <v>45558</v>
      </c>
      <c r="BT5" s="31">
        <f t="shared" si="25"/>
        <v>45559</v>
      </c>
      <c r="BU5" s="31">
        <f t="shared" ref="BU5" si="26">BT5+1</f>
        <v>45560</v>
      </c>
      <c r="BV5" s="31">
        <f t="shared" ref="BV5" si="27">BU5+1</f>
        <v>45561</v>
      </c>
      <c r="BW5" s="31">
        <f t="shared" ref="BW5" si="28">BV5+1</f>
        <v>45562</v>
      </c>
      <c r="BX5" s="31">
        <f t="shared" ref="BX5" si="29">BW5+1</f>
        <v>45563</v>
      </c>
      <c r="BY5" s="32">
        <f t="shared" ref="BY5:CA5" si="30">BX5+1</f>
        <v>45564</v>
      </c>
      <c r="BZ5" s="30">
        <f t="shared" si="30"/>
        <v>45565</v>
      </c>
      <c r="CA5" s="31">
        <f t="shared" si="30"/>
        <v>45566</v>
      </c>
      <c r="CB5" s="31">
        <f t="shared" ref="CB5" si="31">CA5+1</f>
        <v>45567</v>
      </c>
      <c r="CC5" s="31">
        <f t="shared" ref="CC5" si="32">CB5+1</f>
        <v>45568</v>
      </c>
      <c r="CD5" s="31">
        <f t="shared" ref="CD5" si="33">CC5+1</f>
        <v>45569</v>
      </c>
      <c r="CE5" s="31">
        <f t="shared" ref="CE5" si="34">CD5+1</f>
        <v>45570</v>
      </c>
      <c r="CF5" s="32">
        <f t="shared" ref="CF5:CH5" si="35">CE5+1</f>
        <v>45571</v>
      </c>
      <c r="CG5" s="30">
        <f t="shared" si="35"/>
        <v>45572</v>
      </c>
      <c r="CH5" s="31">
        <f t="shared" si="35"/>
        <v>45573</v>
      </c>
      <c r="CI5" s="31">
        <f t="shared" ref="CI5" si="36">CH5+1</f>
        <v>45574</v>
      </c>
      <c r="CJ5" s="31">
        <f t="shared" ref="CJ5" si="37">CI5+1</f>
        <v>45575</v>
      </c>
      <c r="CK5" s="31">
        <f t="shared" ref="CK5" si="38">CJ5+1</f>
        <v>45576</v>
      </c>
      <c r="CL5" s="31">
        <f t="shared" ref="CL5" si="39">CK5+1</f>
        <v>45577</v>
      </c>
      <c r="CM5" s="32">
        <f t="shared" ref="CM5:CO5" si="40">CL5+1</f>
        <v>45578</v>
      </c>
      <c r="CN5" s="30">
        <f t="shared" si="40"/>
        <v>45579</v>
      </c>
      <c r="CO5" s="31">
        <f t="shared" si="40"/>
        <v>45580</v>
      </c>
      <c r="CP5" s="31">
        <f t="shared" ref="CP5" si="41">CO5+1</f>
        <v>45581</v>
      </c>
      <c r="CQ5" s="31">
        <f t="shared" ref="CQ5" si="42">CP5+1</f>
        <v>45582</v>
      </c>
      <c r="CR5" s="31">
        <f t="shared" ref="CR5" si="43">CQ5+1</f>
        <v>45583</v>
      </c>
      <c r="CS5" s="31">
        <f t="shared" ref="CS5" si="44">CR5+1</f>
        <v>45584</v>
      </c>
      <c r="CT5" s="32">
        <f t="shared" ref="CT5:CV5" si="45">CS5+1</f>
        <v>45585</v>
      </c>
      <c r="CU5" s="30">
        <f t="shared" si="45"/>
        <v>45586</v>
      </c>
      <c r="CV5" s="31">
        <f t="shared" si="45"/>
        <v>45587</v>
      </c>
      <c r="CW5" s="31">
        <f t="shared" ref="CW5" si="46">CV5+1</f>
        <v>45588</v>
      </c>
      <c r="CX5" s="31">
        <f t="shared" ref="CX5" si="47">CW5+1</f>
        <v>45589</v>
      </c>
      <c r="CY5" s="31">
        <f t="shared" ref="CY5" si="48">CX5+1</f>
        <v>45590</v>
      </c>
      <c r="CZ5" s="31">
        <f t="shared" ref="CZ5" si="49">CY5+1</f>
        <v>45591</v>
      </c>
      <c r="DA5" s="32">
        <f t="shared" ref="DA5:DC5" si="50">CZ5+1</f>
        <v>45592</v>
      </c>
      <c r="DB5" s="30">
        <f t="shared" si="50"/>
        <v>45593</v>
      </c>
      <c r="DC5" s="31">
        <f t="shared" si="50"/>
        <v>45594</v>
      </c>
      <c r="DD5" s="31">
        <f t="shared" ref="DD5" si="51">DC5+1</f>
        <v>45595</v>
      </c>
      <c r="DE5" s="31">
        <f t="shared" ref="DE5" si="52">DD5+1</f>
        <v>45596</v>
      </c>
      <c r="DF5" s="31">
        <f t="shared" ref="DF5" si="53">DE5+1</f>
        <v>45597</v>
      </c>
      <c r="DG5" s="31">
        <f t="shared" ref="DG5" si="54">DF5+1</f>
        <v>45598</v>
      </c>
      <c r="DH5" s="32">
        <f t="shared" ref="DH5:DJ5" si="55">DG5+1</f>
        <v>45599</v>
      </c>
      <c r="DI5" s="30">
        <f t="shared" si="55"/>
        <v>45600</v>
      </c>
      <c r="DJ5" s="31">
        <f t="shared" si="55"/>
        <v>45601</v>
      </c>
      <c r="DK5" s="31">
        <f t="shared" ref="DK5" si="56">DJ5+1</f>
        <v>45602</v>
      </c>
      <c r="DL5" s="31">
        <f t="shared" ref="DL5" si="57">DK5+1</f>
        <v>45603</v>
      </c>
      <c r="DM5" s="31">
        <f t="shared" ref="DM5" si="58">DL5+1</f>
        <v>45604</v>
      </c>
      <c r="DN5" s="31">
        <f t="shared" ref="DN5" si="59">DM5+1</f>
        <v>45605</v>
      </c>
      <c r="DO5" s="32">
        <f t="shared" ref="DO5:DQ5" si="60">DN5+1</f>
        <v>45606</v>
      </c>
      <c r="DP5" s="30">
        <f t="shared" si="60"/>
        <v>45607</v>
      </c>
      <c r="DQ5" s="31">
        <f t="shared" si="60"/>
        <v>45608</v>
      </c>
      <c r="DR5" s="31">
        <f t="shared" ref="DR5" si="61">DQ5+1</f>
        <v>45609</v>
      </c>
      <c r="DS5" s="31">
        <f t="shared" ref="DS5" si="62">DR5+1</f>
        <v>45610</v>
      </c>
      <c r="DT5" s="31">
        <f t="shared" ref="DT5" si="63">DS5+1</f>
        <v>45611</v>
      </c>
      <c r="DU5" s="31">
        <f t="shared" ref="DU5" si="64">DT5+1</f>
        <v>45612</v>
      </c>
      <c r="DV5" s="32">
        <f t="shared" ref="DV5" si="65">DU5+1</f>
        <v>45613</v>
      </c>
      <c r="DW5" s="30">
        <f t="shared" ref="DW5" si="66">DV5+1</f>
        <v>45614</v>
      </c>
      <c r="DX5" s="31">
        <f t="shared" ref="DX5" si="67">DW5+1</f>
        <v>45615</v>
      </c>
      <c r="DY5" s="31">
        <f t="shared" ref="DY5" si="68">DX5+1</f>
        <v>45616</v>
      </c>
      <c r="DZ5" s="31">
        <f t="shared" ref="DZ5" si="69">DY5+1</f>
        <v>45617</v>
      </c>
      <c r="EA5" s="31">
        <f t="shared" ref="EA5" si="70">DZ5+1</f>
        <v>45618</v>
      </c>
      <c r="EB5" s="31">
        <f t="shared" ref="EB5" si="71">EA5+1</f>
        <v>45619</v>
      </c>
      <c r="EC5" s="32">
        <f t="shared" ref="EC5" si="72">EB5+1</f>
        <v>45620</v>
      </c>
      <c r="ED5" s="30">
        <f t="shared" ref="ED5" si="73">EC5+1</f>
        <v>45621</v>
      </c>
      <c r="EE5" s="31">
        <f t="shared" ref="EE5" si="74">ED5+1</f>
        <v>45622</v>
      </c>
      <c r="EF5" s="31">
        <f t="shared" ref="EF5" si="75">EE5+1</f>
        <v>45623</v>
      </c>
      <c r="EG5" s="31">
        <f t="shared" ref="EG5" si="76">EF5+1</f>
        <v>45624</v>
      </c>
      <c r="EH5" s="31">
        <f t="shared" ref="EH5" si="77">EG5+1</f>
        <v>45625</v>
      </c>
      <c r="EI5" s="31">
        <f t="shared" ref="EI5" si="78">EH5+1</f>
        <v>45626</v>
      </c>
      <c r="EJ5" s="32">
        <f t="shared" ref="EJ5" si="79">EI5+1</f>
        <v>45627</v>
      </c>
      <c r="EK5" s="30">
        <f t="shared" ref="EK5" si="80">EJ5+1</f>
        <v>45628</v>
      </c>
      <c r="EL5" s="31">
        <f t="shared" ref="EL5" si="81">EK5+1</f>
        <v>45629</v>
      </c>
      <c r="EM5" s="31">
        <f t="shared" ref="EM5" si="82">EL5+1</f>
        <v>45630</v>
      </c>
      <c r="EN5" s="31">
        <f t="shared" ref="EN5" si="83">EM5+1</f>
        <v>45631</v>
      </c>
      <c r="EO5" s="31">
        <f t="shared" ref="EO5" si="84">EN5+1</f>
        <v>45632</v>
      </c>
      <c r="EP5" s="31">
        <f t="shared" ref="EP5" si="85">EO5+1</f>
        <v>45633</v>
      </c>
      <c r="EQ5" s="32">
        <f t="shared" ref="EQ5" si="86">EP5+1</f>
        <v>45634</v>
      </c>
      <c r="ER5" s="30">
        <f t="shared" ref="ER5" si="87">EQ5+1</f>
        <v>45635</v>
      </c>
      <c r="ES5" s="31">
        <f t="shared" ref="ES5" si="88">ER5+1</f>
        <v>45636</v>
      </c>
      <c r="ET5" s="31">
        <f t="shared" ref="ET5" si="89">ES5+1</f>
        <v>45637</v>
      </c>
      <c r="EU5" s="31">
        <f t="shared" ref="EU5" si="90">ET5+1</f>
        <v>45638</v>
      </c>
      <c r="EV5" s="31">
        <f t="shared" ref="EV5" si="91">EU5+1</f>
        <v>45639</v>
      </c>
      <c r="EW5" s="31">
        <f t="shared" ref="EW5" si="92">EV5+1</f>
        <v>45640</v>
      </c>
      <c r="EX5" s="32">
        <f t="shared" ref="EX5" si="93">EW5+1</f>
        <v>45641</v>
      </c>
      <c r="EY5" s="30">
        <f t="shared" ref="EY5" si="94">EX5+1</f>
        <v>45642</v>
      </c>
      <c r="EZ5" s="31">
        <f t="shared" ref="EZ5" si="95">EY5+1</f>
        <v>45643</v>
      </c>
      <c r="FA5" s="31">
        <f t="shared" ref="FA5" si="96">EZ5+1</f>
        <v>45644</v>
      </c>
      <c r="FB5" s="31">
        <f t="shared" ref="FB5" si="97">FA5+1</f>
        <v>45645</v>
      </c>
      <c r="FC5" s="31">
        <f t="shared" ref="FC5" si="98">FB5+1</f>
        <v>45646</v>
      </c>
      <c r="FD5" s="31">
        <f t="shared" ref="FD5" si="99">FC5+1</f>
        <v>45647</v>
      </c>
      <c r="FE5" s="32">
        <f t="shared" ref="FE5" si="100">FD5+1</f>
        <v>45648</v>
      </c>
      <c r="FF5" s="30">
        <f t="shared" ref="FF5" si="101">FE5+1</f>
        <v>45649</v>
      </c>
      <c r="FG5" s="31">
        <f t="shared" ref="FG5" si="102">FF5+1</f>
        <v>45650</v>
      </c>
      <c r="FH5" s="31">
        <f t="shared" ref="FH5" si="103">FG5+1</f>
        <v>45651</v>
      </c>
      <c r="FI5" s="31">
        <f t="shared" ref="FI5" si="104">FH5+1</f>
        <v>45652</v>
      </c>
      <c r="FJ5" s="31">
        <f t="shared" ref="FJ5" si="105">FI5+1</f>
        <v>45653</v>
      </c>
      <c r="FK5" s="31">
        <f t="shared" ref="FK5" si="106">FJ5+1</f>
        <v>45654</v>
      </c>
      <c r="FL5" s="32">
        <f t="shared" ref="FL5" si="107">FK5+1</f>
        <v>45655</v>
      </c>
      <c r="FM5" s="30">
        <f t="shared" ref="FM5" si="108">FL5+1</f>
        <v>45656</v>
      </c>
      <c r="FN5" s="31">
        <f t="shared" ref="FN5" si="109">FM5+1</f>
        <v>45657</v>
      </c>
      <c r="FO5" s="31">
        <f t="shared" ref="FO5" si="110">FN5+1</f>
        <v>45658</v>
      </c>
      <c r="FP5" s="31">
        <f t="shared" ref="FP5" si="111">FO5+1</f>
        <v>45659</v>
      </c>
      <c r="FQ5" s="31">
        <f t="shared" ref="FQ5" si="112">FP5+1</f>
        <v>45660</v>
      </c>
      <c r="FR5" s="31">
        <f t="shared" ref="FR5" si="113">FQ5+1</f>
        <v>45661</v>
      </c>
      <c r="FS5" s="32">
        <f t="shared" ref="FS5" si="114">FR5+1</f>
        <v>45662</v>
      </c>
      <c r="FT5" s="30">
        <f t="shared" ref="FT5" si="115">FS5+1</f>
        <v>45663</v>
      </c>
      <c r="FU5" s="31">
        <f t="shared" ref="FU5" si="116">FT5+1</f>
        <v>45664</v>
      </c>
      <c r="FV5" s="31">
        <f t="shared" ref="FV5" si="117">FU5+1</f>
        <v>45665</v>
      </c>
      <c r="FW5" s="31">
        <f t="shared" ref="FW5" si="118">FV5+1</f>
        <v>45666</v>
      </c>
      <c r="FX5" s="31">
        <f t="shared" ref="FX5" si="119">FW5+1</f>
        <v>45667</v>
      </c>
      <c r="FY5" s="31">
        <f t="shared" ref="FY5" si="120">FX5+1</f>
        <v>45668</v>
      </c>
      <c r="FZ5" s="32">
        <f t="shared" ref="FZ5" si="121">FY5+1</f>
        <v>45669</v>
      </c>
      <c r="GA5" s="30">
        <f t="shared" ref="GA5" si="122">FZ5+1</f>
        <v>45670</v>
      </c>
      <c r="GB5" s="31">
        <f t="shared" ref="GB5" si="123">GA5+1</f>
        <v>45671</v>
      </c>
      <c r="GC5" s="31">
        <f t="shared" ref="GC5" si="124">GB5+1</f>
        <v>45672</v>
      </c>
      <c r="GD5" s="31">
        <f t="shared" ref="GD5" si="125">GC5+1</f>
        <v>45673</v>
      </c>
      <c r="GE5" s="31">
        <f t="shared" ref="GE5" si="126">GD5+1</f>
        <v>45674</v>
      </c>
      <c r="GF5" s="31">
        <f t="shared" ref="GF5" si="127">GE5+1</f>
        <v>45675</v>
      </c>
      <c r="GG5" s="32">
        <f t="shared" ref="GG5" si="128">GF5+1</f>
        <v>45676</v>
      </c>
      <c r="GH5" s="30">
        <f t="shared" ref="GH5" si="129">GG5+1</f>
        <v>45677</v>
      </c>
      <c r="GI5" s="33">
        <f t="shared" ref="GI5" si="130">GH5+1</f>
        <v>45678</v>
      </c>
      <c r="GJ5" s="31">
        <f t="shared" ref="GJ5" si="131">GI5+1</f>
        <v>45679</v>
      </c>
      <c r="GK5" s="31">
        <f t="shared" ref="GK5" si="132">GJ5+1</f>
        <v>45680</v>
      </c>
      <c r="GL5" s="31">
        <f t="shared" ref="GL5" si="133">GK5+1</f>
        <v>45681</v>
      </c>
      <c r="GM5" s="31">
        <f t="shared" ref="GM5" si="134">GL5+1</f>
        <v>45682</v>
      </c>
      <c r="GN5" s="32">
        <f t="shared" ref="GN5" si="135">GM5+1</f>
        <v>45683</v>
      </c>
    </row>
    <row r="6" spans="1:196" ht="37.5" customHeight="1" thickBot="1" x14ac:dyDescent="0.25">
      <c r="A6" s="16" t="s">
        <v>5</v>
      </c>
      <c r="B6" s="23" t="s">
        <v>21</v>
      </c>
      <c r="C6" s="24" t="s">
        <v>14</v>
      </c>
      <c r="D6" s="24" t="s">
        <v>15</v>
      </c>
      <c r="E6" s="24" t="s">
        <v>16</v>
      </c>
      <c r="F6" s="24"/>
      <c r="G6" s="24" t="s">
        <v>17</v>
      </c>
      <c r="H6" s="34" t="str">
        <f t="shared" ref="H6" si="136">LEFT(TEXT(H5,"ddd"),1)</f>
        <v>l</v>
      </c>
      <c r="I6" s="34" t="str">
        <f t="shared" ref="I6:AQ6" si="137">LEFT(TEXT(I5,"ddd"),1)</f>
        <v>m</v>
      </c>
      <c r="J6" s="34" t="str">
        <f t="shared" si="137"/>
        <v>m</v>
      </c>
      <c r="K6" s="34" t="str">
        <f t="shared" si="137"/>
        <v>j</v>
      </c>
      <c r="L6" s="34" t="str">
        <f t="shared" si="137"/>
        <v>v</v>
      </c>
      <c r="M6" s="34" t="str">
        <f t="shared" si="137"/>
        <v>s</v>
      </c>
      <c r="N6" s="34" t="str">
        <f t="shared" si="137"/>
        <v>d</v>
      </c>
      <c r="O6" s="34" t="str">
        <f t="shared" si="137"/>
        <v>l</v>
      </c>
      <c r="P6" s="34" t="str">
        <f t="shared" si="137"/>
        <v>m</v>
      </c>
      <c r="Q6" s="34" t="str">
        <f t="shared" si="137"/>
        <v>m</v>
      </c>
      <c r="R6" s="34" t="str">
        <f t="shared" si="137"/>
        <v>j</v>
      </c>
      <c r="S6" s="34" t="str">
        <f t="shared" si="137"/>
        <v>v</v>
      </c>
      <c r="T6" s="34" t="str">
        <f t="shared" si="137"/>
        <v>s</v>
      </c>
      <c r="U6" s="34" t="str">
        <f t="shared" si="137"/>
        <v>d</v>
      </c>
      <c r="V6" s="34" t="str">
        <f t="shared" si="137"/>
        <v>l</v>
      </c>
      <c r="W6" s="34" t="str">
        <f t="shared" si="137"/>
        <v>m</v>
      </c>
      <c r="X6" s="34" t="str">
        <f t="shared" si="137"/>
        <v>m</v>
      </c>
      <c r="Y6" s="34" t="str">
        <f t="shared" si="137"/>
        <v>j</v>
      </c>
      <c r="Z6" s="34" t="str">
        <f t="shared" si="137"/>
        <v>v</v>
      </c>
      <c r="AA6" s="34" t="str">
        <f t="shared" si="137"/>
        <v>s</v>
      </c>
      <c r="AB6" s="34" t="str">
        <f t="shared" si="137"/>
        <v>d</v>
      </c>
      <c r="AC6" s="34" t="str">
        <f t="shared" si="137"/>
        <v>l</v>
      </c>
      <c r="AD6" s="34" t="str">
        <f t="shared" si="137"/>
        <v>m</v>
      </c>
      <c r="AE6" s="34" t="str">
        <f t="shared" si="137"/>
        <v>m</v>
      </c>
      <c r="AF6" s="34" t="str">
        <f t="shared" si="137"/>
        <v>j</v>
      </c>
      <c r="AG6" s="34" t="str">
        <f t="shared" si="137"/>
        <v>v</v>
      </c>
      <c r="AH6" s="34" t="str">
        <f t="shared" si="137"/>
        <v>s</v>
      </c>
      <c r="AI6" s="34" t="str">
        <f t="shared" si="137"/>
        <v>d</v>
      </c>
      <c r="AJ6" s="34" t="str">
        <f t="shared" si="137"/>
        <v>l</v>
      </c>
      <c r="AK6" s="34" t="str">
        <f t="shared" si="137"/>
        <v>m</v>
      </c>
      <c r="AL6" s="34" t="str">
        <f t="shared" si="137"/>
        <v>m</v>
      </c>
      <c r="AM6" s="34" t="str">
        <f t="shared" si="137"/>
        <v>j</v>
      </c>
      <c r="AN6" s="34" t="str">
        <f t="shared" si="137"/>
        <v>v</v>
      </c>
      <c r="AO6" s="34" t="str">
        <f t="shared" si="137"/>
        <v>s</v>
      </c>
      <c r="AP6" s="34" t="str">
        <f t="shared" si="137"/>
        <v>d</v>
      </c>
      <c r="AQ6" s="34" t="str">
        <f t="shared" si="137"/>
        <v>l</v>
      </c>
      <c r="AR6" s="34" t="str">
        <f t="shared" ref="AR6:BK6" si="138">LEFT(TEXT(AR5,"ddd"),1)</f>
        <v>m</v>
      </c>
      <c r="AS6" s="34" t="str">
        <f t="shared" si="138"/>
        <v>m</v>
      </c>
      <c r="AT6" s="34" t="str">
        <f t="shared" si="138"/>
        <v>j</v>
      </c>
      <c r="AU6" s="34" t="str">
        <f t="shared" si="138"/>
        <v>v</v>
      </c>
      <c r="AV6" s="34" t="str">
        <f t="shared" si="138"/>
        <v>s</v>
      </c>
      <c r="AW6" s="34" t="str">
        <f t="shared" si="138"/>
        <v>d</v>
      </c>
      <c r="AX6" s="34" t="str">
        <f t="shared" si="138"/>
        <v>l</v>
      </c>
      <c r="AY6" s="34" t="str">
        <f t="shared" si="138"/>
        <v>m</v>
      </c>
      <c r="AZ6" s="34" t="str">
        <f t="shared" si="138"/>
        <v>m</v>
      </c>
      <c r="BA6" s="34" t="str">
        <f t="shared" si="138"/>
        <v>j</v>
      </c>
      <c r="BB6" s="34" t="str">
        <f t="shared" si="138"/>
        <v>v</v>
      </c>
      <c r="BC6" s="34" t="str">
        <f t="shared" si="138"/>
        <v>s</v>
      </c>
      <c r="BD6" s="34" t="str">
        <f t="shared" si="138"/>
        <v>d</v>
      </c>
      <c r="BE6" s="34" t="str">
        <f t="shared" si="138"/>
        <v>l</v>
      </c>
      <c r="BF6" s="34" t="str">
        <f t="shared" si="138"/>
        <v>m</v>
      </c>
      <c r="BG6" s="34" t="str">
        <f t="shared" si="138"/>
        <v>m</v>
      </c>
      <c r="BH6" s="34" t="str">
        <f t="shared" si="138"/>
        <v>j</v>
      </c>
      <c r="BI6" s="34" t="str">
        <f t="shared" si="138"/>
        <v>v</v>
      </c>
      <c r="BJ6" s="34" t="str">
        <f t="shared" si="138"/>
        <v>s</v>
      </c>
      <c r="BK6" s="34" t="str">
        <f t="shared" si="138"/>
        <v>d</v>
      </c>
      <c r="BL6" s="34" t="str">
        <f t="shared" ref="BL6:BY6" si="139">LEFT(TEXT(BL5,"ddd"),1)</f>
        <v>l</v>
      </c>
      <c r="BM6" s="34" t="str">
        <f t="shared" si="139"/>
        <v>m</v>
      </c>
      <c r="BN6" s="34" t="str">
        <f t="shared" si="139"/>
        <v>m</v>
      </c>
      <c r="BO6" s="34" t="str">
        <f t="shared" si="139"/>
        <v>j</v>
      </c>
      <c r="BP6" s="34" t="str">
        <f t="shared" si="139"/>
        <v>v</v>
      </c>
      <c r="BQ6" s="34" t="str">
        <f t="shared" si="139"/>
        <v>s</v>
      </c>
      <c r="BR6" s="34" t="str">
        <f t="shared" si="139"/>
        <v>d</v>
      </c>
      <c r="BS6" s="34" t="str">
        <f t="shared" si="139"/>
        <v>l</v>
      </c>
      <c r="BT6" s="34" t="str">
        <f t="shared" si="139"/>
        <v>m</v>
      </c>
      <c r="BU6" s="34" t="str">
        <f t="shared" si="139"/>
        <v>m</v>
      </c>
      <c r="BV6" s="34" t="str">
        <f t="shared" si="139"/>
        <v>j</v>
      </c>
      <c r="BW6" s="34" t="str">
        <f t="shared" si="139"/>
        <v>v</v>
      </c>
      <c r="BX6" s="34" t="str">
        <f t="shared" si="139"/>
        <v>s</v>
      </c>
      <c r="BY6" s="34" t="str">
        <f t="shared" si="139"/>
        <v>d</v>
      </c>
      <c r="BZ6" s="34" t="str">
        <f t="shared" ref="BZ6:DV6" si="140">LEFT(TEXT(BZ5,"ddd"),1)</f>
        <v>l</v>
      </c>
      <c r="CA6" s="34" t="str">
        <f t="shared" si="140"/>
        <v>m</v>
      </c>
      <c r="CB6" s="34" t="str">
        <f t="shared" si="140"/>
        <v>m</v>
      </c>
      <c r="CC6" s="34" t="str">
        <f t="shared" si="140"/>
        <v>j</v>
      </c>
      <c r="CD6" s="34" t="str">
        <f t="shared" si="140"/>
        <v>v</v>
      </c>
      <c r="CE6" s="34" t="str">
        <f t="shared" si="140"/>
        <v>s</v>
      </c>
      <c r="CF6" s="34" t="str">
        <f t="shared" si="140"/>
        <v>d</v>
      </c>
      <c r="CG6" s="34" t="str">
        <f t="shared" si="140"/>
        <v>l</v>
      </c>
      <c r="CH6" s="34" t="str">
        <f t="shared" si="140"/>
        <v>m</v>
      </c>
      <c r="CI6" s="34" t="str">
        <f t="shared" si="140"/>
        <v>m</v>
      </c>
      <c r="CJ6" s="34" t="str">
        <f t="shared" si="140"/>
        <v>j</v>
      </c>
      <c r="CK6" s="34" t="str">
        <f t="shared" si="140"/>
        <v>v</v>
      </c>
      <c r="CL6" s="34" t="str">
        <f t="shared" si="140"/>
        <v>s</v>
      </c>
      <c r="CM6" s="34" t="str">
        <f t="shared" si="140"/>
        <v>d</v>
      </c>
      <c r="CN6" s="34" t="str">
        <f t="shared" si="140"/>
        <v>l</v>
      </c>
      <c r="CO6" s="34" t="str">
        <f t="shared" si="140"/>
        <v>m</v>
      </c>
      <c r="CP6" s="34" t="str">
        <f t="shared" si="140"/>
        <v>m</v>
      </c>
      <c r="CQ6" s="34" t="str">
        <f t="shared" si="140"/>
        <v>j</v>
      </c>
      <c r="CR6" s="34" t="str">
        <f t="shared" si="140"/>
        <v>v</v>
      </c>
      <c r="CS6" s="34" t="str">
        <f t="shared" si="140"/>
        <v>s</v>
      </c>
      <c r="CT6" s="34" t="str">
        <f t="shared" si="140"/>
        <v>d</v>
      </c>
      <c r="CU6" s="34" t="str">
        <f t="shared" si="140"/>
        <v>l</v>
      </c>
      <c r="CV6" s="34" t="str">
        <f t="shared" si="140"/>
        <v>m</v>
      </c>
      <c r="CW6" s="34" t="str">
        <f t="shared" si="140"/>
        <v>m</v>
      </c>
      <c r="CX6" s="34" t="str">
        <f t="shared" si="140"/>
        <v>j</v>
      </c>
      <c r="CY6" s="34" t="str">
        <f t="shared" si="140"/>
        <v>v</v>
      </c>
      <c r="CZ6" s="34" t="str">
        <f t="shared" si="140"/>
        <v>s</v>
      </c>
      <c r="DA6" s="34" t="str">
        <f t="shared" si="140"/>
        <v>d</v>
      </c>
      <c r="DB6" s="34" t="str">
        <f t="shared" si="140"/>
        <v>l</v>
      </c>
      <c r="DC6" s="34" t="str">
        <f t="shared" si="140"/>
        <v>m</v>
      </c>
      <c r="DD6" s="34" t="str">
        <f t="shared" si="140"/>
        <v>m</v>
      </c>
      <c r="DE6" s="34" t="str">
        <f t="shared" si="140"/>
        <v>j</v>
      </c>
      <c r="DF6" s="34" t="str">
        <f t="shared" si="140"/>
        <v>v</v>
      </c>
      <c r="DG6" s="34" t="str">
        <f t="shared" si="140"/>
        <v>s</v>
      </c>
      <c r="DH6" s="34" t="str">
        <f t="shared" si="140"/>
        <v>d</v>
      </c>
      <c r="DI6" s="34" t="str">
        <f t="shared" si="140"/>
        <v>l</v>
      </c>
      <c r="DJ6" s="34" t="str">
        <f t="shared" si="140"/>
        <v>m</v>
      </c>
      <c r="DK6" s="34" t="str">
        <f t="shared" si="140"/>
        <v>m</v>
      </c>
      <c r="DL6" s="34" t="str">
        <f t="shared" si="140"/>
        <v>j</v>
      </c>
      <c r="DM6" s="34" t="str">
        <f t="shared" si="140"/>
        <v>v</v>
      </c>
      <c r="DN6" s="34" t="str">
        <f t="shared" si="140"/>
        <v>s</v>
      </c>
      <c r="DO6" s="34" t="str">
        <f t="shared" si="140"/>
        <v>d</v>
      </c>
      <c r="DP6" s="34" t="str">
        <f t="shared" si="140"/>
        <v>l</v>
      </c>
      <c r="DQ6" s="34" t="str">
        <f t="shared" si="140"/>
        <v>m</v>
      </c>
      <c r="DR6" s="34" t="str">
        <f t="shared" si="140"/>
        <v>m</v>
      </c>
      <c r="DS6" s="34" t="str">
        <f t="shared" si="140"/>
        <v>j</v>
      </c>
      <c r="DT6" s="34" t="str">
        <f t="shared" si="140"/>
        <v>v</v>
      </c>
      <c r="DU6" s="34" t="str">
        <f t="shared" si="140"/>
        <v>s</v>
      </c>
      <c r="DV6" s="34" t="str">
        <f t="shared" si="140"/>
        <v>d</v>
      </c>
      <c r="DW6" s="34" t="str">
        <f t="shared" ref="DW6:FS6" si="141">LEFT(TEXT(DW5,"ddd"),1)</f>
        <v>l</v>
      </c>
      <c r="DX6" s="34" t="str">
        <f t="shared" si="141"/>
        <v>m</v>
      </c>
      <c r="DY6" s="34" t="str">
        <f t="shared" si="141"/>
        <v>m</v>
      </c>
      <c r="DZ6" s="34" t="str">
        <f t="shared" si="141"/>
        <v>j</v>
      </c>
      <c r="EA6" s="34" t="str">
        <f t="shared" si="141"/>
        <v>v</v>
      </c>
      <c r="EB6" s="34" t="str">
        <f t="shared" si="141"/>
        <v>s</v>
      </c>
      <c r="EC6" s="34" t="str">
        <f t="shared" si="141"/>
        <v>d</v>
      </c>
      <c r="ED6" s="34" t="str">
        <f t="shared" si="141"/>
        <v>l</v>
      </c>
      <c r="EE6" s="34" t="str">
        <f t="shared" si="141"/>
        <v>m</v>
      </c>
      <c r="EF6" s="34" t="str">
        <f t="shared" si="141"/>
        <v>m</v>
      </c>
      <c r="EG6" s="34" t="str">
        <f t="shared" si="141"/>
        <v>j</v>
      </c>
      <c r="EH6" s="34" t="str">
        <f t="shared" si="141"/>
        <v>v</v>
      </c>
      <c r="EI6" s="34" t="str">
        <f t="shared" si="141"/>
        <v>s</v>
      </c>
      <c r="EJ6" s="34" t="str">
        <f t="shared" si="141"/>
        <v>d</v>
      </c>
      <c r="EK6" s="34" t="str">
        <f t="shared" si="141"/>
        <v>l</v>
      </c>
      <c r="EL6" s="34" t="str">
        <f t="shared" si="141"/>
        <v>m</v>
      </c>
      <c r="EM6" s="34" t="str">
        <f t="shared" si="141"/>
        <v>m</v>
      </c>
      <c r="EN6" s="34" t="str">
        <f t="shared" si="141"/>
        <v>j</v>
      </c>
      <c r="EO6" s="34" t="str">
        <f t="shared" si="141"/>
        <v>v</v>
      </c>
      <c r="EP6" s="34" t="str">
        <f t="shared" si="141"/>
        <v>s</v>
      </c>
      <c r="EQ6" s="34" t="str">
        <f t="shared" si="141"/>
        <v>d</v>
      </c>
      <c r="ER6" s="34" t="str">
        <f t="shared" si="141"/>
        <v>l</v>
      </c>
      <c r="ES6" s="34" t="str">
        <f t="shared" si="141"/>
        <v>m</v>
      </c>
      <c r="ET6" s="34" t="str">
        <f t="shared" si="141"/>
        <v>m</v>
      </c>
      <c r="EU6" s="34" t="str">
        <f t="shared" si="141"/>
        <v>j</v>
      </c>
      <c r="EV6" s="34" t="str">
        <f t="shared" si="141"/>
        <v>v</v>
      </c>
      <c r="EW6" s="34" t="str">
        <f t="shared" si="141"/>
        <v>s</v>
      </c>
      <c r="EX6" s="34" t="str">
        <f t="shared" si="141"/>
        <v>d</v>
      </c>
      <c r="EY6" s="34" t="str">
        <f t="shared" si="141"/>
        <v>l</v>
      </c>
      <c r="EZ6" s="34" t="str">
        <f t="shared" si="141"/>
        <v>m</v>
      </c>
      <c r="FA6" s="34" t="str">
        <f t="shared" si="141"/>
        <v>m</v>
      </c>
      <c r="FB6" s="34" t="str">
        <f t="shared" si="141"/>
        <v>j</v>
      </c>
      <c r="FC6" s="34" t="str">
        <f t="shared" si="141"/>
        <v>v</v>
      </c>
      <c r="FD6" s="34" t="str">
        <f t="shared" si="141"/>
        <v>s</v>
      </c>
      <c r="FE6" s="34" t="str">
        <f t="shared" si="141"/>
        <v>d</v>
      </c>
      <c r="FF6" s="34" t="str">
        <f t="shared" si="141"/>
        <v>l</v>
      </c>
      <c r="FG6" s="34" t="str">
        <f t="shared" si="141"/>
        <v>m</v>
      </c>
      <c r="FH6" s="34" t="str">
        <f t="shared" si="141"/>
        <v>m</v>
      </c>
      <c r="FI6" s="34" t="str">
        <f t="shared" si="141"/>
        <v>j</v>
      </c>
      <c r="FJ6" s="34" t="str">
        <f t="shared" si="141"/>
        <v>v</v>
      </c>
      <c r="FK6" s="34" t="str">
        <f t="shared" si="141"/>
        <v>s</v>
      </c>
      <c r="FL6" s="34" t="str">
        <f t="shared" si="141"/>
        <v>d</v>
      </c>
      <c r="FM6" s="34" t="str">
        <f t="shared" si="141"/>
        <v>l</v>
      </c>
      <c r="FN6" s="34" t="str">
        <f t="shared" si="141"/>
        <v>m</v>
      </c>
      <c r="FO6" s="34" t="str">
        <f t="shared" si="141"/>
        <v>m</v>
      </c>
      <c r="FP6" s="34" t="str">
        <f t="shared" si="141"/>
        <v>j</v>
      </c>
      <c r="FQ6" s="34" t="str">
        <f t="shared" si="141"/>
        <v>v</v>
      </c>
      <c r="FR6" s="34" t="str">
        <f t="shared" si="141"/>
        <v>s</v>
      </c>
      <c r="FS6" s="34" t="str">
        <f t="shared" si="141"/>
        <v>d</v>
      </c>
      <c r="FT6" s="34" t="str">
        <f t="shared" ref="FT6:GN6" si="142">LEFT(TEXT(FT5,"ddd"),1)</f>
        <v>l</v>
      </c>
      <c r="FU6" s="34" t="str">
        <f t="shared" si="142"/>
        <v>m</v>
      </c>
      <c r="FV6" s="34" t="str">
        <f t="shared" si="142"/>
        <v>m</v>
      </c>
      <c r="FW6" s="34" t="str">
        <f t="shared" si="142"/>
        <v>j</v>
      </c>
      <c r="FX6" s="34" t="str">
        <f t="shared" si="142"/>
        <v>v</v>
      </c>
      <c r="FY6" s="34" t="str">
        <f t="shared" si="142"/>
        <v>s</v>
      </c>
      <c r="FZ6" s="34" t="str">
        <f t="shared" si="142"/>
        <v>d</v>
      </c>
      <c r="GA6" s="34" t="str">
        <f t="shared" si="142"/>
        <v>l</v>
      </c>
      <c r="GB6" s="34" t="str">
        <f t="shared" si="142"/>
        <v>m</v>
      </c>
      <c r="GC6" s="34" t="str">
        <f t="shared" si="142"/>
        <v>m</v>
      </c>
      <c r="GD6" s="34" t="str">
        <f t="shared" si="142"/>
        <v>j</v>
      </c>
      <c r="GE6" s="34" t="str">
        <f t="shared" si="142"/>
        <v>v</v>
      </c>
      <c r="GF6" s="34" t="str">
        <f t="shared" si="142"/>
        <v>s</v>
      </c>
      <c r="GG6" s="34" t="str">
        <f t="shared" si="142"/>
        <v>d</v>
      </c>
      <c r="GH6" s="34" t="str">
        <f t="shared" si="142"/>
        <v>l</v>
      </c>
      <c r="GI6" s="35" t="str">
        <f t="shared" si="142"/>
        <v>m</v>
      </c>
      <c r="GJ6" s="34" t="str">
        <f t="shared" si="142"/>
        <v>m</v>
      </c>
      <c r="GK6" s="34" t="str">
        <f t="shared" si="142"/>
        <v>j</v>
      </c>
      <c r="GL6" s="34" t="str">
        <f t="shared" si="142"/>
        <v>v</v>
      </c>
      <c r="GM6" s="34" t="str">
        <f t="shared" si="142"/>
        <v>s</v>
      </c>
      <c r="GN6" s="34" t="str">
        <f t="shared" si="142"/>
        <v>d</v>
      </c>
    </row>
    <row r="7" spans="1:196" ht="8.25" customHeight="1" thickBot="1" x14ac:dyDescent="0.25">
      <c r="A7" s="17" t="s">
        <v>6</v>
      </c>
      <c r="D7" s="3"/>
      <c r="G7" s="3" t="str">
        <f>IF(OR(ISBLANK(task_start),ISBLANK(task_end)),"",task_end-task_start+1)</f>
        <v/>
      </c>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GI7" s="26"/>
    </row>
    <row r="8" spans="1:196" s="10" customFormat="1" ht="86.25" customHeight="1" thickBot="1" x14ac:dyDescent="0.3">
      <c r="A8" s="37" t="s">
        <v>7</v>
      </c>
      <c r="B8" s="77" t="s">
        <v>24</v>
      </c>
      <c r="C8" s="77"/>
      <c r="D8" s="77"/>
      <c r="E8" s="77"/>
      <c r="F8" s="38"/>
      <c r="G8" s="38" t="str">
        <f t="shared" ref="G8:G27" si="143">IF(OR(ISBLANK(task_start),ISBLANK(task_end)),"",task_end-task_start+1)</f>
        <v/>
      </c>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40"/>
      <c r="GJ8" s="39"/>
      <c r="GK8" s="39"/>
      <c r="GL8" s="39"/>
      <c r="GM8" s="39"/>
      <c r="GN8" s="39"/>
    </row>
    <row r="9" spans="1:196" s="10" customFormat="1" ht="86.25" customHeight="1" thickBot="1" x14ac:dyDescent="0.3">
      <c r="A9" s="37" t="s">
        <v>8</v>
      </c>
      <c r="B9" s="43" t="s">
        <v>26</v>
      </c>
      <c r="C9" s="4">
        <v>0.1</v>
      </c>
      <c r="D9" s="5">
        <f>Inicio_del_proyecto</f>
        <v>45495</v>
      </c>
      <c r="E9" s="5">
        <f>D9+10</f>
        <v>45505</v>
      </c>
      <c r="F9" s="38"/>
      <c r="G9" s="38">
        <f t="shared" si="143"/>
        <v>11</v>
      </c>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40"/>
      <c r="GJ9" s="39"/>
      <c r="GK9" s="39"/>
      <c r="GL9" s="39"/>
      <c r="GM9" s="39"/>
      <c r="GN9" s="39"/>
    </row>
    <row r="10" spans="1:196" s="10" customFormat="1" ht="86.25" customHeight="1" thickBot="1" x14ac:dyDescent="0.3">
      <c r="A10" s="37" t="s">
        <v>9</v>
      </c>
      <c r="B10" s="43" t="s">
        <v>23</v>
      </c>
      <c r="C10" s="4">
        <v>0</v>
      </c>
      <c r="D10" s="5">
        <f>E9</f>
        <v>45505</v>
      </c>
      <c r="E10" s="5">
        <f>D10+10</f>
        <v>45515</v>
      </c>
      <c r="F10" s="38"/>
      <c r="G10" s="38">
        <f t="shared" si="143"/>
        <v>11</v>
      </c>
      <c r="H10" s="39"/>
      <c r="I10" s="39"/>
      <c r="J10" s="39"/>
      <c r="K10" s="39"/>
      <c r="L10" s="39"/>
      <c r="M10" s="39"/>
      <c r="N10" s="39"/>
      <c r="O10" s="39"/>
      <c r="P10" s="39"/>
      <c r="Q10" s="39"/>
      <c r="R10" s="39"/>
      <c r="S10" s="39"/>
      <c r="T10" s="41"/>
      <c r="U10" s="41"/>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40"/>
      <c r="GJ10" s="39"/>
      <c r="GK10" s="39"/>
      <c r="GL10" s="39"/>
      <c r="GM10" s="39"/>
      <c r="GN10" s="39"/>
    </row>
    <row r="11" spans="1:196" s="10" customFormat="1" ht="86.25" customHeight="1" thickBot="1" x14ac:dyDescent="0.3">
      <c r="A11" s="42"/>
      <c r="B11" s="43" t="s">
        <v>25</v>
      </c>
      <c r="C11" s="4">
        <v>0.8</v>
      </c>
      <c r="D11" s="5">
        <f>D9</f>
        <v>45495</v>
      </c>
      <c r="E11" s="5">
        <f>D11+10</f>
        <v>45505</v>
      </c>
      <c r="F11" s="38"/>
      <c r="G11" s="38">
        <f t="shared" si="143"/>
        <v>11</v>
      </c>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40"/>
      <c r="GJ11" s="39"/>
      <c r="GK11" s="39"/>
      <c r="GL11" s="39"/>
      <c r="GM11" s="39"/>
      <c r="GN11" s="39"/>
    </row>
    <row r="12" spans="1:196" s="10" customFormat="1" ht="86.25" customHeight="1" thickBot="1" x14ac:dyDescent="0.3">
      <c r="A12" s="42"/>
      <c r="B12" s="43" t="s">
        <v>41</v>
      </c>
      <c r="C12" s="4">
        <v>0.1</v>
      </c>
      <c r="D12" s="5">
        <f>E10+15</f>
        <v>45530</v>
      </c>
      <c r="E12" s="5">
        <f>D12+5</f>
        <v>45535</v>
      </c>
      <c r="F12" s="38"/>
      <c r="G12" s="38">
        <f t="shared" si="143"/>
        <v>6</v>
      </c>
      <c r="H12" s="39"/>
      <c r="I12" s="39"/>
      <c r="J12" s="39"/>
      <c r="K12" s="39"/>
      <c r="L12" s="39"/>
      <c r="M12" s="39"/>
      <c r="N12" s="39"/>
      <c r="O12" s="39"/>
      <c r="P12" s="39"/>
      <c r="Q12" s="39"/>
      <c r="R12" s="39"/>
      <c r="S12" s="39"/>
      <c r="T12" s="39"/>
      <c r="U12" s="39"/>
      <c r="V12" s="39"/>
      <c r="W12" s="39"/>
      <c r="X12" s="41"/>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40"/>
      <c r="GJ12" s="39"/>
      <c r="GK12" s="39"/>
      <c r="GL12" s="39"/>
      <c r="GM12" s="39"/>
      <c r="GN12" s="39"/>
    </row>
    <row r="13" spans="1:196" s="10" customFormat="1" ht="86.25" customHeight="1" thickBot="1" x14ac:dyDescent="0.3">
      <c r="A13" s="42"/>
      <c r="B13" s="47" t="s">
        <v>22</v>
      </c>
      <c r="C13" s="6">
        <v>0.1</v>
      </c>
      <c r="D13" s="7">
        <f>D9</f>
        <v>45495</v>
      </c>
      <c r="E13" s="7">
        <f>D9+40</f>
        <v>45535</v>
      </c>
      <c r="F13" s="38"/>
      <c r="G13" s="38">
        <f t="shared" si="143"/>
        <v>41</v>
      </c>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40"/>
      <c r="GJ13" s="39"/>
      <c r="GK13" s="39"/>
      <c r="GL13" s="39"/>
      <c r="GM13" s="39"/>
      <c r="GN13" s="39"/>
    </row>
    <row r="14" spans="1:196" s="10" customFormat="1" ht="86.25" customHeight="1" thickBot="1" x14ac:dyDescent="0.3">
      <c r="A14" s="37" t="s">
        <v>10</v>
      </c>
      <c r="B14" s="84" t="s">
        <v>27</v>
      </c>
      <c r="C14" s="84"/>
      <c r="D14" s="84"/>
      <c r="E14" s="84"/>
      <c r="F14" s="38"/>
      <c r="G14" s="38" t="str">
        <f t="shared" si="143"/>
        <v/>
      </c>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40"/>
      <c r="GJ14" s="39"/>
      <c r="GK14" s="39"/>
      <c r="GL14" s="39"/>
      <c r="GM14" s="39"/>
      <c r="GN14" s="39"/>
    </row>
    <row r="15" spans="1:196" s="10" customFormat="1" ht="86.25" customHeight="1" thickBot="1" x14ac:dyDescent="0.3">
      <c r="A15" s="37"/>
      <c r="B15" s="44" t="s">
        <v>28</v>
      </c>
      <c r="C15" s="8">
        <v>0</v>
      </c>
      <c r="D15" s="9">
        <f>E13</f>
        <v>45535</v>
      </c>
      <c r="E15" s="9">
        <f>D15+10</f>
        <v>45545</v>
      </c>
      <c r="F15" s="38"/>
      <c r="G15" s="38">
        <f t="shared" si="143"/>
        <v>11</v>
      </c>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40"/>
      <c r="GJ15" s="39"/>
      <c r="GK15" s="39"/>
      <c r="GL15" s="39"/>
      <c r="GM15" s="39"/>
      <c r="GN15" s="39"/>
    </row>
    <row r="16" spans="1:196" s="10" customFormat="1" ht="86.25" customHeight="1" thickBot="1" x14ac:dyDescent="0.3">
      <c r="A16" s="42"/>
      <c r="B16" s="44" t="s">
        <v>29</v>
      </c>
      <c r="C16" s="8">
        <v>0</v>
      </c>
      <c r="D16" s="9">
        <f>D15+2</f>
        <v>45537</v>
      </c>
      <c r="E16" s="9">
        <f>D16+10</f>
        <v>45547</v>
      </c>
      <c r="F16" s="38"/>
      <c r="G16" s="38">
        <f t="shared" si="143"/>
        <v>11</v>
      </c>
      <c r="H16" s="39"/>
      <c r="I16" s="39"/>
      <c r="J16" s="39"/>
      <c r="K16" s="39"/>
      <c r="L16" s="39"/>
      <c r="M16" s="39"/>
      <c r="N16" s="39"/>
      <c r="O16" s="39"/>
      <c r="P16" s="39"/>
      <c r="Q16" s="39"/>
      <c r="R16" s="39"/>
      <c r="S16" s="39"/>
      <c r="T16" s="41"/>
      <c r="U16" s="41"/>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40"/>
      <c r="GJ16" s="39"/>
      <c r="GK16" s="39"/>
      <c r="GL16" s="39"/>
      <c r="GM16" s="39"/>
      <c r="GN16" s="39"/>
    </row>
    <row r="17" spans="1:196" s="10" customFormat="1" ht="86.25" customHeight="1" thickBot="1" x14ac:dyDescent="0.3">
      <c r="A17" s="42"/>
      <c r="B17" s="44" t="s">
        <v>30</v>
      </c>
      <c r="C17" s="8">
        <v>0</v>
      </c>
      <c r="D17" s="9">
        <f>E16</f>
        <v>45547</v>
      </c>
      <c r="E17" s="9">
        <f>D17+15</f>
        <v>45562</v>
      </c>
      <c r="F17" s="38"/>
      <c r="G17" s="38">
        <f t="shared" si="143"/>
        <v>16</v>
      </c>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40"/>
      <c r="GJ17" s="39"/>
      <c r="GK17" s="39"/>
      <c r="GL17" s="39"/>
      <c r="GM17" s="39"/>
      <c r="GN17" s="39"/>
    </row>
    <row r="18" spans="1:196" s="10" customFormat="1" ht="86.25" customHeight="1" thickBot="1" x14ac:dyDescent="0.3">
      <c r="A18" s="42"/>
      <c r="B18" s="44" t="s">
        <v>31</v>
      </c>
      <c r="C18" s="8">
        <v>0</v>
      </c>
      <c r="D18" s="9">
        <f>E17</f>
        <v>45562</v>
      </c>
      <c r="E18" s="9">
        <f>D18+10</f>
        <v>45572</v>
      </c>
      <c r="F18" s="38"/>
      <c r="G18" s="38">
        <f t="shared" si="143"/>
        <v>11</v>
      </c>
      <c r="H18" s="39"/>
      <c r="I18" s="39"/>
      <c r="J18" s="39"/>
      <c r="K18" s="39"/>
      <c r="L18" s="39"/>
      <c r="M18" s="39"/>
      <c r="N18" s="39"/>
      <c r="O18" s="39"/>
      <c r="P18" s="39"/>
      <c r="Q18" s="39"/>
      <c r="R18" s="39"/>
      <c r="S18" s="39"/>
      <c r="T18" s="39"/>
      <c r="U18" s="39"/>
      <c r="V18" s="39"/>
      <c r="W18" s="39"/>
      <c r="X18" s="41"/>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40"/>
      <c r="GJ18" s="39"/>
      <c r="GK18" s="39"/>
      <c r="GL18" s="39"/>
      <c r="GM18" s="39"/>
      <c r="GN18" s="39"/>
    </row>
    <row r="19" spans="1:196" s="10" customFormat="1" ht="86.25" customHeight="1" thickBot="1" x14ac:dyDescent="0.3">
      <c r="A19" s="42" t="s">
        <v>11</v>
      </c>
      <c r="B19" s="85" t="s">
        <v>32</v>
      </c>
      <c r="C19" s="85"/>
      <c r="D19" s="85"/>
      <c r="E19" s="85"/>
      <c r="F19" s="38"/>
      <c r="G19" s="38" t="str">
        <f t="shared" si="143"/>
        <v/>
      </c>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c r="EA19" s="39"/>
      <c r="EB19" s="39"/>
      <c r="EC19" s="39"/>
      <c r="ED19" s="39"/>
      <c r="EE19" s="39"/>
      <c r="EF19" s="39"/>
      <c r="EG19" s="39"/>
      <c r="EH19" s="39"/>
      <c r="EI19" s="39"/>
      <c r="EJ19" s="39"/>
      <c r="EK19" s="39"/>
      <c r="EL19" s="39"/>
      <c r="EM19" s="39"/>
      <c r="EN19" s="39"/>
      <c r="EO19" s="39"/>
      <c r="EP19" s="39"/>
      <c r="EQ19" s="39"/>
      <c r="ER19" s="39"/>
      <c r="ES19" s="39"/>
      <c r="ET19" s="39"/>
      <c r="EU19" s="39"/>
      <c r="EV19" s="39"/>
      <c r="EW19" s="39"/>
      <c r="EX19" s="39"/>
      <c r="EY19" s="39"/>
      <c r="EZ19" s="39"/>
      <c r="FA19" s="39"/>
      <c r="FB19" s="39"/>
      <c r="FC19" s="39"/>
      <c r="FD19" s="39"/>
      <c r="FE19" s="39"/>
      <c r="FF19" s="39"/>
      <c r="FG19" s="39"/>
      <c r="FH19" s="39"/>
      <c r="FI19" s="39"/>
      <c r="FJ19" s="39"/>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40"/>
      <c r="GJ19" s="39"/>
      <c r="GK19" s="39"/>
      <c r="GL19" s="39"/>
      <c r="GM19" s="39"/>
      <c r="GN19" s="39"/>
    </row>
    <row r="20" spans="1:196" s="10" customFormat="1" ht="86.25" customHeight="1" thickBot="1" x14ac:dyDescent="0.3">
      <c r="A20" s="42"/>
      <c r="B20" s="45" t="s">
        <v>33</v>
      </c>
      <c r="C20" s="12">
        <v>0</v>
      </c>
      <c r="D20" s="13">
        <f>E18</f>
        <v>45572</v>
      </c>
      <c r="E20" s="13">
        <f>D20+10</f>
        <v>45582</v>
      </c>
      <c r="F20" s="38"/>
      <c r="G20" s="38">
        <f t="shared" si="143"/>
        <v>11</v>
      </c>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40"/>
      <c r="GJ20" s="39"/>
      <c r="GK20" s="39"/>
      <c r="GL20" s="39"/>
      <c r="GM20" s="39"/>
      <c r="GN20" s="39"/>
    </row>
    <row r="21" spans="1:196" s="10" customFormat="1" ht="86.25" customHeight="1" thickBot="1" x14ac:dyDescent="0.3">
      <c r="A21" s="42"/>
      <c r="B21" s="45" t="s">
        <v>34</v>
      </c>
      <c r="C21" s="12">
        <v>0</v>
      </c>
      <c r="D21" s="13">
        <f>E20+1</f>
        <v>45583</v>
      </c>
      <c r="E21" s="13">
        <f>D21+15</f>
        <v>45598</v>
      </c>
      <c r="F21" s="38"/>
      <c r="G21" s="38">
        <f t="shared" si="143"/>
        <v>16</v>
      </c>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c r="DS21" s="39"/>
      <c r="DT21" s="39"/>
      <c r="DU21" s="39"/>
      <c r="DV21" s="39"/>
      <c r="DW21" s="39"/>
      <c r="DX21" s="39"/>
      <c r="DY21" s="39"/>
      <c r="DZ21" s="39"/>
      <c r="EA21" s="39"/>
      <c r="EB21" s="39"/>
      <c r="EC21" s="39"/>
      <c r="ED21" s="39"/>
      <c r="EE21" s="39"/>
      <c r="EF21" s="39"/>
      <c r="EG21" s="39"/>
      <c r="EH21" s="39"/>
      <c r="EI21" s="39"/>
      <c r="EJ21" s="39"/>
      <c r="EK21" s="39"/>
      <c r="EL21" s="39"/>
      <c r="EM21" s="39"/>
      <c r="EN21" s="39"/>
      <c r="EO21" s="39"/>
      <c r="EP21" s="39"/>
      <c r="EQ21" s="39"/>
      <c r="ER21" s="39"/>
      <c r="ES21" s="39"/>
      <c r="ET21" s="39"/>
      <c r="EU21" s="39"/>
      <c r="EV21" s="39"/>
      <c r="EW21" s="39"/>
      <c r="EX21" s="39"/>
      <c r="EY21" s="39"/>
      <c r="EZ21" s="39"/>
      <c r="FA21" s="39"/>
      <c r="FB21" s="39"/>
      <c r="FC21" s="39"/>
      <c r="FD21" s="39"/>
      <c r="FE21" s="39"/>
      <c r="FF21" s="39"/>
      <c r="FG21" s="39"/>
      <c r="FH21" s="39"/>
      <c r="FI21" s="39"/>
      <c r="FJ21" s="39"/>
      <c r="FK21" s="39"/>
      <c r="FL21" s="39"/>
      <c r="FM21" s="39"/>
      <c r="FN21" s="39"/>
      <c r="FO21" s="39"/>
      <c r="FP21" s="39"/>
      <c r="FQ21" s="39"/>
      <c r="FR21" s="39"/>
      <c r="FS21" s="39"/>
      <c r="FT21" s="39"/>
      <c r="FU21" s="39"/>
      <c r="FV21" s="39"/>
      <c r="FW21" s="39"/>
      <c r="FX21" s="39"/>
      <c r="FY21" s="39"/>
      <c r="FZ21" s="39"/>
      <c r="GA21" s="39"/>
      <c r="GB21" s="39"/>
      <c r="GC21" s="39"/>
      <c r="GD21" s="39"/>
      <c r="GE21" s="39"/>
      <c r="GF21" s="39"/>
      <c r="GG21" s="39"/>
      <c r="GH21" s="39"/>
      <c r="GI21" s="40"/>
      <c r="GJ21" s="39"/>
      <c r="GK21" s="39"/>
      <c r="GL21" s="39"/>
      <c r="GM21" s="39"/>
      <c r="GN21" s="39"/>
    </row>
    <row r="22" spans="1:196" s="10" customFormat="1" ht="86.25" customHeight="1" thickBot="1" x14ac:dyDescent="0.3">
      <c r="A22" s="42"/>
      <c r="B22" s="45" t="s">
        <v>35</v>
      </c>
      <c r="C22" s="12">
        <v>0</v>
      </c>
      <c r="D22" s="13">
        <f>E21</f>
        <v>45598</v>
      </c>
      <c r="E22" s="13">
        <f>D22+20</f>
        <v>45618</v>
      </c>
      <c r="F22" s="38"/>
      <c r="G22" s="38">
        <f t="shared" si="143"/>
        <v>21</v>
      </c>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C22" s="39"/>
      <c r="ED22" s="39"/>
      <c r="EE22" s="39"/>
      <c r="EF22" s="39"/>
      <c r="EG22" s="39"/>
      <c r="EH22" s="39"/>
      <c r="EI22" s="39"/>
      <c r="EJ22" s="39"/>
      <c r="EK22" s="39"/>
      <c r="EL22" s="39"/>
      <c r="EM22" s="39"/>
      <c r="EN22" s="39"/>
      <c r="EO22" s="39"/>
      <c r="EP22" s="39"/>
      <c r="EQ22" s="39"/>
      <c r="ER22" s="39"/>
      <c r="ES22" s="39"/>
      <c r="ET22" s="39"/>
      <c r="EU22" s="39"/>
      <c r="EV22" s="39"/>
      <c r="EW22" s="39"/>
      <c r="EX22" s="39"/>
      <c r="EY22" s="39"/>
      <c r="EZ22" s="39"/>
      <c r="FA22" s="39"/>
      <c r="FB22" s="39"/>
      <c r="FC22" s="39"/>
      <c r="FD22" s="39"/>
      <c r="FE22" s="39"/>
      <c r="FF22" s="39"/>
      <c r="FG22" s="39"/>
      <c r="FH22" s="39"/>
      <c r="FI22" s="39"/>
      <c r="FJ22" s="39"/>
      <c r="FK22" s="39"/>
      <c r="FL22" s="39"/>
      <c r="FM22" s="39"/>
      <c r="FN22" s="39"/>
      <c r="FO22" s="39"/>
      <c r="FP22" s="39"/>
      <c r="FQ22" s="39"/>
      <c r="FR22" s="39"/>
      <c r="FS22" s="39"/>
      <c r="FT22" s="39"/>
      <c r="FU22" s="39"/>
      <c r="FV22" s="39"/>
      <c r="FW22" s="39"/>
      <c r="FX22" s="39"/>
      <c r="FY22" s="39"/>
      <c r="FZ22" s="39"/>
      <c r="GA22" s="39"/>
      <c r="GB22" s="39"/>
      <c r="GC22" s="39"/>
      <c r="GD22" s="39"/>
      <c r="GE22" s="39"/>
      <c r="GF22" s="39"/>
      <c r="GG22" s="39"/>
      <c r="GH22" s="39"/>
      <c r="GI22" s="40"/>
      <c r="GJ22" s="39"/>
      <c r="GK22" s="39"/>
      <c r="GL22" s="39"/>
      <c r="GM22" s="39"/>
      <c r="GN22" s="39"/>
    </row>
    <row r="23" spans="1:196" s="10" customFormat="1" ht="86.25" customHeight="1" thickBot="1" x14ac:dyDescent="0.3">
      <c r="A23" s="42" t="s">
        <v>11</v>
      </c>
      <c r="B23" s="86" t="s">
        <v>36</v>
      </c>
      <c r="C23" s="86"/>
      <c r="D23" s="86"/>
      <c r="E23" s="86"/>
      <c r="F23" s="38"/>
      <c r="G23" s="38" t="str">
        <f t="shared" si="143"/>
        <v/>
      </c>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c r="EZ23" s="39"/>
      <c r="FA23" s="39"/>
      <c r="FB23" s="39"/>
      <c r="FC23" s="39"/>
      <c r="FD23" s="39"/>
      <c r="FE23" s="39"/>
      <c r="FF23" s="39"/>
      <c r="FG23" s="39"/>
      <c r="FH23" s="39"/>
      <c r="FI23" s="39"/>
      <c r="FJ23" s="39"/>
      <c r="FK23" s="39"/>
      <c r="FL23" s="39"/>
      <c r="FM23" s="39"/>
      <c r="FN23" s="39"/>
      <c r="FO23" s="39"/>
      <c r="FP23" s="39"/>
      <c r="FQ23" s="39"/>
      <c r="FR23" s="39"/>
      <c r="FS23" s="39"/>
      <c r="FT23" s="39"/>
      <c r="FU23" s="39"/>
      <c r="FV23" s="39"/>
      <c r="FW23" s="39"/>
      <c r="FX23" s="39"/>
      <c r="FY23" s="39"/>
      <c r="FZ23" s="39"/>
      <c r="GA23" s="39"/>
      <c r="GB23" s="39"/>
      <c r="GC23" s="39"/>
      <c r="GD23" s="39"/>
      <c r="GE23" s="39"/>
      <c r="GF23" s="39"/>
      <c r="GG23" s="39"/>
      <c r="GH23" s="39"/>
      <c r="GI23" s="40"/>
      <c r="GJ23" s="39"/>
      <c r="GK23" s="39"/>
      <c r="GL23" s="39"/>
      <c r="GM23" s="39"/>
      <c r="GN23" s="39"/>
    </row>
    <row r="24" spans="1:196" s="10" customFormat="1" ht="86.25" customHeight="1" thickBot="1" x14ac:dyDescent="0.3">
      <c r="A24" s="42"/>
      <c r="B24" s="46" t="s">
        <v>37</v>
      </c>
      <c r="C24" s="14">
        <v>0</v>
      </c>
      <c r="D24" s="15">
        <f>E22</f>
        <v>45618</v>
      </c>
      <c r="E24" s="15">
        <f>D24+10</f>
        <v>45628</v>
      </c>
      <c r="F24" s="38"/>
      <c r="G24" s="38">
        <f t="shared" si="143"/>
        <v>11</v>
      </c>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c r="GH24" s="39"/>
      <c r="GI24" s="40"/>
      <c r="GJ24" s="39"/>
      <c r="GK24" s="39"/>
      <c r="GL24" s="39"/>
      <c r="GM24" s="39"/>
      <c r="GN24" s="39"/>
    </row>
    <row r="25" spans="1:196" s="10" customFormat="1" ht="86.25" customHeight="1" thickBot="1" x14ac:dyDescent="0.3">
      <c r="A25" s="42"/>
      <c r="B25" s="46" t="s">
        <v>38</v>
      </c>
      <c r="C25" s="14">
        <v>0</v>
      </c>
      <c r="D25" s="15">
        <f>E24</f>
        <v>45628</v>
      </c>
      <c r="E25" s="15">
        <f>D25+10</f>
        <v>45638</v>
      </c>
      <c r="F25" s="38"/>
      <c r="G25" s="38">
        <f t="shared" si="143"/>
        <v>11</v>
      </c>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c r="CN25" s="39"/>
      <c r="CO25" s="39"/>
      <c r="CP25" s="39"/>
      <c r="CQ25" s="39"/>
      <c r="CR25" s="39"/>
      <c r="CS25" s="39"/>
      <c r="CT25" s="39"/>
      <c r="CU25" s="39"/>
      <c r="CV25" s="39"/>
      <c r="CW25" s="39"/>
      <c r="CX25" s="39"/>
      <c r="CY25" s="39"/>
      <c r="CZ25" s="39"/>
      <c r="DA25" s="39"/>
      <c r="DB25" s="39"/>
      <c r="DC25" s="39"/>
      <c r="DD25" s="39"/>
      <c r="DE25" s="39"/>
      <c r="DF25" s="39"/>
      <c r="DG25" s="39"/>
      <c r="DH25" s="39"/>
      <c r="DI25" s="39"/>
      <c r="DJ25" s="39"/>
      <c r="DK25" s="39"/>
      <c r="DL25" s="39"/>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c r="FY25" s="39"/>
      <c r="FZ25" s="39"/>
      <c r="GA25" s="39"/>
      <c r="GB25" s="39"/>
      <c r="GC25" s="39"/>
      <c r="GD25" s="39"/>
      <c r="GE25" s="39"/>
      <c r="GF25" s="39"/>
      <c r="GG25" s="39"/>
      <c r="GH25" s="39"/>
      <c r="GI25" s="40"/>
      <c r="GJ25" s="39"/>
      <c r="GK25" s="39"/>
      <c r="GL25" s="39"/>
      <c r="GM25" s="39"/>
      <c r="GN25" s="39"/>
    </row>
    <row r="26" spans="1:196" s="10" customFormat="1" ht="86.25" customHeight="1" thickBot="1" x14ac:dyDescent="0.3">
      <c r="A26" s="42"/>
      <c r="B26" s="46" t="s">
        <v>39</v>
      </c>
      <c r="C26" s="14">
        <v>0</v>
      </c>
      <c r="D26" s="15">
        <f t="shared" ref="D26:D27" si="144">E25</f>
        <v>45638</v>
      </c>
      <c r="E26" s="15">
        <f>D26+10</f>
        <v>45648</v>
      </c>
      <c r="F26" s="38"/>
      <c r="G26" s="38">
        <f t="shared" si="143"/>
        <v>11</v>
      </c>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c r="GH26" s="39"/>
      <c r="GI26" s="40"/>
      <c r="GJ26" s="39"/>
      <c r="GK26" s="39"/>
      <c r="GL26" s="39"/>
      <c r="GM26" s="39"/>
      <c r="GN26" s="39"/>
    </row>
    <row r="27" spans="1:196" s="10" customFormat="1" ht="86.25" customHeight="1" thickBot="1" x14ac:dyDescent="0.3">
      <c r="A27" s="42"/>
      <c r="B27" s="46" t="s">
        <v>40</v>
      </c>
      <c r="C27" s="14">
        <v>0</v>
      </c>
      <c r="D27" s="15">
        <f t="shared" si="144"/>
        <v>45648</v>
      </c>
      <c r="E27" s="15">
        <f>D27+10</f>
        <v>45658</v>
      </c>
      <c r="F27" s="38"/>
      <c r="G27" s="38">
        <f t="shared" si="143"/>
        <v>11</v>
      </c>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c r="GH27" s="39"/>
      <c r="GI27" s="40"/>
      <c r="GJ27" s="39"/>
      <c r="GK27" s="39"/>
      <c r="GL27" s="39"/>
      <c r="GM27" s="39"/>
      <c r="GN27" s="39"/>
    </row>
    <row r="28" spans="1:196" s="10" customFormat="1" ht="86.25" customHeight="1" thickBot="1" x14ac:dyDescent="0.3">
      <c r="A28" s="42"/>
      <c r="B28" s="47" t="s">
        <v>69</v>
      </c>
      <c r="C28" s="6">
        <v>0</v>
      </c>
      <c r="D28" s="7">
        <v>45586</v>
      </c>
      <c r="E28" s="7">
        <f>D28+7</f>
        <v>45593</v>
      </c>
      <c r="F28" s="38"/>
      <c r="G28" s="38"/>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39"/>
      <c r="CY28" s="39"/>
      <c r="CZ28" s="39"/>
      <c r="DA28" s="39"/>
      <c r="DB28" s="39"/>
      <c r="DC28" s="39"/>
      <c r="DD28" s="39"/>
      <c r="DE28" s="39"/>
      <c r="DF28" s="39"/>
      <c r="DG28" s="39"/>
      <c r="DH28" s="39"/>
      <c r="DI28" s="39"/>
      <c r="DJ28" s="39"/>
      <c r="DK28" s="39"/>
      <c r="DL28" s="39"/>
      <c r="DM28" s="39"/>
      <c r="DN28" s="39"/>
      <c r="DO28" s="39"/>
      <c r="DP28" s="39"/>
      <c r="DQ28" s="39"/>
      <c r="DR28" s="39"/>
      <c r="DS28" s="39"/>
      <c r="DT28" s="39"/>
      <c r="DU28" s="39"/>
      <c r="DV28" s="39"/>
      <c r="DW28" s="39"/>
      <c r="DX28" s="39"/>
      <c r="DY28" s="39"/>
      <c r="DZ28" s="39"/>
      <c r="EA28" s="39"/>
      <c r="EB28" s="39"/>
      <c r="EC28" s="39"/>
      <c r="ED28" s="39"/>
      <c r="EE28" s="39"/>
      <c r="EF28" s="39"/>
      <c r="EG28" s="39"/>
      <c r="EH28" s="39"/>
      <c r="EI28" s="39"/>
      <c r="EJ28" s="39"/>
      <c r="EK28" s="39"/>
      <c r="EL28" s="39"/>
      <c r="EM28" s="39"/>
      <c r="EN28" s="39"/>
      <c r="EO28" s="39"/>
      <c r="EP28" s="39"/>
      <c r="EQ28" s="39"/>
      <c r="ER28" s="39"/>
      <c r="ES28" s="39"/>
      <c r="ET28" s="39"/>
      <c r="EU28" s="39"/>
      <c r="EV28" s="39"/>
      <c r="EW28" s="39"/>
      <c r="EX28" s="39"/>
      <c r="EY28" s="39"/>
      <c r="EZ28" s="39"/>
      <c r="FA28" s="39"/>
      <c r="FB28" s="39"/>
      <c r="FC28" s="39"/>
      <c r="FD28" s="39"/>
      <c r="FE28" s="39"/>
      <c r="FF28" s="39"/>
      <c r="FG28" s="39"/>
      <c r="FH28" s="39"/>
      <c r="FI28" s="39"/>
      <c r="FJ28" s="39"/>
      <c r="FK28" s="39"/>
      <c r="FL28" s="39"/>
      <c r="FM28" s="39"/>
      <c r="FN28" s="39"/>
      <c r="FO28" s="39"/>
      <c r="FP28" s="39"/>
      <c r="FQ28" s="39"/>
      <c r="FR28" s="39"/>
      <c r="FS28" s="39"/>
      <c r="FT28" s="39"/>
      <c r="FU28" s="39"/>
      <c r="FV28" s="39"/>
      <c r="FW28" s="39"/>
      <c r="FX28" s="39"/>
      <c r="FY28" s="39"/>
      <c r="FZ28" s="39"/>
      <c r="GA28" s="39"/>
      <c r="GB28" s="39"/>
      <c r="GC28" s="39"/>
      <c r="GD28" s="39"/>
      <c r="GE28" s="39"/>
      <c r="GF28" s="39"/>
      <c r="GG28" s="39"/>
      <c r="GH28" s="39"/>
      <c r="GI28" s="40"/>
      <c r="GJ28" s="39"/>
      <c r="GK28" s="39"/>
      <c r="GL28" s="39"/>
      <c r="GM28" s="39"/>
      <c r="GN28" s="39"/>
    </row>
    <row r="29" spans="1:196" s="11" customFormat="1" ht="86.25" customHeight="1" thickBot="1" x14ac:dyDescent="0.3">
      <c r="A29" s="42"/>
      <c r="B29" s="47" t="s">
        <v>70</v>
      </c>
      <c r="C29" s="6">
        <v>0</v>
      </c>
      <c r="D29" s="7">
        <v>45628</v>
      </c>
      <c r="E29" s="7">
        <f>D29+7</f>
        <v>45635</v>
      </c>
      <c r="F29" s="38"/>
      <c r="G29" s="38"/>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c r="CZ29" s="39"/>
      <c r="DA29" s="39"/>
      <c r="DB29" s="39"/>
      <c r="DC29" s="39"/>
      <c r="DD29" s="39"/>
      <c r="DE29" s="39"/>
      <c r="DF29" s="39"/>
      <c r="DG29" s="39"/>
      <c r="DH29" s="39"/>
      <c r="DI29" s="39"/>
      <c r="DJ29" s="39"/>
      <c r="DK29" s="39"/>
      <c r="DL29" s="39"/>
      <c r="DM29" s="39"/>
      <c r="DN29" s="39"/>
      <c r="DO29" s="39"/>
      <c r="DP29" s="39"/>
      <c r="DQ29" s="39"/>
      <c r="DR29" s="39"/>
      <c r="DS29" s="39"/>
      <c r="DT29" s="39"/>
      <c r="DU29" s="39"/>
      <c r="DV29" s="39"/>
      <c r="DW29" s="39"/>
      <c r="DX29" s="39"/>
      <c r="DY29" s="39"/>
      <c r="DZ29" s="39"/>
      <c r="EA29" s="39"/>
      <c r="EB29" s="39"/>
      <c r="EC29" s="39"/>
      <c r="ED29" s="39"/>
      <c r="EE29" s="39"/>
      <c r="EF29" s="39"/>
      <c r="EG29" s="39"/>
      <c r="EH29" s="39"/>
      <c r="EI29" s="39"/>
      <c r="EJ29" s="39"/>
      <c r="EK29" s="39"/>
      <c r="EL29" s="39"/>
      <c r="EM29" s="39"/>
      <c r="EN29" s="39"/>
      <c r="EO29" s="39"/>
      <c r="EP29" s="39"/>
      <c r="EQ29" s="39"/>
      <c r="ER29" s="39"/>
      <c r="ES29" s="39"/>
      <c r="ET29" s="39"/>
      <c r="EU29" s="39"/>
      <c r="EV29" s="39"/>
      <c r="EW29" s="39"/>
      <c r="EX29" s="39"/>
      <c r="EY29" s="39"/>
      <c r="EZ29" s="39"/>
      <c r="FA29" s="39"/>
      <c r="FB29" s="39"/>
      <c r="FC29" s="39"/>
      <c r="FD29" s="39"/>
      <c r="FE29" s="39"/>
      <c r="FF29" s="39"/>
      <c r="FG29" s="39"/>
      <c r="FH29" s="39"/>
      <c r="FI29" s="39"/>
      <c r="FJ29" s="39"/>
      <c r="FK29" s="39"/>
      <c r="FL29" s="39"/>
      <c r="FM29" s="39"/>
      <c r="FN29" s="39"/>
      <c r="FO29" s="39"/>
      <c r="FP29" s="39"/>
      <c r="FQ29" s="39"/>
      <c r="FR29" s="39"/>
      <c r="FS29" s="39"/>
      <c r="FT29" s="39"/>
      <c r="FU29" s="39"/>
      <c r="FV29" s="39"/>
      <c r="FW29" s="39"/>
      <c r="FX29" s="39"/>
      <c r="FY29" s="39"/>
      <c r="FZ29" s="39"/>
      <c r="GA29" s="39"/>
      <c r="GB29" s="39"/>
      <c r="GC29" s="39"/>
      <c r="GD29" s="39"/>
      <c r="GE29" s="39"/>
      <c r="GF29" s="39"/>
      <c r="GG29" s="39"/>
      <c r="GH29" s="39"/>
      <c r="GI29" s="40"/>
      <c r="GJ29" s="39"/>
      <c r="GK29" s="39"/>
      <c r="GL29" s="39"/>
      <c r="GM29" s="39"/>
      <c r="GN29" s="39"/>
    </row>
    <row r="30" spans="1:196" s="11" customFormat="1" ht="86.25" customHeight="1" thickBot="1" x14ac:dyDescent="0.3">
      <c r="A30" s="42"/>
      <c r="B30" s="48" t="s">
        <v>71</v>
      </c>
      <c r="C30" s="6">
        <v>0</v>
      </c>
      <c r="D30" s="7">
        <v>45649</v>
      </c>
      <c r="E30" s="7">
        <f>D30+14</f>
        <v>45663</v>
      </c>
      <c r="F30" s="38"/>
      <c r="G30" s="38"/>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9"/>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39"/>
      <c r="DY30" s="39"/>
      <c r="DZ30" s="39"/>
      <c r="EA30" s="39"/>
      <c r="EB30" s="39"/>
      <c r="EC30" s="39"/>
      <c r="ED30" s="39"/>
      <c r="EE30" s="39"/>
      <c r="EF30" s="39"/>
      <c r="EG30" s="39"/>
      <c r="EH30" s="39"/>
      <c r="EI30" s="39"/>
      <c r="EJ30" s="39"/>
      <c r="EK30" s="39"/>
      <c r="EL30" s="39"/>
      <c r="EM30" s="39"/>
      <c r="EN30" s="39"/>
      <c r="EO30" s="39"/>
      <c r="EP30" s="39"/>
      <c r="EQ30" s="39"/>
      <c r="ER30" s="39"/>
      <c r="ES30" s="39"/>
      <c r="ET30" s="39"/>
      <c r="EU30" s="39"/>
      <c r="EV30" s="39"/>
      <c r="EW30" s="39"/>
      <c r="EX30" s="39"/>
      <c r="EY30" s="39"/>
      <c r="EZ30" s="39"/>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c r="GH30" s="39"/>
      <c r="GI30" s="40"/>
      <c r="GJ30" s="39"/>
      <c r="GK30" s="39"/>
      <c r="GL30" s="39"/>
      <c r="GM30" s="39"/>
      <c r="GN30" s="39"/>
    </row>
    <row r="31" spans="1:196" s="11" customFormat="1" ht="86.25" customHeight="1" thickBot="1" x14ac:dyDescent="0.3">
      <c r="A31" s="42"/>
      <c r="B31" s="48" t="s">
        <v>72</v>
      </c>
      <c r="C31" s="6">
        <v>0</v>
      </c>
      <c r="D31" s="7">
        <v>45670</v>
      </c>
      <c r="E31" s="7">
        <f>D31+5</f>
        <v>45675</v>
      </c>
      <c r="F31" s="38"/>
      <c r="G31" s="38"/>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39"/>
      <c r="DL31" s="39"/>
      <c r="DM31" s="39"/>
      <c r="DN31" s="39"/>
      <c r="DO31" s="39"/>
      <c r="DP31" s="39"/>
      <c r="DQ31" s="39"/>
      <c r="DR31" s="39"/>
      <c r="DS31" s="39"/>
      <c r="DT31" s="39"/>
      <c r="DU31" s="39"/>
      <c r="DV31" s="39"/>
      <c r="DW31" s="39"/>
      <c r="DX31" s="39"/>
      <c r="DY31" s="39"/>
      <c r="DZ31" s="39"/>
      <c r="EA31" s="39"/>
      <c r="EB31" s="39"/>
      <c r="EC31" s="39"/>
      <c r="ED31" s="39"/>
      <c r="EE31" s="39"/>
      <c r="EF31" s="39"/>
      <c r="EG31" s="39"/>
      <c r="EH31" s="39"/>
      <c r="EI31" s="39"/>
      <c r="EJ31" s="39"/>
      <c r="EK31" s="39"/>
      <c r="EL31" s="39"/>
      <c r="EM31" s="39"/>
      <c r="EN31" s="39"/>
      <c r="EO31" s="39"/>
      <c r="EP31" s="39"/>
      <c r="EQ31" s="39"/>
      <c r="ER31" s="39"/>
      <c r="ES31" s="39"/>
      <c r="ET31" s="39"/>
      <c r="EU31" s="39"/>
      <c r="EV31" s="39"/>
      <c r="EW31" s="39"/>
      <c r="EX31" s="39"/>
      <c r="EY31" s="39"/>
      <c r="EZ31" s="39"/>
      <c r="FA31" s="39"/>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c r="GG31" s="39"/>
      <c r="GH31" s="39"/>
      <c r="GI31" s="40"/>
      <c r="GJ31" s="39"/>
      <c r="GK31" s="39"/>
      <c r="GL31" s="39"/>
      <c r="GM31" s="39"/>
      <c r="GN31" s="39"/>
    </row>
  </sheetData>
  <mergeCells count="60">
    <mergeCell ref="B14:E14"/>
    <mergeCell ref="B19:E19"/>
    <mergeCell ref="B23:E23"/>
    <mergeCell ref="GA3:GG3"/>
    <mergeCell ref="GH3:GN3"/>
    <mergeCell ref="FM4:FS4"/>
    <mergeCell ref="DI3:DO3"/>
    <mergeCell ref="DP3:DV3"/>
    <mergeCell ref="DW3:EC3"/>
    <mergeCell ref="ED3:EJ3"/>
    <mergeCell ref="EK3:EQ3"/>
    <mergeCell ref="DI4:DO4"/>
    <mergeCell ref="DP4:DV4"/>
    <mergeCell ref="O3:U3"/>
    <mergeCell ref="V3:AB3"/>
    <mergeCell ref="AC3:AI3"/>
    <mergeCell ref="DW4:EC4"/>
    <mergeCell ref="ED4:EJ4"/>
    <mergeCell ref="EK4:EQ4"/>
    <mergeCell ref="ER4:EX4"/>
    <mergeCell ref="EY4:FE4"/>
    <mergeCell ref="FT4:FZ4"/>
    <mergeCell ref="GA4:GG4"/>
    <mergeCell ref="GH4:GN4"/>
    <mergeCell ref="ER3:EX3"/>
    <mergeCell ref="EY3:FE3"/>
    <mergeCell ref="FF3:FL3"/>
    <mergeCell ref="FM3:FS3"/>
    <mergeCell ref="FF4:FL4"/>
    <mergeCell ref="AX3:BD3"/>
    <mergeCell ref="BE3:BK3"/>
    <mergeCell ref="BL3:BR3"/>
    <mergeCell ref="B1:GN1"/>
    <mergeCell ref="FT3:FZ3"/>
    <mergeCell ref="DB3:DH3"/>
    <mergeCell ref="BZ3:CF3"/>
    <mergeCell ref="CG3:CM3"/>
    <mergeCell ref="CN3:CT3"/>
    <mergeCell ref="CU3:DA3"/>
    <mergeCell ref="BZ4:CF4"/>
    <mergeCell ref="CG4:CM4"/>
    <mergeCell ref="CN4:CT4"/>
    <mergeCell ref="CU4:DA4"/>
    <mergeCell ref="DB4:DH4"/>
    <mergeCell ref="B8:E8"/>
    <mergeCell ref="H3:N3"/>
    <mergeCell ref="BL4:BR4"/>
    <mergeCell ref="BS4:BY4"/>
    <mergeCell ref="BE4:BK4"/>
    <mergeCell ref="D3:E3"/>
    <mergeCell ref="H4:N4"/>
    <mergeCell ref="O4:U4"/>
    <mergeCell ref="V4:AB4"/>
    <mergeCell ref="AC4:AI4"/>
    <mergeCell ref="AJ4:AP4"/>
    <mergeCell ref="AQ4:AW4"/>
    <mergeCell ref="AX4:BD4"/>
    <mergeCell ref="BS3:BY3"/>
    <mergeCell ref="AJ3:AP3"/>
    <mergeCell ref="AQ3:AW3"/>
  </mergeCells>
  <phoneticPr fontId="20" type="noConversion"/>
  <conditionalFormatting sqref="C9:C13 C7 C15:C18 C20:C22 C24:C31">
    <cfRule type="dataBar" priority="18">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H5:BK18 BL5:GM6 BL8:GM18 H19:GM31">
    <cfRule type="expression" dxfId="17" priority="37">
      <formula>AND(TODAY()&gt;=H$5,TODAY()&lt;I$5)</formula>
    </cfRule>
  </conditionalFormatting>
  <conditionalFormatting sqref="H7:BK18 BL8:GM18 H19:GM31">
    <cfRule type="expression" dxfId="16" priority="31">
      <formula>AND(task_start&lt;=H$5,ROUNDDOWN((task_end-task_start+1)*task_progress,0)+task_start-1&gt;=H$5)</formula>
    </cfRule>
    <cfRule type="expression" dxfId="15" priority="32" stopIfTrue="1">
      <formula>AND(task_end&gt;=H$5,task_start&lt;I$5)</formula>
    </cfRule>
  </conditionalFormatting>
  <conditionalFormatting sqref="GN5:GN6 GN8:GN31">
    <cfRule type="expression" dxfId="14" priority="39">
      <formula>AND(TODAY()&gt;=GN$5,TODAY()&lt;#REF!)</formula>
    </cfRule>
  </conditionalFormatting>
  <conditionalFormatting sqref="GN8:GN31">
    <cfRule type="expression" dxfId="13" priority="46">
      <formula>AND(task_start&lt;=GN$5,ROUNDDOWN((task_end-task_start+1)*task_progress,0)+task_start-1&gt;=GN$5)</formula>
    </cfRule>
    <cfRule type="expression" dxfId="12" priority="47" stopIfTrue="1">
      <formula>AND(task_end&gt;=GN$5,task_start&lt;#REF!)</formula>
    </cfRule>
  </conditionalFormatting>
  <dataValidations count="1">
    <dataValidation type="whole" operator="greaterThanOrEqual" allowBlank="1" showInputMessage="1" promptTitle="Mostrar semana" prompt="Al cambiar este número, se desplazará la vista del diagrama de Gantt." sqref="D4" xr:uid="{00000000-0002-0000-0000-000000000000}">
      <formula1>1</formula1>
    </dataValidation>
  </dataValidations>
  <printOptions horizontalCentered="1"/>
  <pageMargins left="0.35433070866141736" right="0.35433070866141736" top="1.5354330708661419" bottom="0.51181102362204722" header="0.31496062992125984" footer="0.31496062992125984"/>
  <pageSetup paperSize="9" scale="16" fitToHeight="0" orientation="landscape" r:id="rId1"/>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C9:C13 C7 C15:C18 C20:C22 C24:C31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26A50-FBCF-4DA1-8B72-DB9070856F81}">
  <dimension ref="A1:A26"/>
  <sheetViews>
    <sheetView topLeftCell="A10" workbookViewId="0">
      <selection activeCell="A22" sqref="A22"/>
    </sheetView>
  </sheetViews>
  <sheetFormatPr baseColWidth="10" defaultRowHeight="15" x14ac:dyDescent="0.25"/>
  <cols>
    <col min="1" max="1" width="88.140625" style="51" bestFit="1" customWidth="1"/>
  </cols>
  <sheetData>
    <row r="1" spans="1:1" x14ac:dyDescent="0.25">
      <c r="A1" s="50" t="s">
        <v>73</v>
      </c>
    </row>
    <row r="2" spans="1:1" x14ac:dyDescent="0.25">
      <c r="A2" s="49" t="s">
        <v>74</v>
      </c>
    </row>
    <row r="3" spans="1:1" x14ac:dyDescent="0.25">
      <c r="A3" s="50" t="s">
        <v>75</v>
      </c>
    </row>
    <row r="4" spans="1:1" x14ac:dyDescent="0.25">
      <c r="A4" s="49" t="s">
        <v>76</v>
      </c>
    </row>
    <row r="5" spans="1:1" x14ac:dyDescent="0.25">
      <c r="A5" s="49" t="s">
        <v>77</v>
      </c>
    </row>
    <row r="6" spans="1:1" x14ac:dyDescent="0.25">
      <c r="A6" s="49" t="s">
        <v>78</v>
      </c>
    </row>
    <row r="7" spans="1:1" x14ac:dyDescent="0.25">
      <c r="A7" s="50" t="s">
        <v>79</v>
      </c>
    </row>
    <row r="8" spans="1:1" ht="30" x14ac:dyDescent="0.25">
      <c r="A8" s="52" t="s">
        <v>80</v>
      </c>
    </row>
    <row r="9" spans="1:1" x14ac:dyDescent="0.25">
      <c r="A9" s="49" t="s">
        <v>81</v>
      </c>
    </row>
    <row r="10" spans="1:1" x14ac:dyDescent="0.25">
      <c r="A10" s="49" t="s">
        <v>82</v>
      </c>
    </row>
    <row r="11" spans="1:1" x14ac:dyDescent="0.25">
      <c r="A11" s="50" t="s">
        <v>83</v>
      </c>
    </row>
    <row r="12" spans="1:1" x14ac:dyDescent="0.25">
      <c r="A12" s="49" t="s">
        <v>84</v>
      </c>
    </row>
    <row r="13" spans="1:1" x14ac:dyDescent="0.25">
      <c r="A13" s="49" t="s">
        <v>85</v>
      </c>
    </row>
    <row r="14" spans="1:1" x14ac:dyDescent="0.25">
      <c r="A14" s="49" t="s">
        <v>86</v>
      </c>
    </row>
    <row r="17" spans="1:1" x14ac:dyDescent="0.25">
      <c r="A17" s="51" t="s">
        <v>87</v>
      </c>
    </row>
    <row r="18" spans="1:1" x14ac:dyDescent="0.25">
      <c r="A18" s="51" t="s">
        <v>88</v>
      </c>
    </row>
    <row r="19" spans="1:1" x14ac:dyDescent="0.25">
      <c r="A19" s="51" t="s">
        <v>89</v>
      </c>
    </row>
    <row r="20" spans="1:1" x14ac:dyDescent="0.25">
      <c r="A20" s="51" t="s">
        <v>90</v>
      </c>
    </row>
    <row r="21" spans="1:1" x14ac:dyDescent="0.25">
      <c r="A21" s="51" t="s">
        <v>91</v>
      </c>
    </row>
    <row r="22" spans="1:1" x14ac:dyDescent="0.25">
      <c r="A22" s="51" t="s">
        <v>92</v>
      </c>
    </row>
    <row r="23" spans="1:1" x14ac:dyDescent="0.25">
      <c r="A23" s="51" t="s">
        <v>93</v>
      </c>
    </row>
    <row r="24" spans="1:1" x14ac:dyDescent="0.25">
      <c r="A24" s="51" t="s">
        <v>94</v>
      </c>
    </row>
    <row r="25" spans="1:1" x14ac:dyDescent="0.25">
      <c r="A25" s="51" t="s">
        <v>95</v>
      </c>
    </row>
    <row r="26" spans="1:1" x14ac:dyDescent="0.25">
      <c r="A26" s="51"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27BFB-889B-4D7B-BE3F-4AFD1089F3B0}">
  <sheetPr>
    <pageSetUpPr fitToPage="1"/>
  </sheetPr>
  <dimension ref="A1:GN18"/>
  <sheetViews>
    <sheetView showGridLines="0" tabSelected="1" showRuler="0" view="pageBreakPreview" zoomScale="70" zoomScaleNormal="69" zoomScaleSheetLayoutView="70" zoomScalePageLayoutView="70" workbookViewId="0">
      <selection activeCell="AF10" sqref="AF10"/>
    </sheetView>
  </sheetViews>
  <sheetFormatPr baseColWidth="10" defaultColWidth="9.140625" defaultRowHeight="30" customHeight="1" x14ac:dyDescent="0.2"/>
  <cols>
    <col min="1" max="1" width="2.7109375" style="17" customWidth="1"/>
    <col min="2" max="2" width="75.140625" style="2" customWidth="1"/>
    <col min="3" max="3" width="27.140625" style="3" bestFit="1" customWidth="1"/>
    <col min="4" max="4" width="10.7109375" style="27" bestFit="1" customWidth="1"/>
    <col min="5" max="5" width="10.7109375" style="3" bestFit="1" customWidth="1"/>
    <col min="6" max="6" width="2.7109375" style="3" customWidth="1"/>
    <col min="7" max="7" width="7" style="3" bestFit="1" customWidth="1"/>
    <col min="8" max="16" width="4.42578125" style="3" bestFit="1" customWidth="1"/>
    <col min="17" max="17" width="4" style="3" bestFit="1" customWidth="1"/>
    <col min="18" max="18" width="2.5703125" style="3" bestFit="1" customWidth="1"/>
    <col min="19" max="22" width="3" style="3" bestFit="1" customWidth="1"/>
    <col min="23" max="24" width="3.42578125" style="3" bestFit="1" customWidth="1"/>
    <col min="25" max="26" width="3" style="3" bestFit="1" customWidth="1"/>
    <col min="27" max="27" width="4" style="3" bestFit="1" customWidth="1"/>
    <col min="28" max="28" width="3.85546875" style="3" bestFit="1" customWidth="1"/>
    <col min="29" max="36" width="4" style="3" bestFit="1" customWidth="1"/>
    <col min="37" max="37" width="4.42578125" style="3" bestFit="1" customWidth="1"/>
    <col min="38" max="38" width="4" style="3" bestFit="1" customWidth="1"/>
    <col min="39" max="47" width="4.42578125" style="3" bestFit="1" customWidth="1"/>
    <col min="48" max="48" width="4" style="3" bestFit="1" customWidth="1"/>
    <col min="49" max="50" width="3" style="3" bestFit="1" customWidth="1"/>
    <col min="51" max="52" width="3.42578125" style="3" bestFit="1" customWidth="1"/>
    <col min="53" max="57" width="3" style="3" bestFit="1" customWidth="1"/>
    <col min="58" max="58" width="4" style="3" bestFit="1" customWidth="1"/>
    <col min="59" max="59" width="3.85546875" style="3" bestFit="1" customWidth="1"/>
    <col min="60" max="67" width="4" style="3" bestFit="1" customWidth="1"/>
    <col min="68" max="68" width="4.42578125" style="3" bestFit="1" customWidth="1"/>
    <col min="69" max="69" width="4" style="3" bestFit="1" customWidth="1"/>
    <col min="70" max="78" width="4.42578125" style="3" bestFit="1" customWidth="1"/>
    <col min="79" max="80" width="3.42578125" style="3" bestFit="1" customWidth="1"/>
    <col min="81" max="85" width="3" style="3" bestFit="1" customWidth="1"/>
    <col min="86" max="87" width="3.42578125" style="3" bestFit="1" customWidth="1"/>
    <col min="88" max="88" width="4" style="3" bestFit="1" customWidth="1"/>
    <col min="89" max="89" width="3.85546875" style="3" bestFit="1" customWidth="1"/>
    <col min="90" max="97" width="4" style="3" bestFit="1" customWidth="1"/>
    <col min="98" max="98" width="4.42578125" style="3" bestFit="1" customWidth="1"/>
    <col min="99" max="99" width="4" style="3" bestFit="1" customWidth="1"/>
    <col min="100" max="108" width="4.42578125" style="3" bestFit="1" customWidth="1"/>
    <col min="109" max="109" width="4" style="3" bestFit="1" customWidth="1"/>
    <col min="110" max="110" width="2.7109375" style="3" bestFit="1" customWidth="1"/>
    <col min="111" max="113" width="3" style="3" bestFit="1" customWidth="1"/>
    <col min="114" max="115" width="3.42578125" style="3" bestFit="1" customWidth="1"/>
    <col min="116" max="118" width="3" style="3" bestFit="1" customWidth="1"/>
    <col min="119" max="119" width="4" style="3" bestFit="1" customWidth="1"/>
    <col min="120" max="120" width="3.85546875" style="3" bestFit="1" customWidth="1"/>
    <col min="121" max="128" width="4" style="3" bestFit="1" customWidth="1"/>
    <col min="129" max="129" width="4.42578125" style="3" bestFit="1" customWidth="1"/>
    <col min="130" max="130" width="4" style="3" bestFit="1" customWidth="1"/>
    <col min="131" max="139" width="4.42578125" style="3" bestFit="1" customWidth="1"/>
    <col min="140" max="141" width="3" style="3" bestFit="1" customWidth="1"/>
    <col min="142" max="143" width="3.42578125" style="3" bestFit="1" customWidth="1"/>
    <col min="144" max="148" width="3" style="3" bestFit="1" customWidth="1"/>
    <col min="149" max="149" width="4" style="3" bestFit="1" customWidth="1"/>
    <col min="150" max="150" width="3.85546875" style="3" bestFit="1" customWidth="1"/>
    <col min="151" max="158" width="4" style="3" bestFit="1" customWidth="1"/>
    <col min="159" max="159" width="4.42578125" style="3" bestFit="1" customWidth="1"/>
    <col min="160" max="160" width="4" style="3" bestFit="1" customWidth="1"/>
    <col min="161" max="169" width="4.42578125" style="3" bestFit="1" customWidth="1"/>
    <col min="170" max="170" width="4" style="3" bestFit="1" customWidth="1"/>
    <col min="171" max="171" width="3.42578125" style="3" bestFit="1" customWidth="1"/>
    <col min="172" max="176" width="3" style="3" bestFit="1" customWidth="1"/>
    <col min="177" max="178" width="3.42578125" style="3" bestFit="1" customWidth="1"/>
    <col min="179" max="179" width="3" style="3" bestFit="1" customWidth="1"/>
    <col min="180" max="180" width="4" style="3" bestFit="1" customWidth="1"/>
    <col min="181" max="181" width="3.85546875" style="3" bestFit="1" customWidth="1"/>
    <col min="182" max="189" width="4" style="3" bestFit="1" customWidth="1"/>
    <col min="190" max="190" width="4.42578125" style="3" bestFit="1" customWidth="1"/>
    <col min="191" max="191" width="4" style="3" bestFit="1" customWidth="1"/>
    <col min="192" max="194" width="4.42578125" style="3" bestFit="1" customWidth="1"/>
    <col min="195" max="195" width="4.42578125" style="3" customWidth="1"/>
    <col min="196" max="196" width="4.42578125" style="3" bestFit="1" customWidth="1"/>
    <col min="197" max="16384" width="9.140625" style="3"/>
  </cols>
  <sheetData>
    <row r="1" spans="1:196" ht="72.75" customHeight="1" x14ac:dyDescent="0.2">
      <c r="A1" s="16" t="s">
        <v>0</v>
      </c>
      <c r="B1" s="83" t="s">
        <v>216</v>
      </c>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83"/>
      <c r="DL1" s="83"/>
      <c r="DM1" s="83"/>
      <c r="DN1" s="83"/>
      <c r="DO1" s="83"/>
      <c r="DP1" s="83"/>
      <c r="DQ1" s="83"/>
      <c r="DR1" s="83"/>
      <c r="DS1" s="83"/>
      <c r="DT1" s="83"/>
      <c r="DU1" s="83"/>
      <c r="DV1" s="83"/>
      <c r="DW1" s="83"/>
      <c r="DX1" s="83"/>
      <c r="DY1" s="83"/>
      <c r="DZ1" s="83"/>
      <c r="EA1" s="83"/>
      <c r="EB1" s="83"/>
      <c r="EC1" s="83"/>
      <c r="ED1" s="83"/>
      <c r="EE1" s="83"/>
      <c r="EF1" s="83"/>
      <c r="EG1" s="83"/>
      <c r="EH1" s="83"/>
      <c r="EI1" s="83"/>
      <c r="EJ1" s="83"/>
      <c r="EK1" s="83"/>
      <c r="EL1" s="83"/>
      <c r="EM1" s="83"/>
      <c r="EN1" s="83"/>
      <c r="EO1" s="83"/>
      <c r="EP1" s="83"/>
      <c r="EQ1" s="83"/>
      <c r="ER1" s="83"/>
      <c r="ES1" s="83"/>
      <c r="ET1" s="83"/>
      <c r="EU1" s="83"/>
      <c r="EV1" s="83"/>
      <c r="EW1" s="83"/>
      <c r="EX1" s="83"/>
      <c r="EY1" s="83"/>
      <c r="EZ1" s="83"/>
      <c r="FA1" s="83"/>
      <c r="FB1" s="83"/>
      <c r="FC1" s="83"/>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row>
    <row r="2" spans="1:196" ht="30" customHeight="1" x14ac:dyDescent="0.2">
      <c r="A2" s="17" t="s">
        <v>1</v>
      </c>
      <c r="B2" s="28" t="s">
        <v>19</v>
      </c>
      <c r="C2" s="2"/>
      <c r="D2" s="18"/>
      <c r="E2" s="2"/>
      <c r="F2" s="2"/>
      <c r="G2" s="2"/>
      <c r="H2" s="1"/>
      <c r="I2" s="2"/>
      <c r="J2" s="2"/>
      <c r="K2" s="2"/>
      <c r="L2" s="2"/>
      <c r="M2" s="2"/>
      <c r="N2" s="2"/>
      <c r="O2" s="2"/>
      <c r="P2" s="2"/>
      <c r="Q2" s="2"/>
      <c r="R2" s="2"/>
      <c r="S2" s="2"/>
      <c r="T2" s="2"/>
      <c r="U2" s="2"/>
      <c r="V2" s="2"/>
      <c r="W2" s="2"/>
      <c r="X2" s="2"/>
      <c r="Y2" s="2"/>
      <c r="Z2" s="2"/>
      <c r="AA2" s="2"/>
      <c r="AB2" s="2"/>
      <c r="AC2" s="2"/>
      <c r="AD2" s="2"/>
      <c r="AE2" s="2"/>
      <c r="AF2" s="2"/>
      <c r="AG2" s="2"/>
      <c r="AH2" s="2"/>
      <c r="AI2" s="2"/>
      <c r="AJ2" s="2"/>
    </row>
    <row r="3" spans="1:196" ht="39" customHeight="1" x14ac:dyDescent="0.2">
      <c r="A3" s="17" t="s">
        <v>2</v>
      </c>
      <c r="B3" s="29" t="s">
        <v>20</v>
      </c>
      <c r="C3" s="36" t="s">
        <v>12</v>
      </c>
      <c r="D3" s="87">
        <v>45495</v>
      </c>
      <c r="E3" s="87"/>
      <c r="F3" s="2"/>
      <c r="G3" s="2"/>
      <c r="H3" s="78" t="s">
        <v>42</v>
      </c>
      <c r="I3" s="78"/>
      <c r="J3" s="78"/>
      <c r="K3" s="78"/>
      <c r="L3" s="78"/>
      <c r="M3" s="78"/>
      <c r="N3" s="78"/>
      <c r="O3" s="78" t="s">
        <v>43</v>
      </c>
      <c r="P3" s="78"/>
      <c r="Q3" s="78"/>
      <c r="R3" s="78"/>
      <c r="S3" s="78"/>
      <c r="T3" s="78"/>
      <c r="U3" s="78"/>
      <c r="V3" s="78" t="s">
        <v>44</v>
      </c>
      <c r="W3" s="78"/>
      <c r="X3" s="78"/>
      <c r="Y3" s="78"/>
      <c r="Z3" s="78"/>
      <c r="AA3" s="78"/>
      <c r="AB3" s="78"/>
      <c r="AC3" s="78" t="s">
        <v>45</v>
      </c>
      <c r="AD3" s="78"/>
      <c r="AE3" s="78"/>
      <c r="AF3" s="78"/>
      <c r="AG3" s="78"/>
      <c r="AH3" s="78"/>
      <c r="AI3" s="78"/>
      <c r="AJ3" s="78" t="s">
        <v>46</v>
      </c>
      <c r="AK3" s="78"/>
      <c r="AL3" s="78"/>
      <c r="AM3" s="78"/>
      <c r="AN3" s="78"/>
      <c r="AO3" s="78"/>
      <c r="AP3" s="78"/>
      <c r="AQ3" s="78" t="s">
        <v>47</v>
      </c>
      <c r="AR3" s="78"/>
      <c r="AS3" s="78"/>
      <c r="AT3" s="78"/>
      <c r="AU3" s="78"/>
      <c r="AV3" s="78"/>
      <c r="AW3" s="78"/>
      <c r="AX3" s="78" t="s">
        <v>48</v>
      </c>
      <c r="AY3" s="78"/>
      <c r="AZ3" s="78"/>
      <c r="BA3" s="78"/>
      <c r="BB3" s="78"/>
      <c r="BC3" s="78"/>
      <c r="BD3" s="78"/>
      <c r="BE3" s="78" t="s">
        <v>49</v>
      </c>
      <c r="BF3" s="78"/>
      <c r="BG3" s="78"/>
      <c r="BH3" s="78"/>
      <c r="BI3" s="78"/>
      <c r="BJ3" s="78"/>
      <c r="BK3" s="78"/>
      <c r="BL3" s="78" t="s">
        <v>50</v>
      </c>
      <c r="BM3" s="78"/>
      <c r="BN3" s="78"/>
      <c r="BO3" s="78"/>
      <c r="BP3" s="78"/>
      <c r="BQ3" s="78"/>
      <c r="BR3" s="78"/>
      <c r="BS3" s="78" t="s">
        <v>51</v>
      </c>
      <c r="BT3" s="78"/>
      <c r="BU3" s="78"/>
      <c r="BV3" s="78"/>
      <c r="BW3" s="78"/>
      <c r="BX3" s="78"/>
      <c r="BY3" s="78"/>
      <c r="BZ3" s="78" t="s">
        <v>52</v>
      </c>
      <c r="CA3" s="78"/>
      <c r="CB3" s="78"/>
      <c r="CC3" s="78"/>
      <c r="CD3" s="78"/>
      <c r="CE3" s="78"/>
      <c r="CF3" s="78"/>
      <c r="CG3" s="78" t="s">
        <v>53</v>
      </c>
      <c r="CH3" s="78"/>
      <c r="CI3" s="78"/>
      <c r="CJ3" s="78"/>
      <c r="CK3" s="78"/>
      <c r="CL3" s="78"/>
      <c r="CM3" s="78"/>
      <c r="CN3" s="78" t="s">
        <v>54</v>
      </c>
      <c r="CO3" s="78"/>
      <c r="CP3" s="78"/>
      <c r="CQ3" s="78"/>
      <c r="CR3" s="78"/>
      <c r="CS3" s="78"/>
      <c r="CT3" s="78"/>
      <c r="CU3" s="78" t="s">
        <v>55</v>
      </c>
      <c r="CV3" s="78"/>
      <c r="CW3" s="78"/>
      <c r="CX3" s="78"/>
      <c r="CY3" s="78"/>
      <c r="CZ3" s="78"/>
      <c r="DA3" s="78"/>
      <c r="DB3" s="78" t="s">
        <v>56</v>
      </c>
      <c r="DC3" s="78"/>
      <c r="DD3" s="78"/>
      <c r="DE3" s="78"/>
      <c r="DF3" s="78"/>
      <c r="DG3" s="78"/>
      <c r="DH3" s="78"/>
      <c r="DI3" s="78" t="s">
        <v>57</v>
      </c>
      <c r="DJ3" s="78"/>
      <c r="DK3" s="78"/>
      <c r="DL3" s="78"/>
      <c r="DM3" s="78"/>
      <c r="DN3" s="78"/>
      <c r="DO3" s="78"/>
      <c r="DP3" s="78" t="s">
        <v>58</v>
      </c>
      <c r="DQ3" s="78"/>
      <c r="DR3" s="78"/>
      <c r="DS3" s="78"/>
      <c r="DT3" s="78"/>
      <c r="DU3" s="78"/>
      <c r="DV3" s="78"/>
      <c r="DW3" s="78" t="s">
        <v>59</v>
      </c>
      <c r="DX3" s="78"/>
      <c r="DY3" s="78"/>
      <c r="DZ3" s="78"/>
      <c r="EA3" s="78"/>
      <c r="EB3" s="78"/>
      <c r="EC3" s="78"/>
      <c r="ED3" s="78" t="s">
        <v>60</v>
      </c>
      <c r="EE3" s="78"/>
      <c r="EF3" s="78"/>
      <c r="EG3" s="78"/>
      <c r="EH3" s="78"/>
      <c r="EI3" s="78"/>
      <c r="EJ3" s="78"/>
      <c r="EK3" s="78" t="s">
        <v>61</v>
      </c>
      <c r="EL3" s="78"/>
      <c r="EM3" s="78"/>
      <c r="EN3" s="78"/>
      <c r="EO3" s="78"/>
      <c r="EP3" s="78"/>
      <c r="EQ3" s="78"/>
      <c r="ER3" s="78" t="s">
        <v>62</v>
      </c>
      <c r="ES3" s="78"/>
      <c r="ET3" s="78"/>
      <c r="EU3" s="78"/>
      <c r="EV3" s="78"/>
      <c r="EW3" s="78"/>
      <c r="EX3" s="78"/>
      <c r="EY3" s="78" t="s">
        <v>63</v>
      </c>
      <c r="EZ3" s="78"/>
      <c r="FA3" s="78"/>
      <c r="FB3" s="78"/>
      <c r="FC3" s="78"/>
      <c r="FD3" s="78"/>
      <c r="FE3" s="78"/>
      <c r="FF3" s="78" t="s">
        <v>64</v>
      </c>
      <c r="FG3" s="78"/>
      <c r="FH3" s="78"/>
      <c r="FI3" s="78"/>
      <c r="FJ3" s="78"/>
      <c r="FK3" s="78"/>
      <c r="FL3" s="78"/>
      <c r="FM3" s="78" t="s">
        <v>65</v>
      </c>
      <c r="FN3" s="78"/>
      <c r="FO3" s="78"/>
      <c r="FP3" s="78"/>
      <c r="FQ3" s="78"/>
      <c r="FR3" s="78"/>
      <c r="FS3" s="78"/>
      <c r="FT3" s="78" t="s">
        <v>66</v>
      </c>
      <c r="FU3" s="78"/>
      <c r="FV3" s="78"/>
      <c r="FW3" s="78"/>
      <c r="FX3" s="78"/>
      <c r="FY3" s="78"/>
      <c r="FZ3" s="78"/>
      <c r="GA3" s="78" t="s">
        <v>67</v>
      </c>
      <c r="GB3" s="78"/>
      <c r="GC3" s="78"/>
      <c r="GD3" s="78"/>
      <c r="GE3" s="78"/>
      <c r="GF3" s="78"/>
      <c r="GG3" s="78"/>
      <c r="GH3" s="78" t="s">
        <v>68</v>
      </c>
      <c r="GI3" s="78"/>
      <c r="GJ3" s="78"/>
      <c r="GK3" s="78"/>
      <c r="GL3" s="78"/>
      <c r="GM3" s="78"/>
      <c r="GN3" s="78"/>
    </row>
    <row r="4" spans="1:196" ht="30" customHeight="1" x14ac:dyDescent="0.2">
      <c r="A4" s="16" t="s">
        <v>3</v>
      </c>
      <c r="C4" s="57" t="s">
        <v>13</v>
      </c>
      <c r="D4" s="20">
        <v>1</v>
      </c>
      <c r="H4" s="79">
        <f>H5</f>
        <v>45495</v>
      </c>
      <c r="I4" s="80"/>
      <c r="J4" s="80"/>
      <c r="K4" s="80"/>
      <c r="L4" s="80"/>
      <c r="M4" s="80"/>
      <c r="N4" s="81"/>
      <c r="O4" s="79">
        <f>O5</f>
        <v>45502</v>
      </c>
      <c r="P4" s="80"/>
      <c r="Q4" s="80"/>
      <c r="R4" s="80"/>
      <c r="S4" s="80"/>
      <c r="T4" s="80"/>
      <c r="U4" s="81"/>
      <c r="V4" s="79">
        <f>V5</f>
        <v>45509</v>
      </c>
      <c r="W4" s="80"/>
      <c r="X4" s="80"/>
      <c r="Y4" s="80"/>
      <c r="Z4" s="80"/>
      <c r="AA4" s="80"/>
      <c r="AB4" s="81"/>
      <c r="AC4" s="79">
        <f>AC5</f>
        <v>45516</v>
      </c>
      <c r="AD4" s="80"/>
      <c r="AE4" s="80"/>
      <c r="AF4" s="80"/>
      <c r="AG4" s="80"/>
      <c r="AH4" s="80"/>
      <c r="AI4" s="81"/>
      <c r="AJ4" s="79">
        <f>AJ5</f>
        <v>45523</v>
      </c>
      <c r="AK4" s="80"/>
      <c r="AL4" s="80"/>
      <c r="AM4" s="80"/>
      <c r="AN4" s="80"/>
      <c r="AO4" s="80"/>
      <c r="AP4" s="81"/>
      <c r="AQ4" s="79">
        <f>AQ5</f>
        <v>45530</v>
      </c>
      <c r="AR4" s="80"/>
      <c r="AS4" s="80"/>
      <c r="AT4" s="80"/>
      <c r="AU4" s="80"/>
      <c r="AV4" s="80"/>
      <c r="AW4" s="81"/>
      <c r="AX4" s="79">
        <f>AX5</f>
        <v>45537</v>
      </c>
      <c r="AY4" s="80"/>
      <c r="AZ4" s="80"/>
      <c r="BA4" s="80"/>
      <c r="BB4" s="80"/>
      <c r="BC4" s="80"/>
      <c r="BD4" s="81"/>
      <c r="BE4" s="79">
        <f>BE5</f>
        <v>45544</v>
      </c>
      <c r="BF4" s="80"/>
      <c r="BG4" s="80"/>
      <c r="BH4" s="80"/>
      <c r="BI4" s="80"/>
      <c r="BJ4" s="80"/>
      <c r="BK4" s="81"/>
      <c r="BL4" s="79">
        <f>BL5</f>
        <v>45551</v>
      </c>
      <c r="BM4" s="80"/>
      <c r="BN4" s="80"/>
      <c r="BO4" s="80"/>
      <c r="BP4" s="80"/>
      <c r="BQ4" s="80"/>
      <c r="BR4" s="81"/>
      <c r="BS4" s="79">
        <f t="shared" ref="BS4" si="0">BS5</f>
        <v>45558</v>
      </c>
      <c r="BT4" s="80"/>
      <c r="BU4" s="80"/>
      <c r="BV4" s="80"/>
      <c r="BW4" s="80"/>
      <c r="BX4" s="80"/>
      <c r="BY4" s="81"/>
      <c r="BZ4" s="79">
        <f t="shared" ref="BZ4" si="1">BZ5</f>
        <v>45565</v>
      </c>
      <c r="CA4" s="80"/>
      <c r="CB4" s="80"/>
      <c r="CC4" s="80"/>
      <c r="CD4" s="80"/>
      <c r="CE4" s="80"/>
      <c r="CF4" s="81"/>
      <c r="CG4" s="79">
        <f t="shared" ref="CG4" si="2">CG5</f>
        <v>45572</v>
      </c>
      <c r="CH4" s="80"/>
      <c r="CI4" s="80"/>
      <c r="CJ4" s="80"/>
      <c r="CK4" s="80"/>
      <c r="CL4" s="80"/>
      <c r="CM4" s="81"/>
      <c r="CN4" s="79">
        <f t="shared" ref="CN4" si="3">CN5</f>
        <v>45579</v>
      </c>
      <c r="CO4" s="80"/>
      <c r="CP4" s="80"/>
      <c r="CQ4" s="80"/>
      <c r="CR4" s="80"/>
      <c r="CS4" s="80"/>
      <c r="CT4" s="81"/>
      <c r="CU4" s="79">
        <f t="shared" ref="CU4" si="4">CU5</f>
        <v>45586</v>
      </c>
      <c r="CV4" s="80"/>
      <c r="CW4" s="80"/>
      <c r="CX4" s="80"/>
      <c r="CY4" s="80"/>
      <c r="CZ4" s="80"/>
      <c r="DA4" s="81"/>
      <c r="DB4" s="79">
        <f t="shared" ref="DB4" si="5">DB5</f>
        <v>45593</v>
      </c>
      <c r="DC4" s="80"/>
      <c r="DD4" s="80"/>
      <c r="DE4" s="80"/>
      <c r="DF4" s="80"/>
      <c r="DG4" s="80"/>
      <c r="DH4" s="81"/>
      <c r="DI4" s="79">
        <f t="shared" ref="DI4" si="6">DI5</f>
        <v>45600</v>
      </c>
      <c r="DJ4" s="80"/>
      <c r="DK4" s="80"/>
      <c r="DL4" s="80"/>
      <c r="DM4" s="80"/>
      <c r="DN4" s="80"/>
      <c r="DO4" s="81"/>
      <c r="DP4" s="79">
        <f t="shared" ref="DP4" si="7">DP5</f>
        <v>45607</v>
      </c>
      <c r="DQ4" s="80"/>
      <c r="DR4" s="80"/>
      <c r="DS4" s="80"/>
      <c r="DT4" s="80"/>
      <c r="DU4" s="80"/>
      <c r="DV4" s="81"/>
      <c r="DW4" s="79">
        <f t="shared" ref="DW4" si="8">DW5</f>
        <v>45614</v>
      </c>
      <c r="DX4" s="80"/>
      <c r="DY4" s="80"/>
      <c r="DZ4" s="80"/>
      <c r="EA4" s="80"/>
      <c r="EB4" s="80"/>
      <c r="EC4" s="81"/>
      <c r="ED4" s="79">
        <f t="shared" ref="ED4" si="9">ED5</f>
        <v>45621</v>
      </c>
      <c r="EE4" s="80"/>
      <c r="EF4" s="80"/>
      <c r="EG4" s="80"/>
      <c r="EH4" s="80"/>
      <c r="EI4" s="80"/>
      <c r="EJ4" s="81"/>
      <c r="EK4" s="79">
        <f t="shared" ref="EK4" si="10">EK5</f>
        <v>45628</v>
      </c>
      <c r="EL4" s="80"/>
      <c r="EM4" s="80"/>
      <c r="EN4" s="80"/>
      <c r="EO4" s="80"/>
      <c r="EP4" s="80"/>
      <c r="EQ4" s="81"/>
      <c r="ER4" s="79">
        <f t="shared" ref="ER4" si="11">ER5</f>
        <v>45635</v>
      </c>
      <c r="ES4" s="80"/>
      <c r="ET4" s="80"/>
      <c r="EU4" s="80"/>
      <c r="EV4" s="80"/>
      <c r="EW4" s="80"/>
      <c r="EX4" s="81"/>
      <c r="EY4" s="79">
        <f t="shared" ref="EY4" si="12">EY5</f>
        <v>45642</v>
      </c>
      <c r="EZ4" s="80"/>
      <c r="FA4" s="80"/>
      <c r="FB4" s="80"/>
      <c r="FC4" s="80"/>
      <c r="FD4" s="80"/>
      <c r="FE4" s="81"/>
      <c r="FF4" s="79">
        <f t="shared" ref="FF4" si="13">FF5</f>
        <v>45649</v>
      </c>
      <c r="FG4" s="80"/>
      <c r="FH4" s="80"/>
      <c r="FI4" s="80"/>
      <c r="FJ4" s="80"/>
      <c r="FK4" s="80"/>
      <c r="FL4" s="81"/>
      <c r="FM4" s="79">
        <f t="shared" ref="FM4" si="14">FM5</f>
        <v>45656</v>
      </c>
      <c r="FN4" s="80"/>
      <c r="FO4" s="80"/>
      <c r="FP4" s="80"/>
      <c r="FQ4" s="80"/>
      <c r="FR4" s="80"/>
      <c r="FS4" s="81"/>
      <c r="FT4" s="79">
        <f t="shared" ref="FT4" si="15">FT5</f>
        <v>45663</v>
      </c>
      <c r="FU4" s="80"/>
      <c r="FV4" s="80"/>
      <c r="FW4" s="80"/>
      <c r="FX4" s="80"/>
      <c r="FY4" s="80"/>
      <c r="FZ4" s="81"/>
      <c r="GA4" s="79">
        <f t="shared" ref="GA4" si="16">GA5</f>
        <v>45670</v>
      </c>
      <c r="GB4" s="80"/>
      <c r="GC4" s="80"/>
      <c r="GD4" s="80"/>
      <c r="GE4" s="80"/>
      <c r="GF4" s="80"/>
      <c r="GG4" s="81"/>
      <c r="GH4" s="79">
        <f t="shared" ref="GH4" si="17">GH5</f>
        <v>45677</v>
      </c>
      <c r="GI4" s="80"/>
      <c r="GJ4" s="80"/>
      <c r="GK4" s="80"/>
      <c r="GL4" s="80"/>
      <c r="GM4" s="80"/>
      <c r="GN4" s="81"/>
    </row>
    <row r="5" spans="1:196" ht="39.75" customHeight="1" x14ac:dyDescent="0.2">
      <c r="A5" s="16" t="s">
        <v>4</v>
      </c>
      <c r="B5" s="21"/>
      <c r="C5" s="22"/>
      <c r="D5" s="22"/>
      <c r="E5" s="22"/>
      <c r="F5" s="22"/>
      <c r="H5" s="30">
        <f>Inicio_del_proyecto-WEEKDAY(Inicio_del_proyecto,1)+2+7*(Semana_para_mostrar-1)</f>
        <v>45495</v>
      </c>
      <c r="I5" s="31">
        <f>H5+1</f>
        <v>45496</v>
      </c>
      <c r="J5" s="31">
        <f t="shared" ref="J5:AW5" si="18">I5+1</f>
        <v>45497</v>
      </c>
      <c r="K5" s="31">
        <f t="shared" si="18"/>
        <v>45498</v>
      </c>
      <c r="L5" s="31">
        <f t="shared" si="18"/>
        <v>45499</v>
      </c>
      <c r="M5" s="31">
        <f t="shared" si="18"/>
        <v>45500</v>
      </c>
      <c r="N5" s="32">
        <f t="shared" si="18"/>
        <v>45501</v>
      </c>
      <c r="O5" s="30">
        <f>N5+1</f>
        <v>45502</v>
      </c>
      <c r="P5" s="31">
        <f>O5+1</f>
        <v>45503</v>
      </c>
      <c r="Q5" s="31">
        <f t="shared" si="18"/>
        <v>45504</v>
      </c>
      <c r="R5" s="31">
        <f t="shared" si="18"/>
        <v>45505</v>
      </c>
      <c r="S5" s="31">
        <f t="shared" si="18"/>
        <v>45506</v>
      </c>
      <c r="T5" s="31">
        <f t="shared" si="18"/>
        <v>45507</v>
      </c>
      <c r="U5" s="32">
        <f t="shared" si="18"/>
        <v>45508</v>
      </c>
      <c r="V5" s="30">
        <f>U5+1</f>
        <v>45509</v>
      </c>
      <c r="W5" s="31">
        <f>V5+1</f>
        <v>45510</v>
      </c>
      <c r="X5" s="31">
        <f t="shared" si="18"/>
        <v>45511</v>
      </c>
      <c r="Y5" s="31">
        <f t="shared" si="18"/>
        <v>45512</v>
      </c>
      <c r="Z5" s="31">
        <f t="shared" si="18"/>
        <v>45513</v>
      </c>
      <c r="AA5" s="31">
        <f t="shared" si="18"/>
        <v>45514</v>
      </c>
      <c r="AB5" s="32">
        <f t="shared" si="18"/>
        <v>45515</v>
      </c>
      <c r="AC5" s="30">
        <f>AB5+1</f>
        <v>45516</v>
      </c>
      <c r="AD5" s="31">
        <f>AC5+1</f>
        <v>45517</v>
      </c>
      <c r="AE5" s="31">
        <f t="shared" si="18"/>
        <v>45518</v>
      </c>
      <c r="AF5" s="31">
        <f t="shared" si="18"/>
        <v>45519</v>
      </c>
      <c r="AG5" s="31">
        <f t="shared" si="18"/>
        <v>45520</v>
      </c>
      <c r="AH5" s="31">
        <f t="shared" si="18"/>
        <v>45521</v>
      </c>
      <c r="AI5" s="32">
        <f t="shared" si="18"/>
        <v>45522</v>
      </c>
      <c r="AJ5" s="30">
        <f>AI5+1</f>
        <v>45523</v>
      </c>
      <c r="AK5" s="31">
        <f>AJ5+1</f>
        <v>45524</v>
      </c>
      <c r="AL5" s="31">
        <f t="shared" si="18"/>
        <v>45525</v>
      </c>
      <c r="AM5" s="31">
        <f t="shared" si="18"/>
        <v>45526</v>
      </c>
      <c r="AN5" s="31">
        <f t="shared" si="18"/>
        <v>45527</v>
      </c>
      <c r="AO5" s="31">
        <f t="shared" si="18"/>
        <v>45528</v>
      </c>
      <c r="AP5" s="32">
        <f t="shared" si="18"/>
        <v>45529</v>
      </c>
      <c r="AQ5" s="30">
        <f>AP5+1</f>
        <v>45530</v>
      </c>
      <c r="AR5" s="31">
        <f>AQ5+1</f>
        <v>45531</v>
      </c>
      <c r="AS5" s="31">
        <f t="shared" si="18"/>
        <v>45532</v>
      </c>
      <c r="AT5" s="31">
        <f t="shared" si="18"/>
        <v>45533</v>
      </c>
      <c r="AU5" s="31">
        <f t="shared" si="18"/>
        <v>45534</v>
      </c>
      <c r="AV5" s="31">
        <f t="shared" si="18"/>
        <v>45535</v>
      </c>
      <c r="AW5" s="32">
        <f t="shared" si="18"/>
        <v>45536</v>
      </c>
      <c r="AX5" s="30">
        <f>AW5+1</f>
        <v>45537</v>
      </c>
      <c r="AY5" s="31">
        <f>AX5+1</f>
        <v>45538</v>
      </c>
      <c r="AZ5" s="31">
        <f t="shared" ref="AZ5:BD5" si="19">AY5+1</f>
        <v>45539</v>
      </c>
      <c r="BA5" s="31">
        <f t="shared" si="19"/>
        <v>45540</v>
      </c>
      <c r="BB5" s="31">
        <f t="shared" si="19"/>
        <v>45541</v>
      </c>
      <c r="BC5" s="31">
        <f t="shared" si="19"/>
        <v>45542</v>
      </c>
      <c r="BD5" s="32">
        <f t="shared" si="19"/>
        <v>45543</v>
      </c>
      <c r="BE5" s="30">
        <f>BD5+1</f>
        <v>45544</v>
      </c>
      <c r="BF5" s="31">
        <f>BE5+1</f>
        <v>45545</v>
      </c>
      <c r="BG5" s="31">
        <f t="shared" ref="BG5:BK5" si="20">BF5+1</f>
        <v>45546</v>
      </c>
      <c r="BH5" s="31">
        <f t="shared" si="20"/>
        <v>45547</v>
      </c>
      <c r="BI5" s="31">
        <f t="shared" si="20"/>
        <v>45548</v>
      </c>
      <c r="BJ5" s="31">
        <f t="shared" si="20"/>
        <v>45549</v>
      </c>
      <c r="BK5" s="32">
        <f t="shared" si="20"/>
        <v>45550</v>
      </c>
      <c r="BL5" s="30">
        <f>BK5+1</f>
        <v>45551</v>
      </c>
      <c r="BM5" s="31">
        <f>BL5+1</f>
        <v>45552</v>
      </c>
      <c r="BN5" s="31">
        <f t="shared" ref="BN5:DY5" si="21">BM5+1</f>
        <v>45553</v>
      </c>
      <c r="BO5" s="31">
        <f t="shared" si="21"/>
        <v>45554</v>
      </c>
      <c r="BP5" s="31">
        <f t="shared" si="21"/>
        <v>45555</v>
      </c>
      <c r="BQ5" s="31">
        <f t="shared" si="21"/>
        <v>45556</v>
      </c>
      <c r="BR5" s="32">
        <f t="shared" si="21"/>
        <v>45557</v>
      </c>
      <c r="BS5" s="30">
        <f t="shared" si="21"/>
        <v>45558</v>
      </c>
      <c r="BT5" s="31">
        <f t="shared" si="21"/>
        <v>45559</v>
      </c>
      <c r="BU5" s="31">
        <f t="shared" si="21"/>
        <v>45560</v>
      </c>
      <c r="BV5" s="31">
        <f t="shared" si="21"/>
        <v>45561</v>
      </c>
      <c r="BW5" s="31">
        <f t="shared" si="21"/>
        <v>45562</v>
      </c>
      <c r="BX5" s="31">
        <f t="shared" si="21"/>
        <v>45563</v>
      </c>
      <c r="BY5" s="32">
        <f t="shared" si="21"/>
        <v>45564</v>
      </c>
      <c r="BZ5" s="30">
        <f t="shared" si="21"/>
        <v>45565</v>
      </c>
      <c r="CA5" s="31">
        <f t="shared" si="21"/>
        <v>45566</v>
      </c>
      <c r="CB5" s="31">
        <f t="shared" si="21"/>
        <v>45567</v>
      </c>
      <c r="CC5" s="31">
        <f t="shared" si="21"/>
        <v>45568</v>
      </c>
      <c r="CD5" s="31">
        <f t="shared" si="21"/>
        <v>45569</v>
      </c>
      <c r="CE5" s="31">
        <f t="shared" si="21"/>
        <v>45570</v>
      </c>
      <c r="CF5" s="32">
        <f t="shared" si="21"/>
        <v>45571</v>
      </c>
      <c r="CG5" s="30">
        <f t="shared" si="21"/>
        <v>45572</v>
      </c>
      <c r="CH5" s="31">
        <f t="shared" si="21"/>
        <v>45573</v>
      </c>
      <c r="CI5" s="31">
        <f t="shared" si="21"/>
        <v>45574</v>
      </c>
      <c r="CJ5" s="31">
        <f t="shared" si="21"/>
        <v>45575</v>
      </c>
      <c r="CK5" s="31">
        <f t="shared" si="21"/>
        <v>45576</v>
      </c>
      <c r="CL5" s="31">
        <f t="shared" si="21"/>
        <v>45577</v>
      </c>
      <c r="CM5" s="32">
        <f t="shared" si="21"/>
        <v>45578</v>
      </c>
      <c r="CN5" s="30">
        <f t="shared" si="21"/>
        <v>45579</v>
      </c>
      <c r="CO5" s="31">
        <f t="shared" si="21"/>
        <v>45580</v>
      </c>
      <c r="CP5" s="31">
        <f t="shared" si="21"/>
        <v>45581</v>
      </c>
      <c r="CQ5" s="31">
        <f t="shared" si="21"/>
        <v>45582</v>
      </c>
      <c r="CR5" s="31">
        <f t="shared" si="21"/>
        <v>45583</v>
      </c>
      <c r="CS5" s="31">
        <f t="shared" si="21"/>
        <v>45584</v>
      </c>
      <c r="CT5" s="32">
        <f t="shared" si="21"/>
        <v>45585</v>
      </c>
      <c r="CU5" s="30">
        <f t="shared" si="21"/>
        <v>45586</v>
      </c>
      <c r="CV5" s="31">
        <f t="shared" si="21"/>
        <v>45587</v>
      </c>
      <c r="CW5" s="31">
        <f t="shared" si="21"/>
        <v>45588</v>
      </c>
      <c r="CX5" s="31">
        <f t="shared" si="21"/>
        <v>45589</v>
      </c>
      <c r="CY5" s="31">
        <f t="shared" si="21"/>
        <v>45590</v>
      </c>
      <c r="CZ5" s="31">
        <f t="shared" si="21"/>
        <v>45591</v>
      </c>
      <c r="DA5" s="32">
        <f t="shared" si="21"/>
        <v>45592</v>
      </c>
      <c r="DB5" s="30">
        <f t="shared" si="21"/>
        <v>45593</v>
      </c>
      <c r="DC5" s="31">
        <f t="shared" si="21"/>
        <v>45594</v>
      </c>
      <c r="DD5" s="31">
        <f t="shared" si="21"/>
        <v>45595</v>
      </c>
      <c r="DE5" s="31">
        <f t="shared" si="21"/>
        <v>45596</v>
      </c>
      <c r="DF5" s="31">
        <f t="shared" si="21"/>
        <v>45597</v>
      </c>
      <c r="DG5" s="31">
        <f t="shared" si="21"/>
        <v>45598</v>
      </c>
      <c r="DH5" s="32">
        <f t="shared" si="21"/>
        <v>45599</v>
      </c>
      <c r="DI5" s="30">
        <f t="shared" si="21"/>
        <v>45600</v>
      </c>
      <c r="DJ5" s="31">
        <f t="shared" si="21"/>
        <v>45601</v>
      </c>
      <c r="DK5" s="31">
        <f t="shared" si="21"/>
        <v>45602</v>
      </c>
      <c r="DL5" s="31">
        <f t="shared" si="21"/>
        <v>45603</v>
      </c>
      <c r="DM5" s="31">
        <f t="shared" si="21"/>
        <v>45604</v>
      </c>
      <c r="DN5" s="31">
        <f t="shared" si="21"/>
        <v>45605</v>
      </c>
      <c r="DO5" s="32">
        <f t="shared" si="21"/>
        <v>45606</v>
      </c>
      <c r="DP5" s="30">
        <f t="shared" si="21"/>
        <v>45607</v>
      </c>
      <c r="DQ5" s="31">
        <f t="shared" si="21"/>
        <v>45608</v>
      </c>
      <c r="DR5" s="31">
        <f t="shared" si="21"/>
        <v>45609</v>
      </c>
      <c r="DS5" s="31">
        <f t="shared" si="21"/>
        <v>45610</v>
      </c>
      <c r="DT5" s="31">
        <f t="shared" si="21"/>
        <v>45611</v>
      </c>
      <c r="DU5" s="31">
        <f t="shared" si="21"/>
        <v>45612</v>
      </c>
      <c r="DV5" s="32">
        <f t="shared" si="21"/>
        <v>45613</v>
      </c>
      <c r="DW5" s="30">
        <f t="shared" si="21"/>
        <v>45614</v>
      </c>
      <c r="DX5" s="31">
        <f t="shared" si="21"/>
        <v>45615</v>
      </c>
      <c r="DY5" s="31">
        <f t="shared" si="21"/>
        <v>45616</v>
      </c>
      <c r="DZ5" s="31">
        <f t="shared" ref="DZ5:GK5" si="22">DY5+1</f>
        <v>45617</v>
      </c>
      <c r="EA5" s="31">
        <f t="shared" si="22"/>
        <v>45618</v>
      </c>
      <c r="EB5" s="31">
        <f t="shared" si="22"/>
        <v>45619</v>
      </c>
      <c r="EC5" s="32">
        <f t="shared" si="22"/>
        <v>45620</v>
      </c>
      <c r="ED5" s="30">
        <f t="shared" si="22"/>
        <v>45621</v>
      </c>
      <c r="EE5" s="31">
        <f t="shared" si="22"/>
        <v>45622</v>
      </c>
      <c r="EF5" s="31">
        <f t="shared" si="22"/>
        <v>45623</v>
      </c>
      <c r="EG5" s="31">
        <f t="shared" si="22"/>
        <v>45624</v>
      </c>
      <c r="EH5" s="31">
        <f t="shared" si="22"/>
        <v>45625</v>
      </c>
      <c r="EI5" s="31">
        <f t="shared" si="22"/>
        <v>45626</v>
      </c>
      <c r="EJ5" s="32">
        <f t="shared" si="22"/>
        <v>45627</v>
      </c>
      <c r="EK5" s="30">
        <f t="shared" si="22"/>
        <v>45628</v>
      </c>
      <c r="EL5" s="31">
        <f t="shared" si="22"/>
        <v>45629</v>
      </c>
      <c r="EM5" s="31">
        <f t="shared" si="22"/>
        <v>45630</v>
      </c>
      <c r="EN5" s="31">
        <f t="shared" si="22"/>
        <v>45631</v>
      </c>
      <c r="EO5" s="31">
        <f t="shared" si="22"/>
        <v>45632</v>
      </c>
      <c r="EP5" s="31">
        <f t="shared" si="22"/>
        <v>45633</v>
      </c>
      <c r="EQ5" s="32">
        <f t="shared" si="22"/>
        <v>45634</v>
      </c>
      <c r="ER5" s="30">
        <f t="shared" si="22"/>
        <v>45635</v>
      </c>
      <c r="ES5" s="31">
        <f t="shared" si="22"/>
        <v>45636</v>
      </c>
      <c r="ET5" s="31">
        <f t="shared" si="22"/>
        <v>45637</v>
      </c>
      <c r="EU5" s="31">
        <f t="shared" si="22"/>
        <v>45638</v>
      </c>
      <c r="EV5" s="31">
        <f t="shared" si="22"/>
        <v>45639</v>
      </c>
      <c r="EW5" s="31">
        <f t="shared" si="22"/>
        <v>45640</v>
      </c>
      <c r="EX5" s="32">
        <f t="shared" si="22"/>
        <v>45641</v>
      </c>
      <c r="EY5" s="30">
        <f t="shared" si="22"/>
        <v>45642</v>
      </c>
      <c r="EZ5" s="31">
        <f t="shared" si="22"/>
        <v>45643</v>
      </c>
      <c r="FA5" s="31">
        <f t="shared" si="22"/>
        <v>45644</v>
      </c>
      <c r="FB5" s="31">
        <f t="shared" si="22"/>
        <v>45645</v>
      </c>
      <c r="FC5" s="31">
        <f t="shared" si="22"/>
        <v>45646</v>
      </c>
      <c r="FD5" s="31">
        <f t="shared" si="22"/>
        <v>45647</v>
      </c>
      <c r="FE5" s="32">
        <f t="shared" si="22"/>
        <v>45648</v>
      </c>
      <c r="FF5" s="30">
        <f t="shared" si="22"/>
        <v>45649</v>
      </c>
      <c r="FG5" s="31">
        <f t="shared" si="22"/>
        <v>45650</v>
      </c>
      <c r="FH5" s="31">
        <f t="shared" si="22"/>
        <v>45651</v>
      </c>
      <c r="FI5" s="31">
        <f t="shared" si="22"/>
        <v>45652</v>
      </c>
      <c r="FJ5" s="31">
        <f t="shared" si="22"/>
        <v>45653</v>
      </c>
      <c r="FK5" s="31">
        <f t="shared" si="22"/>
        <v>45654</v>
      </c>
      <c r="FL5" s="32">
        <f t="shared" si="22"/>
        <v>45655</v>
      </c>
      <c r="FM5" s="30">
        <f t="shared" si="22"/>
        <v>45656</v>
      </c>
      <c r="FN5" s="31">
        <f t="shared" si="22"/>
        <v>45657</v>
      </c>
      <c r="FO5" s="31">
        <f t="shared" si="22"/>
        <v>45658</v>
      </c>
      <c r="FP5" s="31">
        <f t="shared" si="22"/>
        <v>45659</v>
      </c>
      <c r="FQ5" s="31">
        <f t="shared" si="22"/>
        <v>45660</v>
      </c>
      <c r="FR5" s="31">
        <f t="shared" si="22"/>
        <v>45661</v>
      </c>
      <c r="FS5" s="32">
        <f t="shared" si="22"/>
        <v>45662</v>
      </c>
      <c r="FT5" s="30">
        <f t="shared" si="22"/>
        <v>45663</v>
      </c>
      <c r="FU5" s="31">
        <f t="shared" si="22"/>
        <v>45664</v>
      </c>
      <c r="FV5" s="31">
        <f t="shared" si="22"/>
        <v>45665</v>
      </c>
      <c r="FW5" s="31">
        <f t="shared" si="22"/>
        <v>45666</v>
      </c>
      <c r="FX5" s="31">
        <f t="shared" si="22"/>
        <v>45667</v>
      </c>
      <c r="FY5" s="31">
        <f t="shared" si="22"/>
        <v>45668</v>
      </c>
      <c r="FZ5" s="32">
        <f t="shared" si="22"/>
        <v>45669</v>
      </c>
      <c r="GA5" s="30">
        <f t="shared" si="22"/>
        <v>45670</v>
      </c>
      <c r="GB5" s="31">
        <f t="shared" si="22"/>
        <v>45671</v>
      </c>
      <c r="GC5" s="31">
        <f t="shared" si="22"/>
        <v>45672</v>
      </c>
      <c r="GD5" s="31">
        <f t="shared" si="22"/>
        <v>45673</v>
      </c>
      <c r="GE5" s="31">
        <f t="shared" si="22"/>
        <v>45674</v>
      </c>
      <c r="GF5" s="31">
        <f t="shared" si="22"/>
        <v>45675</v>
      </c>
      <c r="GG5" s="32">
        <f t="shared" si="22"/>
        <v>45676</v>
      </c>
      <c r="GH5" s="30">
        <f t="shared" si="22"/>
        <v>45677</v>
      </c>
      <c r="GI5" s="33">
        <f t="shared" si="22"/>
        <v>45678</v>
      </c>
      <c r="GJ5" s="31">
        <f t="shared" si="22"/>
        <v>45679</v>
      </c>
      <c r="GK5" s="31">
        <f t="shared" si="22"/>
        <v>45680</v>
      </c>
      <c r="GL5" s="31">
        <f t="shared" ref="GL5:GN5" si="23">GK5+1</f>
        <v>45681</v>
      </c>
      <c r="GM5" s="31">
        <f t="shared" si="23"/>
        <v>45682</v>
      </c>
      <c r="GN5" s="32">
        <f t="shared" si="23"/>
        <v>45683</v>
      </c>
    </row>
    <row r="6" spans="1:196" ht="37.5" customHeight="1" thickBot="1" x14ac:dyDescent="0.25">
      <c r="A6" s="16" t="s">
        <v>5</v>
      </c>
      <c r="B6" s="23" t="s">
        <v>21</v>
      </c>
      <c r="C6" s="24" t="s">
        <v>14</v>
      </c>
      <c r="D6" s="24" t="s">
        <v>15</v>
      </c>
      <c r="E6" s="24" t="s">
        <v>16</v>
      </c>
      <c r="F6" s="24"/>
      <c r="G6" s="24" t="s">
        <v>17</v>
      </c>
      <c r="H6" s="34" t="str">
        <f t="shared" ref="H6:BS6" si="24">LEFT(TEXT(H5,"ddd"),1)</f>
        <v>l</v>
      </c>
      <c r="I6" s="34" t="str">
        <f t="shared" si="24"/>
        <v>m</v>
      </c>
      <c r="J6" s="34" t="str">
        <f t="shared" si="24"/>
        <v>m</v>
      </c>
      <c r="K6" s="34" t="str">
        <f t="shared" si="24"/>
        <v>j</v>
      </c>
      <c r="L6" s="34" t="str">
        <f t="shared" si="24"/>
        <v>v</v>
      </c>
      <c r="M6" s="34" t="str">
        <f t="shared" si="24"/>
        <v>s</v>
      </c>
      <c r="N6" s="34" t="str">
        <f t="shared" si="24"/>
        <v>d</v>
      </c>
      <c r="O6" s="34" t="str">
        <f t="shared" si="24"/>
        <v>l</v>
      </c>
      <c r="P6" s="34" t="str">
        <f t="shared" si="24"/>
        <v>m</v>
      </c>
      <c r="Q6" s="34" t="str">
        <f t="shared" si="24"/>
        <v>m</v>
      </c>
      <c r="R6" s="34" t="str">
        <f t="shared" si="24"/>
        <v>j</v>
      </c>
      <c r="S6" s="34" t="str">
        <f t="shared" si="24"/>
        <v>v</v>
      </c>
      <c r="T6" s="34" t="str">
        <f t="shared" si="24"/>
        <v>s</v>
      </c>
      <c r="U6" s="34" t="str">
        <f t="shared" si="24"/>
        <v>d</v>
      </c>
      <c r="V6" s="34" t="str">
        <f t="shared" si="24"/>
        <v>l</v>
      </c>
      <c r="W6" s="34" t="str">
        <f t="shared" si="24"/>
        <v>m</v>
      </c>
      <c r="X6" s="34" t="str">
        <f t="shared" si="24"/>
        <v>m</v>
      </c>
      <c r="Y6" s="34" t="str">
        <f t="shared" si="24"/>
        <v>j</v>
      </c>
      <c r="Z6" s="34" t="str">
        <f t="shared" si="24"/>
        <v>v</v>
      </c>
      <c r="AA6" s="34" t="str">
        <f t="shared" si="24"/>
        <v>s</v>
      </c>
      <c r="AB6" s="34" t="str">
        <f t="shared" si="24"/>
        <v>d</v>
      </c>
      <c r="AC6" s="34" t="str">
        <f t="shared" si="24"/>
        <v>l</v>
      </c>
      <c r="AD6" s="34" t="str">
        <f t="shared" si="24"/>
        <v>m</v>
      </c>
      <c r="AE6" s="34" t="str">
        <f t="shared" si="24"/>
        <v>m</v>
      </c>
      <c r="AF6" s="34" t="str">
        <f t="shared" si="24"/>
        <v>j</v>
      </c>
      <c r="AG6" s="34" t="str">
        <f t="shared" si="24"/>
        <v>v</v>
      </c>
      <c r="AH6" s="34" t="str">
        <f t="shared" si="24"/>
        <v>s</v>
      </c>
      <c r="AI6" s="34" t="str">
        <f t="shared" si="24"/>
        <v>d</v>
      </c>
      <c r="AJ6" s="34" t="str">
        <f t="shared" si="24"/>
        <v>l</v>
      </c>
      <c r="AK6" s="34" t="str">
        <f t="shared" si="24"/>
        <v>m</v>
      </c>
      <c r="AL6" s="34" t="str">
        <f t="shared" si="24"/>
        <v>m</v>
      </c>
      <c r="AM6" s="34" t="str">
        <f t="shared" si="24"/>
        <v>j</v>
      </c>
      <c r="AN6" s="34" t="str">
        <f t="shared" si="24"/>
        <v>v</v>
      </c>
      <c r="AO6" s="34" t="str">
        <f t="shared" si="24"/>
        <v>s</v>
      </c>
      <c r="AP6" s="34" t="str">
        <f t="shared" si="24"/>
        <v>d</v>
      </c>
      <c r="AQ6" s="34" t="str">
        <f t="shared" si="24"/>
        <v>l</v>
      </c>
      <c r="AR6" s="34" t="str">
        <f t="shared" si="24"/>
        <v>m</v>
      </c>
      <c r="AS6" s="34" t="str">
        <f t="shared" si="24"/>
        <v>m</v>
      </c>
      <c r="AT6" s="34" t="str">
        <f t="shared" si="24"/>
        <v>j</v>
      </c>
      <c r="AU6" s="34" t="str">
        <f t="shared" si="24"/>
        <v>v</v>
      </c>
      <c r="AV6" s="34" t="str">
        <f t="shared" si="24"/>
        <v>s</v>
      </c>
      <c r="AW6" s="34" t="str">
        <f t="shared" si="24"/>
        <v>d</v>
      </c>
      <c r="AX6" s="34" t="str">
        <f t="shared" si="24"/>
        <v>l</v>
      </c>
      <c r="AY6" s="34" t="str">
        <f t="shared" si="24"/>
        <v>m</v>
      </c>
      <c r="AZ6" s="34" t="str">
        <f t="shared" si="24"/>
        <v>m</v>
      </c>
      <c r="BA6" s="34" t="str">
        <f t="shared" si="24"/>
        <v>j</v>
      </c>
      <c r="BB6" s="34" t="str">
        <f t="shared" si="24"/>
        <v>v</v>
      </c>
      <c r="BC6" s="34" t="str">
        <f t="shared" si="24"/>
        <v>s</v>
      </c>
      <c r="BD6" s="34" t="str">
        <f t="shared" si="24"/>
        <v>d</v>
      </c>
      <c r="BE6" s="34" t="str">
        <f t="shared" si="24"/>
        <v>l</v>
      </c>
      <c r="BF6" s="34" t="str">
        <f t="shared" si="24"/>
        <v>m</v>
      </c>
      <c r="BG6" s="34" t="str">
        <f t="shared" si="24"/>
        <v>m</v>
      </c>
      <c r="BH6" s="34" t="str">
        <f t="shared" si="24"/>
        <v>j</v>
      </c>
      <c r="BI6" s="34" t="str">
        <f t="shared" si="24"/>
        <v>v</v>
      </c>
      <c r="BJ6" s="34" t="str">
        <f t="shared" si="24"/>
        <v>s</v>
      </c>
      <c r="BK6" s="34" t="str">
        <f t="shared" si="24"/>
        <v>d</v>
      </c>
      <c r="BL6" s="34" t="str">
        <f t="shared" si="24"/>
        <v>l</v>
      </c>
      <c r="BM6" s="34" t="str">
        <f t="shared" si="24"/>
        <v>m</v>
      </c>
      <c r="BN6" s="34" t="str">
        <f t="shared" si="24"/>
        <v>m</v>
      </c>
      <c r="BO6" s="34" t="str">
        <f t="shared" si="24"/>
        <v>j</v>
      </c>
      <c r="BP6" s="34" t="str">
        <f t="shared" si="24"/>
        <v>v</v>
      </c>
      <c r="BQ6" s="34" t="str">
        <f t="shared" si="24"/>
        <v>s</v>
      </c>
      <c r="BR6" s="34" t="str">
        <f t="shared" si="24"/>
        <v>d</v>
      </c>
      <c r="BS6" s="34" t="str">
        <f t="shared" si="24"/>
        <v>l</v>
      </c>
      <c r="BT6" s="34" t="str">
        <f t="shared" ref="BT6:EE6" si="25">LEFT(TEXT(BT5,"ddd"),1)</f>
        <v>m</v>
      </c>
      <c r="BU6" s="34" t="str">
        <f t="shared" si="25"/>
        <v>m</v>
      </c>
      <c r="BV6" s="34" t="str">
        <f t="shared" si="25"/>
        <v>j</v>
      </c>
      <c r="BW6" s="34" t="str">
        <f t="shared" si="25"/>
        <v>v</v>
      </c>
      <c r="BX6" s="34" t="str">
        <f t="shared" si="25"/>
        <v>s</v>
      </c>
      <c r="BY6" s="34" t="str">
        <f t="shared" si="25"/>
        <v>d</v>
      </c>
      <c r="BZ6" s="34" t="str">
        <f t="shared" si="25"/>
        <v>l</v>
      </c>
      <c r="CA6" s="34" t="str">
        <f t="shared" si="25"/>
        <v>m</v>
      </c>
      <c r="CB6" s="34" t="str">
        <f t="shared" si="25"/>
        <v>m</v>
      </c>
      <c r="CC6" s="34" t="str">
        <f t="shared" si="25"/>
        <v>j</v>
      </c>
      <c r="CD6" s="34" t="str">
        <f t="shared" si="25"/>
        <v>v</v>
      </c>
      <c r="CE6" s="34" t="str">
        <f t="shared" si="25"/>
        <v>s</v>
      </c>
      <c r="CF6" s="34" t="str">
        <f t="shared" si="25"/>
        <v>d</v>
      </c>
      <c r="CG6" s="34" t="str">
        <f t="shared" si="25"/>
        <v>l</v>
      </c>
      <c r="CH6" s="34" t="str">
        <f t="shared" si="25"/>
        <v>m</v>
      </c>
      <c r="CI6" s="34" t="str">
        <f t="shared" si="25"/>
        <v>m</v>
      </c>
      <c r="CJ6" s="34" t="str">
        <f t="shared" si="25"/>
        <v>j</v>
      </c>
      <c r="CK6" s="34" t="str">
        <f t="shared" si="25"/>
        <v>v</v>
      </c>
      <c r="CL6" s="34" t="str">
        <f t="shared" si="25"/>
        <v>s</v>
      </c>
      <c r="CM6" s="34" t="str">
        <f t="shared" si="25"/>
        <v>d</v>
      </c>
      <c r="CN6" s="34" t="str">
        <f t="shared" si="25"/>
        <v>l</v>
      </c>
      <c r="CO6" s="34" t="str">
        <f t="shared" si="25"/>
        <v>m</v>
      </c>
      <c r="CP6" s="34" t="str">
        <f t="shared" si="25"/>
        <v>m</v>
      </c>
      <c r="CQ6" s="34" t="str">
        <f t="shared" si="25"/>
        <v>j</v>
      </c>
      <c r="CR6" s="34" t="str">
        <f t="shared" si="25"/>
        <v>v</v>
      </c>
      <c r="CS6" s="34" t="str">
        <f t="shared" si="25"/>
        <v>s</v>
      </c>
      <c r="CT6" s="34" t="str">
        <f t="shared" si="25"/>
        <v>d</v>
      </c>
      <c r="CU6" s="34" t="str">
        <f t="shared" si="25"/>
        <v>l</v>
      </c>
      <c r="CV6" s="34" t="str">
        <f t="shared" si="25"/>
        <v>m</v>
      </c>
      <c r="CW6" s="34" t="str">
        <f t="shared" si="25"/>
        <v>m</v>
      </c>
      <c r="CX6" s="34" t="str">
        <f t="shared" si="25"/>
        <v>j</v>
      </c>
      <c r="CY6" s="34" t="str">
        <f t="shared" si="25"/>
        <v>v</v>
      </c>
      <c r="CZ6" s="34" t="str">
        <f t="shared" si="25"/>
        <v>s</v>
      </c>
      <c r="DA6" s="34" t="str">
        <f t="shared" si="25"/>
        <v>d</v>
      </c>
      <c r="DB6" s="34" t="str">
        <f t="shared" si="25"/>
        <v>l</v>
      </c>
      <c r="DC6" s="34" t="str">
        <f t="shared" si="25"/>
        <v>m</v>
      </c>
      <c r="DD6" s="34" t="str">
        <f t="shared" si="25"/>
        <v>m</v>
      </c>
      <c r="DE6" s="34" t="str">
        <f t="shared" si="25"/>
        <v>j</v>
      </c>
      <c r="DF6" s="34" t="str">
        <f t="shared" si="25"/>
        <v>v</v>
      </c>
      <c r="DG6" s="34" t="str">
        <f t="shared" si="25"/>
        <v>s</v>
      </c>
      <c r="DH6" s="34" t="str">
        <f t="shared" si="25"/>
        <v>d</v>
      </c>
      <c r="DI6" s="34" t="str">
        <f t="shared" si="25"/>
        <v>l</v>
      </c>
      <c r="DJ6" s="34" t="str">
        <f t="shared" si="25"/>
        <v>m</v>
      </c>
      <c r="DK6" s="34" t="str">
        <f t="shared" si="25"/>
        <v>m</v>
      </c>
      <c r="DL6" s="34" t="str">
        <f t="shared" si="25"/>
        <v>j</v>
      </c>
      <c r="DM6" s="34" t="str">
        <f t="shared" si="25"/>
        <v>v</v>
      </c>
      <c r="DN6" s="34" t="str">
        <f t="shared" si="25"/>
        <v>s</v>
      </c>
      <c r="DO6" s="34" t="str">
        <f t="shared" si="25"/>
        <v>d</v>
      </c>
      <c r="DP6" s="34" t="str">
        <f t="shared" si="25"/>
        <v>l</v>
      </c>
      <c r="DQ6" s="34" t="str">
        <f t="shared" si="25"/>
        <v>m</v>
      </c>
      <c r="DR6" s="34" t="str">
        <f t="shared" si="25"/>
        <v>m</v>
      </c>
      <c r="DS6" s="34" t="str">
        <f t="shared" si="25"/>
        <v>j</v>
      </c>
      <c r="DT6" s="34" t="str">
        <f t="shared" si="25"/>
        <v>v</v>
      </c>
      <c r="DU6" s="34" t="str">
        <f t="shared" si="25"/>
        <v>s</v>
      </c>
      <c r="DV6" s="34" t="str">
        <f t="shared" si="25"/>
        <v>d</v>
      </c>
      <c r="DW6" s="34" t="str">
        <f t="shared" si="25"/>
        <v>l</v>
      </c>
      <c r="DX6" s="34" t="str">
        <f t="shared" si="25"/>
        <v>m</v>
      </c>
      <c r="DY6" s="34" t="str">
        <f t="shared" si="25"/>
        <v>m</v>
      </c>
      <c r="DZ6" s="34" t="str">
        <f t="shared" si="25"/>
        <v>j</v>
      </c>
      <c r="EA6" s="34" t="str">
        <f t="shared" si="25"/>
        <v>v</v>
      </c>
      <c r="EB6" s="34" t="str">
        <f t="shared" si="25"/>
        <v>s</v>
      </c>
      <c r="EC6" s="34" t="str">
        <f t="shared" si="25"/>
        <v>d</v>
      </c>
      <c r="ED6" s="34" t="str">
        <f t="shared" si="25"/>
        <v>l</v>
      </c>
      <c r="EE6" s="34" t="str">
        <f t="shared" si="25"/>
        <v>m</v>
      </c>
      <c r="EF6" s="34" t="str">
        <f t="shared" ref="EF6:GN6" si="26">LEFT(TEXT(EF5,"ddd"),1)</f>
        <v>m</v>
      </c>
      <c r="EG6" s="34" t="str">
        <f t="shared" si="26"/>
        <v>j</v>
      </c>
      <c r="EH6" s="34" t="str">
        <f t="shared" si="26"/>
        <v>v</v>
      </c>
      <c r="EI6" s="34" t="str">
        <f t="shared" si="26"/>
        <v>s</v>
      </c>
      <c r="EJ6" s="34" t="str">
        <f t="shared" si="26"/>
        <v>d</v>
      </c>
      <c r="EK6" s="34" t="str">
        <f t="shared" si="26"/>
        <v>l</v>
      </c>
      <c r="EL6" s="34" t="str">
        <f t="shared" si="26"/>
        <v>m</v>
      </c>
      <c r="EM6" s="34" t="str">
        <f t="shared" si="26"/>
        <v>m</v>
      </c>
      <c r="EN6" s="34" t="str">
        <f t="shared" si="26"/>
        <v>j</v>
      </c>
      <c r="EO6" s="34" t="str">
        <f t="shared" si="26"/>
        <v>v</v>
      </c>
      <c r="EP6" s="34" t="str">
        <f t="shared" si="26"/>
        <v>s</v>
      </c>
      <c r="EQ6" s="34" t="str">
        <f t="shared" si="26"/>
        <v>d</v>
      </c>
      <c r="ER6" s="34" t="str">
        <f t="shared" si="26"/>
        <v>l</v>
      </c>
      <c r="ES6" s="34" t="str">
        <f t="shared" si="26"/>
        <v>m</v>
      </c>
      <c r="ET6" s="34" t="str">
        <f t="shared" si="26"/>
        <v>m</v>
      </c>
      <c r="EU6" s="34" t="str">
        <f t="shared" si="26"/>
        <v>j</v>
      </c>
      <c r="EV6" s="34" t="str">
        <f t="shared" si="26"/>
        <v>v</v>
      </c>
      <c r="EW6" s="34" t="str">
        <f t="shared" si="26"/>
        <v>s</v>
      </c>
      <c r="EX6" s="34" t="str">
        <f t="shared" si="26"/>
        <v>d</v>
      </c>
      <c r="EY6" s="34" t="str">
        <f t="shared" si="26"/>
        <v>l</v>
      </c>
      <c r="EZ6" s="34" t="str">
        <f t="shared" si="26"/>
        <v>m</v>
      </c>
      <c r="FA6" s="34" t="str">
        <f t="shared" si="26"/>
        <v>m</v>
      </c>
      <c r="FB6" s="34" t="str">
        <f t="shared" si="26"/>
        <v>j</v>
      </c>
      <c r="FC6" s="34" t="str">
        <f t="shared" si="26"/>
        <v>v</v>
      </c>
      <c r="FD6" s="34" t="str">
        <f t="shared" si="26"/>
        <v>s</v>
      </c>
      <c r="FE6" s="34" t="str">
        <f t="shared" si="26"/>
        <v>d</v>
      </c>
      <c r="FF6" s="34" t="str">
        <f t="shared" si="26"/>
        <v>l</v>
      </c>
      <c r="FG6" s="34" t="str">
        <f t="shared" si="26"/>
        <v>m</v>
      </c>
      <c r="FH6" s="34" t="str">
        <f t="shared" si="26"/>
        <v>m</v>
      </c>
      <c r="FI6" s="34" t="str">
        <f t="shared" si="26"/>
        <v>j</v>
      </c>
      <c r="FJ6" s="34" t="str">
        <f t="shared" si="26"/>
        <v>v</v>
      </c>
      <c r="FK6" s="34" t="str">
        <f t="shared" si="26"/>
        <v>s</v>
      </c>
      <c r="FL6" s="34" t="str">
        <f t="shared" si="26"/>
        <v>d</v>
      </c>
      <c r="FM6" s="34" t="str">
        <f t="shared" si="26"/>
        <v>l</v>
      </c>
      <c r="FN6" s="34" t="str">
        <f t="shared" si="26"/>
        <v>m</v>
      </c>
      <c r="FO6" s="34" t="str">
        <f t="shared" si="26"/>
        <v>m</v>
      </c>
      <c r="FP6" s="34" t="str">
        <f t="shared" si="26"/>
        <v>j</v>
      </c>
      <c r="FQ6" s="34" t="str">
        <f t="shared" si="26"/>
        <v>v</v>
      </c>
      <c r="FR6" s="34" t="str">
        <f t="shared" si="26"/>
        <v>s</v>
      </c>
      <c r="FS6" s="34" t="str">
        <f t="shared" si="26"/>
        <v>d</v>
      </c>
      <c r="FT6" s="34" t="str">
        <f t="shared" si="26"/>
        <v>l</v>
      </c>
      <c r="FU6" s="34" t="str">
        <f t="shared" si="26"/>
        <v>m</v>
      </c>
      <c r="FV6" s="34" t="str">
        <f t="shared" si="26"/>
        <v>m</v>
      </c>
      <c r="FW6" s="34" t="str">
        <f t="shared" si="26"/>
        <v>j</v>
      </c>
      <c r="FX6" s="34" t="str">
        <f t="shared" si="26"/>
        <v>v</v>
      </c>
      <c r="FY6" s="34" t="str">
        <f t="shared" si="26"/>
        <v>s</v>
      </c>
      <c r="FZ6" s="34" t="str">
        <f t="shared" si="26"/>
        <v>d</v>
      </c>
      <c r="GA6" s="34" t="str">
        <f t="shared" si="26"/>
        <v>l</v>
      </c>
      <c r="GB6" s="34" t="str">
        <f t="shared" si="26"/>
        <v>m</v>
      </c>
      <c r="GC6" s="34" t="str">
        <f t="shared" si="26"/>
        <v>m</v>
      </c>
      <c r="GD6" s="34" t="str">
        <f t="shared" si="26"/>
        <v>j</v>
      </c>
      <c r="GE6" s="34" t="str">
        <f t="shared" si="26"/>
        <v>v</v>
      </c>
      <c r="GF6" s="34" t="str">
        <f t="shared" si="26"/>
        <v>s</v>
      </c>
      <c r="GG6" s="34" t="str">
        <f t="shared" si="26"/>
        <v>d</v>
      </c>
      <c r="GH6" s="34" t="str">
        <f t="shared" si="26"/>
        <v>l</v>
      </c>
      <c r="GI6" s="35" t="str">
        <f t="shared" si="26"/>
        <v>m</v>
      </c>
      <c r="GJ6" s="34" t="str">
        <f t="shared" si="26"/>
        <v>m</v>
      </c>
      <c r="GK6" s="34" t="str">
        <f t="shared" si="26"/>
        <v>j</v>
      </c>
      <c r="GL6" s="34" t="str">
        <f t="shared" si="26"/>
        <v>v</v>
      </c>
      <c r="GM6" s="34" t="str">
        <f t="shared" si="26"/>
        <v>s</v>
      </c>
      <c r="GN6" s="34" t="str">
        <f t="shared" si="26"/>
        <v>d</v>
      </c>
    </row>
    <row r="7" spans="1:196" ht="8.25" customHeight="1" thickBot="1" x14ac:dyDescent="0.25">
      <c r="A7" s="17" t="s">
        <v>6</v>
      </c>
      <c r="D7" s="3"/>
      <c r="G7" s="3" t="str">
        <f>IF(OR(ISBLANK(task_start),ISBLANK(task_end)),"",task_end-task_start+1)</f>
        <v/>
      </c>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GI7" s="26"/>
    </row>
    <row r="8" spans="1:196" s="10" customFormat="1" ht="51" customHeight="1" thickBot="1" x14ac:dyDescent="0.3">
      <c r="A8" s="37" t="s">
        <v>8</v>
      </c>
      <c r="B8" s="53" t="s">
        <v>87</v>
      </c>
      <c r="C8" s="54">
        <v>1</v>
      </c>
      <c r="D8" s="55">
        <f>Inicio_del_proyecto</f>
        <v>45495</v>
      </c>
      <c r="E8" s="55">
        <f>D8+10</f>
        <v>45505</v>
      </c>
      <c r="F8" s="38"/>
      <c r="G8" s="38">
        <f t="shared" ref="G8:G17" si="27">IF(OR(ISBLANK(task_start),ISBLANK(task_end)),"",task_end-task_start+1)</f>
        <v>11</v>
      </c>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40"/>
      <c r="GJ8" s="39"/>
      <c r="GK8" s="39"/>
      <c r="GL8" s="39"/>
      <c r="GM8" s="39"/>
      <c r="GN8" s="39"/>
    </row>
    <row r="9" spans="1:196" s="10" customFormat="1" ht="51" customHeight="1" thickBot="1" x14ac:dyDescent="0.3">
      <c r="A9" s="37" t="s">
        <v>9</v>
      </c>
      <c r="B9" s="53" t="s">
        <v>88</v>
      </c>
      <c r="C9" s="54">
        <v>1</v>
      </c>
      <c r="D9" s="55">
        <f>E8</f>
        <v>45505</v>
      </c>
      <c r="E9" s="55">
        <f>D9+20</f>
        <v>45525</v>
      </c>
      <c r="F9" s="38"/>
      <c r="G9" s="38">
        <f t="shared" si="27"/>
        <v>21</v>
      </c>
      <c r="H9" s="39"/>
      <c r="I9" s="39"/>
      <c r="J9" s="39"/>
      <c r="K9" s="39"/>
      <c r="L9" s="39"/>
      <c r="M9" s="39"/>
      <c r="N9" s="39"/>
      <c r="O9" s="39"/>
      <c r="P9" s="39"/>
      <c r="Q9" s="39"/>
      <c r="R9" s="39"/>
      <c r="S9" s="39"/>
      <c r="T9" s="41"/>
      <c r="U9" s="41"/>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40"/>
      <c r="GJ9" s="39"/>
      <c r="GK9" s="39"/>
      <c r="GL9" s="39"/>
      <c r="GM9" s="39"/>
      <c r="GN9" s="39"/>
    </row>
    <row r="10" spans="1:196" s="10" customFormat="1" ht="51" customHeight="1" thickBot="1" x14ac:dyDescent="0.3">
      <c r="A10" s="42"/>
      <c r="B10" s="53" t="s">
        <v>89</v>
      </c>
      <c r="C10" s="54">
        <v>1</v>
      </c>
      <c r="D10" s="55">
        <f>E9</f>
        <v>45525</v>
      </c>
      <c r="E10" s="55">
        <f>D10+10</f>
        <v>45535</v>
      </c>
      <c r="F10" s="38"/>
      <c r="G10" s="38">
        <f t="shared" si="27"/>
        <v>11</v>
      </c>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40"/>
      <c r="GJ10" s="39"/>
      <c r="GK10" s="39"/>
      <c r="GL10" s="39"/>
      <c r="GM10" s="39"/>
      <c r="GN10" s="39"/>
    </row>
    <row r="11" spans="1:196" s="10" customFormat="1" ht="51" customHeight="1" thickBot="1" x14ac:dyDescent="0.3">
      <c r="A11" s="42"/>
      <c r="B11" s="53" t="s">
        <v>90</v>
      </c>
      <c r="C11" s="54">
        <v>1</v>
      </c>
      <c r="D11" s="55">
        <f>E10</f>
        <v>45535</v>
      </c>
      <c r="E11" s="55">
        <f>D11+15</f>
        <v>45550</v>
      </c>
      <c r="F11" s="38"/>
      <c r="G11" s="38">
        <f t="shared" si="27"/>
        <v>16</v>
      </c>
      <c r="H11" s="39"/>
      <c r="I11" s="39"/>
      <c r="J11" s="39"/>
      <c r="K11" s="39"/>
      <c r="L11" s="39"/>
      <c r="M11" s="39"/>
      <c r="N11" s="39"/>
      <c r="O11" s="39"/>
      <c r="P11" s="39"/>
      <c r="Q11" s="39"/>
      <c r="R11" s="39"/>
      <c r="S11" s="39"/>
      <c r="T11" s="39"/>
      <c r="U11" s="39"/>
      <c r="V11" s="39"/>
      <c r="W11" s="39"/>
      <c r="X11" s="41"/>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40"/>
      <c r="GJ11" s="39"/>
      <c r="GK11" s="39"/>
      <c r="GL11" s="39"/>
      <c r="GM11" s="39"/>
      <c r="GN11" s="39"/>
    </row>
    <row r="12" spans="1:196" s="10" customFormat="1" ht="51" customHeight="1" thickBot="1" x14ac:dyDescent="0.3">
      <c r="A12" s="37"/>
      <c r="B12" s="53" t="s">
        <v>91</v>
      </c>
      <c r="C12" s="54">
        <v>1</v>
      </c>
      <c r="D12" s="55">
        <f>E11</f>
        <v>45550</v>
      </c>
      <c r="E12" s="55">
        <f>D12+10</f>
        <v>45560</v>
      </c>
      <c r="F12" s="38"/>
      <c r="G12" s="38">
        <f t="shared" si="27"/>
        <v>11</v>
      </c>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40"/>
      <c r="GJ12" s="39"/>
      <c r="GK12" s="39"/>
      <c r="GL12" s="39"/>
      <c r="GM12" s="39"/>
      <c r="GN12" s="39"/>
    </row>
    <row r="13" spans="1:196" s="10" customFormat="1" ht="51" customHeight="1" thickBot="1" x14ac:dyDescent="0.3">
      <c r="A13" s="42"/>
      <c r="B13" s="53" t="s">
        <v>92</v>
      </c>
      <c r="C13" s="54">
        <v>1</v>
      </c>
      <c r="D13" s="55">
        <f>E12</f>
        <v>45560</v>
      </c>
      <c r="E13" s="55">
        <f>D13+30</f>
        <v>45590</v>
      </c>
      <c r="F13" s="38"/>
      <c r="G13" s="38">
        <f t="shared" si="27"/>
        <v>31</v>
      </c>
      <c r="H13" s="39"/>
      <c r="I13" s="39"/>
      <c r="J13" s="39"/>
      <c r="K13" s="39"/>
      <c r="L13" s="39"/>
      <c r="M13" s="39"/>
      <c r="N13" s="39"/>
      <c r="O13" s="39"/>
      <c r="P13" s="39"/>
      <c r="Q13" s="39"/>
      <c r="R13" s="39"/>
      <c r="S13" s="39"/>
      <c r="T13" s="41"/>
      <c r="U13" s="41"/>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40"/>
      <c r="GJ13" s="39"/>
      <c r="GK13" s="39"/>
      <c r="GL13" s="39"/>
      <c r="GM13" s="39"/>
      <c r="GN13" s="39"/>
    </row>
    <row r="14" spans="1:196" s="10" customFormat="1" ht="51" customHeight="1" thickBot="1" x14ac:dyDescent="0.3">
      <c r="A14" s="42"/>
      <c r="B14" s="53" t="s">
        <v>93</v>
      </c>
      <c r="C14" s="54" t="s">
        <v>215</v>
      </c>
      <c r="D14" s="55"/>
      <c r="E14" s="55"/>
      <c r="F14" s="38"/>
      <c r="G14" s="38"/>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40"/>
      <c r="GJ14" s="39"/>
      <c r="GK14" s="39"/>
      <c r="GL14" s="39"/>
      <c r="GM14" s="39"/>
      <c r="GN14" s="39"/>
    </row>
    <row r="15" spans="1:196" s="10" customFormat="1" ht="51" customHeight="1" thickBot="1" x14ac:dyDescent="0.3">
      <c r="A15" s="42"/>
      <c r="B15" s="53" t="s">
        <v>97</v>
      </c>
      <c r="C15" s="54" t="s">
        <v>215</v>
      </c>
      <c r="D15" s="55"/>
      <c r="E15" s="55"/>
      <c r="F15" s="38"/>
      <c r="G15" s="38"/>
      <c r="H15" s="39"/>
      <c r="I15" s="39"/>
      <c r="J15" s="39"/>
      <c r="K15" s="39"/>
      <c r="L15" s="39"/>
      <c r="M15" s="39"/>
      <c r="N15" s="39"/>
      <c r="O15" s="39"/>
      <c r="P15" s="39"/>
      <c r="Q15" s="39"/>
      <c r="R15" s="39"/>
      <c r="S15" s="39"/>
      <c r="T15" s="39"/>
      <c r="U15" s="39"/>
      <c r="V15" s="39"/>
      <c r="W15" s="39"/>
      <c r="X15" s="41"/>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40"/>
      <c r="GJ15" s="39"/>
      <c r="GK15" s="39"/>
      <c r="GL15" s="39"/>
      <c r="GM15" s="39"/>
      <c r="GN15" s="39"/>
    </row>
    <row r="16" spans="1:196" s="10" customFormat="1" ht="51" customHeight="1" thickBot="1" x14ac:dyDescent="0.3">
      <c r="A16" s="42"/>
      <c r="B16" s="53" t="s">
        <v>96</v>
      </c>
      <c r="C16" s="54">
        <v>1</v>
      </c>
      <c r="D16" s="55">
        <v>45616</v>
      </c>
      <c r="E16" s="55">
        <f>D16+55</f>
        <v>45671</v>
      </c>
      <c r="F16" s="38"/>
      <c r="G16" s="38">
        <f t="shared" si="27"/>
        <v>56</v>
      </c>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40"/>
      <c r="GJ16" s="39"/>
      <c r="GK16" s="39"/>
      <c r="GL16" s="39"/>
      <c r="GM16" s="39"/>
      <c r="GN16" s="39"/>
    </row>
    <row r="17" spans="1:196" s="10" customFormat="1" ht="51" customHeight="1" thickBot="1" x14ac:dyDescent="0.3">
      <c r="A17" s="42"/>
      <c r="B17" s="53" t="s">
        <v>99</v>
      </c>
      <c r="C17" s="54" t="s">
        <v>215</v>
      </c>
      <c r="D17" s="55"/>
      <c r="E17" s="55"/>
      <c r="F17" s="38"/>
      <c r="G17" s="38" t="str">
        <f t="shared" si="27"/>
        <v/>
      </c>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40"/>
      <c r="GJ17" s="39"/>
      <c r="GK17" s="39"/>
      <c r="GL17" s="39"/>
      <c r="GM17" s="39"/>
      <c r="GN17" s="39"/>
    </row>
    <row r="18" spans="1:196" ht="51" customHeight="1" x14ac:dyDescent="0.2"/>
  </sheetData>
  <mergeCells count="56">
    <mergeCell ref="CU3:DA3"/>
    <mergeCell ref="B1:GN1"/>
    <mergeCell ref="D3:E3"/>
    <mergeCell ref="H3:N3"/>
    <mergeCell ref="O3:U3"/>
    <mergeCell ref="V3:AB3"/>
    <mergeCell ref="AC3:AI3"/>
    <mergeCell ref="AJ3:AP3"/>
    <mergeCell ref="AQ3:AW3"/>
    <mergeCell ref="AX3:BD3"/>
    <mergeCell ref="BE3:BK3"/>
    <mergeCell ref="BL3:BR3"/>
    <mergeCell ref="BS3:BY3"/>
    <mergeCell ref="BZ3:CF3"/>
    <mergeCell ref="CG3:CM3"/>
    <mergeCell ref="CN3:CT3"/>
    <mergeCell ref="GA3:GG3"/>
    <mergeCell ref="DB3:DH3"/>
    <mergeCell ref="DI3:DO3"/>
    <mergeCell ref="DP3:DV3"/>
    <mergeCell ref="DW3:EC3"/>
    <mergeCell ref="ED3:EJ3"/>
    <mergeCell ref="EK3:EQ3"/>
    <mergeCell ref="DB4:DH4"/>
    <mergeCell ref="GH3:GN3"/>
    <mergeCell ref="H4:N4"/>
    <mergeCell ref="O4:U4"/>
    <mergeCell ref="V4:AB4"/>
    <mergeCell ref="AC4:AI4"/>
    <mergeCell ref="AJ4:AP4"/>
    <mergeCell ref="AQ4:AW4"/>
    <mergeCell ref="AX4:BD4"/>
    <mergeCell ref="BE4:BK4"/>
    <mergeCell ref="BL4:BR4"/>
    <mergeCell ref="ER3:EX3"/>
    <mergeCell ref="EY3:FE3"/>
    <mergeCell ref="FF3:FL3"/>
    <mergeCell ref="FM3:FS3"/>
    <mergeCell ref="FT3:FZ3"/>
    <mergeCell ref="BS4:BY4"/>
    <mergeCell ref="BZ4:CF4"/>
    <mergeCell ref="CG4:CM4"/>
    <mergeCell ref="CN4:CT4"/>
    <mergeCell ref="CU4:DA4"/>
    <mergeCell ref="GH4:GN4"/>
    <mergeCell ref="DI4:DO4"/>
    <mergeCell ref="DP4:DV4"/>
    <mergeCell ref="DW4:EC4"/>
    <mergeCell ref="ED4:EJ4"/>
    <mergeCell ref="EK4:EQ4"/>
    <mergeCell ref="ER4:EX4"/>
    <mergeCell ref="EY4:FE4"/>
    <mergeCell ref="FF4:FL4"/>
    <mergeCell ref="FM4:FS4"/>
    <mergeCell ref="FT4:FZ4"/>
    <mergeCell ref="GA4:GG4"/>
  </mergeCells>
  <conditionalFormatting sqref="C7:C17">
    <cfRule type="dataBar" priority="1">
      <dataBar>
        <cfvo type="num" val="0"/>
        <cfvo type="num" val="1"/>
        <color theme="0" tint="-0.249977111117893"/>
      </dataBar>
      <extLst>
        <ext xmlns:x14="http://schemas.microsoft.com/office/spreadsheetml/2009/9/main" uri="{B025F937-C7B1-47D3-B67F-A62EFF666E3E}">
          <x14:id>{FD5A2AB4-2086-469F-A5ED-4AFF652D0ADC}</x14:id>
        </ext>
      </extLst>
    </cfRule>
  </conditionalFormatting>
  <conditionalFormatting sqref="BL5:GM6 H5:BK7 H8:GM17">
    <cfRule type="expression" dxfId="11" priority="4">
      <formula>AND(TODAY()&gt;=H$5,TODAY()&lt;I$5)</formula>
    </cfRule>
  </conditionalFormatting>
  <conditionalFormatting sqref="H7:BK7 H8:GM17">
    <cfRule type="expression" dxfId="10" priority="2">
      <formula>AND(task_start&lt;=H$5,ROUNDDOWN((task_end-task_start+1)*task_progress,0)+task_start-1&gt;=H$5)</formula>
    </cfRule>
    <cfRule type="expression" dxfId="9" priority="3" stopIfTrue="1">
      <formula>AND(task_end&gt;=H$5,task_start&lt;I$5)</formula>
    </cfRule>
  </conditionalFormatting>
  <conditionalFormatting sqref="GN5:GN6 GN8:GN17">
    <cfRule type="expression" dxfId="8" priority="5">
      <formula>AND(TODAY()&gt;=GN$5,TODAY()&lt;#REF!)</formula>
    </cfRule>
  </conditionalFormatting>
  <conditionalFormatting sqref="GN8:GN17">
    <cfRule type="expression" dxfId="7" priority="6">
      <formula>AND(task_start&lt;=GN$5,ROUNDDOWN((task_end-task_start+1)*task_progress,0)+task_start-1&gt;=GN$5)</formula>
    </cfRule>
    <cfRule type="expression" dxfId="6" priority="7" stopIfTrue="1">
      <formula>AND(task_end&gt;=GN$5,task_start&lt;#REF!)</formula>
    </cfRule>
  </conditionalFormatting>
  <dataValidations count="1">
    <dataValidation type="whole" operator="greaterThanOrEqual" allowBlank="1" showInputMessage="1" promptTitle="Mostrar semana" prompt="Al cambiar este número, se desplazará la vista del diagrama de Gantt." sqref="D4" xr:uid="{3F2D83CF-98F4-46BF-BEC8-C74431E8C1BB}">
      <formula1>1</formula1>
    </dataValidation>
  </dataValidations>
  <printOptions horizontalCentered="1"/>
  <pageMargins left="0.35433070866141736" right="0.35433070866141736" top="1.5354330708661419" bottom="0.51181102362204722" header="0.31496062992125984" footer="0.31496062992125984"/>
  <pageSetup paperSize="9" scale="16" fitToHeight="0" orientation="landscape" r:id="rId1"/>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FD5A2AB4-2086-469F-A5ED-4AFF652D0ADC}">
            <x14:dataBar minLength="0" maxLength="100" gradient="0">
              <x14:cfvo type="num">
                <xm:f>0</xm:f>
              </x14:cfvo>
              <x14:cfvo type="num">
                <xm:f>1</xm:f>
              </x14:cfvo>
              <x14:negativeFillColor rgb="FFFF0000"/>
              <x14:axisColor rgb="FF000000"/>
            </x14:dataBar>
          </x14:cfRule>
          <xm:sqref>C7:C17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C16B5-C7D3-420D-BFA2-3673CE6394DA}">
  <dimension ref="A1:D11"/>
  <sheetViews>
    <sheetView workbookViewId="0">
      <selection sqref="A1:F11"/>
    </sheetView>
  </sheetViews>
  <sheetFormatPr baseColWidth="10" defaultRowHeight="15" x14ac:dyDescent="0.25"/>
  <cols>
    <col min="1" max="1" width="58.85546875" style="56" customWidth="1"/>
    <col min="2" max="4" width="11.42578125" style="56"/>
  </cols>
  <sheetData>
    <row r="1" spans="1:4" x14ac:dyDescent="0.25">
      <c r="A1" s="59" t="s">
        <v>98</v>
      </c>
      <c r="B1" s="59" t="s">
        <v>15</v>
      </c>
      <c r="C1" s="59" t="s">
        <v>16</v>
      </c>
      <c r="D1" s="59" t="s">
        <v>17</v>
      </c>
    </row>
    <row r="2" spans="1:4" x14ac:dyDescent="0.25">
      <c r="A2" s="58" t="s">
        <v>87</v>
      </c>
      <c r="B2" s="60">
        <v>45495</v>
      </c>
      <c r="C2" s="60">
        <v>45505</v>
      </c>
      <c r="D2" s="59">
        <v>11</v>
      </c>
    </row>
    <row r="3" spans="1:4" x14ac:dyDescent="0.25">
      <c r="A3" s="58" t="s">
        <v>88</v>
      </c>
      <c r="B3" s="60">
        <v>45505</v>
      </c>
      <c r="C3" s="60">
        <v>45525</v>
      </c>
      <c r="D3" s="59">
        <v>21</v>
      </c>
    </row>
    <row r="4" spans="1:4" ht="30" x14ac:dyDescent="0.25">
      <c r="A4" s="58" t="s">
        <v>89</v>
      </c>
      <c r="B4" s="60">
        <v>45525</v>
      </c>
      <c r="C4" s="60">
        <v>45535</v>
      </c>
      <c r="D4" s="59">
        <v>11</v>
      </c>
    </row>
    <row r="5" spans="1:4" x14ac:dyDescent="0.25">
      <c r="A5" s="58" t="s">
        <v>90</v>
      </c>
      <c r="B5" s="60">
        <v>45535</v>
      </c>
      <c r="C5" s="60">
        <v>45550</v>
      </c>
      <c r="D5" s="59">
        <v>16</v>
      </c>
    </row>
    <row r="6" spans="1:4" ht="30" x14ac:dyDescent="0.25">
      <c r="A6" s="58" t="s">
        <v>91</v>
      </c>
      <c r="B6" s="60">
        <v>45550</v>
      </c>
      <c r="C6" s="60">
        <v>45560</v>
      </c>
      <c r="D6" s="59">
        <v>11</v>
      </c>
    </row>
    <row r="7" spans="1:4" x14ac:dyDescent="0.25">
      <c r="A7" s="58" t="s">
        <v>92</v>
      </c>
      <c r="B7" s="60">
        <v>45560</v>
      </c>
      <c r="C7" s="60">
        <v>45570</v>
      </c>
      <c r="D7" s="59">
        <v>11</v>
      </c>
    </row>
    <row r="8" spans="1:4" x14ac:dyDescent="0.25">
      <c r="A8" s="58" t="s">
        <v>93</v>
      </c>
      <c r="B8" s="60">
        <v>45566</v>
      </c>
      <c r="C8" s="60">
        <v>45596</v>
      </c>
      <c r="D8" s="59">
        <v>31</v>
      </c>
    </row>
    <row r="9" spans="1:4" x14ac:dyDescent="0.25">
      <c r="A9" s="58" t="s">
        <v>97</v>
      </c>
      <c r="B9" s="60">
        <v>45596</v>
      </c>
      <c r="C9" s="60">
        <v>45641</v>
      </c>
      <c r="D9" s="59">
        <v>46</v>
      </c>
    </row>
    <row r="10" spans="1:4" x14ac:dyDescent="0.25">
      <c r="A10" s="58" t="s">
        <v>96</v>
      </c>
      <c r="B10" s="60">
        <v>45596</v>
      </c>
      <c r="C10" s="60">
        <v>45638</v>
      </c>
      <c r="D10" s="59">
        <v>43</v>
      </c>
    </row>
    <row r="11" spans="1:4" x14ac:dyDescent="0.25">
      <c r="A11" s="58" t="s">
        <v>99</v>
      </c>
      <c r="B11" s="60">
        <v>45638</v>
      </c>
      <c r="C11" s="60">
        <v>45648</v>
      </c>
      <c r="D11" s="59">
        <v>11</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36611-9CCE-4B02-B95A-87ABEDCF4C4A}">
  <dimension ref="A1:F53"/>
  <sheetViews>
    <sheetView topLeftCell="A10" workbookViewId="0">
      <selection sqref="A1:F11"/>
    </sheetView>
  </sheetViews>
  <sheetFormatPr baseColWidth="10" defaultRowHeight="15" x14ac:dyDescent="0.25"/>
  <cols>
    <col min="1" max="1" width="33.42578125" style="56" bestFit="1" customWidth="1"/>
    <col min="2" max="2" width="38.5703125" style="56" bestFit="1" customWidth="1"/>
    <col min="3" max="3" width="41.140625" style="56" customWidth="1"/>
    <col min="4" max="4" width="52.42578125" style="56" bestFit="1" customWidth="1"/>
    <col min="5" max="5" width="37" style="56" bestFit="1" customWidth="1"/>
    <col min="6" max="6" width="19.5703125" style="56" bestFit="1" customWidth="1"/>
    <col min="7" max="16384" width="11.42578125" style="56"/>
  </cols>
  <sheetData>
    <row r="1" spans="1:6" ht="20.25" x14ac:dyDescent="0.25">
      <c r="A1" s="91"/>
      <c r="B1" s="94" t="s">
        <v>100</v>
      </c>
      <c r="C1" s="95"/>
      <c r="D1" s="95"/>
      <c r="E1" s="96"/>
      <c r="F1" s="61" t="s">
        <v>101</v>
      </c>
    </row>
    <row r="2" spans="1:6" x14ac:dyDescent="0.25">
      <c r="A2" s="92"/>
      <c r="B2" s="97" t="s">
        <v>102</v>
      </c>
      <c r="C2" s="98"/>
      <c r="D2" s="98"/>
      <c r="E2" s="99"/>
      <c r="F2" s="103" t="s">
        <v>104</v>
      </c>
    </row>
    <row r="3" spans="1:6" ht="15.75" thickBot="1" x14ac:dyDescent="0.3">
      <c r="A3" s="93"/>
      <c r="B3" s="100" t="s">
        <v>103</v>
      </c>
      <c r="C3" s="101"/>
      <c r="D3" s="101"/>
      <c r="E3" s="102"/>
      <c r="F3" s="104"/>
    </row>
    <row r="4" spans="1:6" x14ac:dyDescent="0.25">
      <c r="A4" s="62" t="s">
        <v>105</v>
      </c>
      <c r="B4" s="63" t="s">
        <v>100</v>
      </c>
      <c r="C4" s="64" t="s">
        <v>106</v>
      </c>
      <c r="D4" s="88" t="s">
        <v>107</v>
      </c>
      <c r="E4" s="89"/>
      <c r="F4" s="90"/>
    </row>
    <row r="5" spans="1:6" x14ac:dyDescent="0.25">
      <c r="A5" s="65" t="s">
        <v>108</v>
      </c>
      <c r="B5" s="108" t="s">
        <v>109</v>
      </c>
      <c r="C5" s="109"/>
      <c r="D5" s="109"/>
      <c r="E5" s="109"/>
      <c r="F5" s="110"/>
    </row>
    <row r="6" spans="1:6" x14ac:dyDescent="0.25">
      <c r="A6" s="111" t="s">
        <v>110</v>
      </c>
      <c r="B6" s="114" t="s">
        <v>111</v>
      </c>
      <c r="C6" s="115"/>
      <c r="D6" s="115"/>
      <c r="E6" s="115"/>
      <c r="F6" s="116"/>
    </row>
    <row r="7" spans="1:6" x14ac:dyDescent="0.25">
      <c r="A7" s="112"/>
      <c r="B7" s="117" t="s">
        <v>112</v>
      </c>
      <c r="C7" s="118"/>
      <c r="D7" s="118"/>
      <c r="E7" s="118"/>
      <c r="F7" s="119"/>
    </row>
    <row r="8" spans="1:6" x14ac:dyDescent="0.25">
      <c r="A8" s="112"/>
      <c r="B8" s="117" t="s">
        <v>113</v>
      </c>
      <c r="C8" s="118"/>
      <c r="D8" s="118"/>
      <c r="E8" s="118"/>
      <c r="F8" s="119"/>
    </row>
    <row r="9" spans="1:6" x14ac:dyDescent="0.25">
      <c r="A9" s="112"/>
      <c r="B9" s="117" t="s">
        <v>114</v>
      </c>
      <c r="C9" s="118"/>
      <c r="D9" s="118"/>
      <c r="E9" s="118"/>
      <c r="F9" s="119"/>
    </row>
    <row r="10" spans="1:6" ht="15.75" thickBot="1" x14ac:dyDescent="0.3">
      <c r="A10" s="113"/>
      <c r="B10" s="100" t="s">
        <v>115</v>
      </c>
      <c r="C10" s="101"/>
      <c r="D10" s="101"/>
      <c r="E10" s="101"/>
      <c r="F10" s="102"/>
    </row>
    <row r="11" spans="1:6" x14ac:dyDescent="0.25">
      <c r="A11" s="66" t="s">
        <v>116</v>
      </c>
      <c r="B11" s="67" t="s">
        <v>117</v>
      </c>
      <c r="C11" s="120" t="s">
        <v>98</v>
      </c>
      <c r="D11" s="121"/>
      <c r="E11" s="67" t="s">
        <v>118</v>
      </c>
      <c r="F11" s="68" t="s">
        <v>119</v>
      </c>
    </row>
    <row r="12" spans="1:6" x14ac:dyDescent="0.25">
      <c r="A12" s="73" t="s">
        <v>120</v>
      </c>
      <c r="B12" s="71" t="s">
        <v>121</v>
      </c>
      <c r="C12" s="122" t="s">
        <v>122</v>
      </c>
      <c r="D12" s="71" t="s">
        <v>123</v>
      </c>
      <c r="E12" s="71" t="s">
        <v>124</v>
      </c>
      <c r="F12" s="74" t="s">
        <v>121</v>
      </c>
    </row>
    <row r="13" spans="1:6" x14ac:dyDescent="0.25">
      <c r="A13" s="73" t="s">
        <v>125</v>
      </c>
      <c r="B13" s="71" t="s">
        <v>126</v>
      </c>
      <c r="C13" s="123"/>
      <c r="D13" s="71" t="s">
        <v>127</v>
      </c>
      <c r="E13" s="71" t="s">
        <v>128</v>
      </c>
      <c r="F13" s="74" t="s">
        <v>126</v>
      </c>
    </row>
    <row r="14" spans="1:6" x14ac:dyDescent="0.25">
      <c r="A14" s="73" t="s">
        <v>129</v>
      </c>
      <c r="B14" s="71"/>
      <c r="C14" s="123"/>
      <c r="D14" s="71" t="s">
        <v>130</v>
      </c>
      <c r="E14" s="71" t="s">
        <v>131</v>
      </c>
      <c r="F14" s="74"/>
    </row>
    <row r="15" spans="1:6" x14ac:dyDescent="0.25">
      <c r="A15" s="73" t="s">
        <v>132</v>
      </c>
      <c r="B15" s="71"/>
      <c r="C15" s="123"/>
      <c r="D15" s="71" t="s">
        <v>133</v>
      </c>
      <c r="E15" s="71" t="s">
        <v>134</v>
      </c>
      <c r="F15" s="74"/>
    </row>
    <row r="16" spans="1:6" x14ac:dyDescent="0.25">
      <c r="A16" s="73" t="s">
        <v>134</v>
      </c>
      <c r="B16" s="71"/>
      <c r="C16" s="124"/>
      <c r="D16" s="71" t="s">
        <v>135</v>
      </c>
      <c r="E16" s="71" t="s">
        <v>136</v>
      </c>
      <c r="F16" s="74"/>
    </row>
    <row r="17" spans="1:6" x14ac:dyDescent="0.25">
      <c r="A17" s="73" t="s">
        <v>137</v>
      </c>
      <c r="B17" s="71"/>
      <c r="C17" s="125" t="s">
        <v>138</v>
      </c>
      <c r="D17" s="71" t="s">
        <v>139</v>
      </c>
      <c r="E17" s="71" t="s">
        <v>140</v>
      </c>
      <c r="F17" s="74"/>
    </row>
    <row r="18" spans="1:6" x14ac:dyDescent="0.25">
      <c r="A18" s="73" t="s">
        <v>141</v>
      </c>
      <c r="B18" s="71"/>
      <c r="C18" s="126"/>
      <c r="D18" s="71" t="s">
        <v>142</v>
      </c>
      <c r="E18" s="71" t="s">
        <v>143</v>
      </c>
      <c r="F18" s="74"/>
    </row>
    <row r="19" spans="1:6" x14ac:dyDescent="0.25">
      <c r="A19" s="73" t="s">
        <v>144</v>
      </c>
      <c r="B19" s="71"/>
      <c r="C19" s="126"/>
      <c r="D19" s="71" t="s">
        <v>145</v>
      </c>
      <c r="E19" s="71" t="s">
        <v>146</v>
      </c>
      <c r="F19" s="74"/>
    </row>
    <row r="20" spans="1:6" x14ac:dyDescent="0.25">
      <c r="A20" s="73"/>
      <c r="B20" s="71"/>
      <c r="C20" s="126"/>
      <c r="D20" s="71" t="s">
        <v>147</v>
      </c>
      <c r="E20" s="71" t="s">
        <v>148</v>
      </c>
      <c r="F20" s="74"/>
    </row>
    <row r="21" spans="1:6" x14ac:dyDescent="0.25">
      <c r="A21" s="73"/>
      <c r="B21" s="71"/>
      <c r="C21" s="126"/>
      <c r="D21" s="71" t="s">
        <v>149</v>
      </c>
      <c r="E21" s="71"/>
      <c r="F21" s="74"/>
    </row>
    <row r="22" spans="1:6" x14ac:dyDescent="0.25">
      <c r="A22" s="73"/>
      <c r="B22" s="71"/>
      <c r="C22" s="127"/>
      <c r="D22" s="71" t="s">
        <v>150</v>
      </c>
      <c r="E22" s="71"/>
      <c r="F22" s="74"/>
    </row>
    <row r="23" spans="1:6" x14ac:dyDescent="0.25">
      <c r="A23" s="73"/>
      <c r="B23" s="71"/>
      <c r="C23" s="128" t="s">
        <v>151</v>
      </c>
      <c r="D23" s="71" t="s">
        <v>152</v>
      </c>
      <c r="E23" s="71"/>
      <c r="F23" s="74"/>
    </row>
    <row r="24" spans="1:6" x14ac:dyDescent="0.25">
      <c r="A24" s="73"/>
      <c r="B24" s="71"/>
      <c r="C24" s="129"/>
      <c r="D24" s="71" t="s">
        <v>153</v>
      </c>
      <c r="E24" s="71"/>
      <c r="F24" s="74"/>
    </row>
    <row r="25" spans="1:6" x14ac:dyDescent="0.25">
      <c r="A25" s="73"/>
      <c r="B25" s="71"/>
      <c r="C25" s="129"/>
      <c r="D25" s="71" t="s">
        <v>154</v>
      </c>
      <c r="E25" s="71"/>
      <c r="F25" s="74"/>
    </row>
    <row r="26" spans="1:6" x14ac:dyDescent="0.25">
      <c r="A26" s="73"/>
      <c r="B26" s="71"/>
      <c r="C26" s="129"/>
      <c r="D26" s="71" t="s">
        <v>155</v>
      </c>
      <c r="E26" s="71"/>
      <c r="F26" s="74"/>
    </row>
    <row r="27" spans="1:6" x14ac:dyDescent="0.25">
      <c r="A27" s="73"/>
      <c r="B27" s="71"/>
      <c r="C27" s="130"/>
      <c r="D27" s="71" t="s">
        <v>156</v>
      </c>
      <c r="E27" s="71"/>
      <c r="F27" s="74"/>
    </row>
    <row r="28" spans="1:6" x14ac:dyDescent="0.25">
      <c r="A28" s="73"/>
      <c r="B28" s="71"/>
      <c r="C28" s="131" t="s">
        <v>157</v>
      </c>
      <c r="D28" s="71" t="s">
        <v>158</v>
      </c>
      <c r="E28" s="71"/>
      <c r="F28" s="74"/>
    </row>
    <row r="29" spans="1:6" x14ac:dyDescent="0.25">
      <c r="A29" s="73"/>
      <c r="B29" s="71"/>
      <c r="C29" s="132"/>
      <c r="D29" s="71" t="s">
        <v>159</v>
      </c>
      <c r="E29" s="71"/>
      <c r="F29" s="74"/>
    </row>
    <row r="30" spans="1:6" ht="15.75" thickBot="1" x14ac:dyDescent="0.3">
      <c r="A30" s="75"/>
      <c r="B30" s="72"/>
      <c r="C30" s="133"/>
      <c r="D30" s="72" t="s">
        <v>160</v>
      </c>
      <c r="E30" s="72"/>
      <c r="F30" s="76"/>
    </row>
    <row r="31" spans="1:6" x14ac:dyDescent="0.25">
      <c r="A31" s="69" t="s">
        <v>161</v>
      </c>
      <c r="B31" s="105" t="s">
        <v>162</v>
      </c>
      <c r="C31" s="106"/>
      <c r="D31" s="105" t="s">
        <v>163</v>
      </c>
      <c r="E31" s="107"/>
      <c r="F31" s="107"/>
    </row>
    <row r="32" spans="1:6" x14ac:dyDescent="0.25">
      <c r="A32" s="73" t="s">
        <v>164</v>
      </c>
      <c r="B32" s="134" t="s">
        <v>165</v>
      </c>
      <c r="C32" s="135"/>
      <c r="D32" s="134" t="s">
        <v>166</v>
      </c>
      <c r="E32" s="136"/>
      <c r="F32" s="136"/>
    </row>
    <row r="33" spans="1:6" x14ac:dyDescent="0.25">
      <c r="A33" s="73" t="s">
        <v>167</v>
      </c>
      <c r="B33" s="134" t="s">
        <v>168</v>
      </c>
      <c r="C33" s="135"/>
      <c r="D33" s="134" t="s">
        <v>169</v>
      </c>
      <c r="E33" s="136"/>
      <c r="F33" s="136"/>
    </row>
    <row r="34" spans="1:6" x14ac:dyDescent="0.25">
      <c r="A34" s="73" t="s">
        <v>170</v>
      </c>
      <c r="B34" s="134" t="s">
        <v>171</v>
      </c>
      <c r="C34" s="135"/>
      <c r="D34" s="134" t="s">
        <v>172</v>
      </c>
      <c r="E34" s="136"/>
      <c r="F34" s="136"/>
    </row>
    <row r="35" spans="1:6" x14ac:dyDescent="0.25">
      <c r="A35" s="73" t="s">
        <v>173</v>
      </c>
      <c r="B35" s="134" t="s">
        <v>174</v>
      </c>
      <c r="C35" s="135"/>
      <c r="D35" s="134" t="s">
        <v>175</v>
      </c>
      <c r="E35" s="136"/>
      <c r="F35" s="136"/>
    </row>
    <row r="36" spans="1:6" x14ac:dyDescent="0.25">
      <c r="A36" s="73" t="s">
        <v>176</v>
      </c>
      <c r="B36" s="134" t="s">
        <v>177</v>
      </c>
      <c r="C36" s="135"/>
      <c r="D36" s="134" t="s">
        <v>178</v>
      </c>
      <c r="E36" s="136"/>
      <c r="F36" s="136"/>
    </row>
    <row r="37" spans="1:6" x14ac:dyDescent="0.25">
      <c r="A37" s="73"/>
      <c r="B37" s="134" t="s">
        <v>179</v>
      </c>
      <c r="C37" s="135"/>
      <c r="D37" s="134" t="s">
        <v>180</v>
      </c>
      <c r="E37" s="136"/>
      <c r="F37" s="136"/>
    </row>
    <row r="38" spans="1:6" ht="15.75" thickBot="1" x14ac:dyDescent="0.3">
      <c r="A38" s="73"/>
      <c r="B38" s="134" t="s">
        <v>181</v>
      </c>
      <c r="C38" s="135"/>
      <c r="D38" s="134" t="s">
        <v>182</v>
      </c>
      <c r="E38" s="136"/>
      <c r="F38" s="136"/>
    </row>
    <row r="39" spans="1:6" x14ac:dyDescent="0.25">
      <c r="A39" s="69" t="s">
        <v>183</v>
      </c>
      <c r="B39" s="134" t="s">
        <v>184</v>
      </c>
      <c r="C39" s="135"/>
      <c r="D39" s="134" t="s">
        <v>185</v>
      </c>
      <c r="E39" s="136"/>
      <c r="F39" s="136"/>
    </row>
    <row r="40" spans="1:6" x14ac:dyDescent="0.25">
      <c r="A40" s="73" t="s">
        <v>186</v>
      </c>
      <c r="B40" s="134" t="s">
        <v>187</v>
      </c>
      <c r="C40" s="135"/>
      <c r="D40" s="134" t="s">
        <v>188</v>
      </c>
      <c r="E40" s="136"/>
      <c r="F40" s="136"/>
    </row>
    <row r="41" spans="1:6" x14ac:dyDescent="0.25">
      <c r="A41" s="73" t="s">
        <v>189</v>
      </c>
      <c r="B41" s="134" t="s">
        <v>190</v>
      </c>
      <c r="C41" s="135"/>
      <c r="D41" s="134"/>
      <c r="E41" s="136"/>
      <c r="F41" s="136"/>
    </row>
    <row r="42" spans="1:6" x14ac:dyDescent="0.25">
      <c r="A42" s="73"/>
      <c r="B42" s="134" t="s">
        <v>191</v>
      </c>
      <c r="C42" s="135"/>
      <c r="D42" s="134"/>
      <c r="E42" s="136"/>
      <c r="F42" s="136"/>
    </row>
    <row r="43" spans="1:6" ht="15.75" thickBot="1" x14ac:dyDescent="0.3">
      <c r="A43" s="75"/>
      <c r="B43" s="137" t="s">
        <v>192</v>
      </c>
      <c r="C43" s="138"/>
      <c r="D43" s="137"/>
      <c r="E43" s="139"/>
      <c r="F43" s="139"/>
    </row>
    <row r="44" spans="1:6" x14ac:dyDescent="0.25">
      <c r="A44" s="140" t="s">
        <v>193</v>
      </c>
      <c r="B44" s="106"/>
      <c r="C44" s="70" t="s">
        <v>194</v>
      </c>
      <c r="D44" s="70" t="s">
        <v>195</v>
      </c>
      <c r="E44" s="105" t="s">
        <v>196</v>
      </c>
      <c r="F44" s="106"/>
    </row>
    <row r="45" spans="1:6" x14ac:dyDescent="0.25">
      <c r="A45" s="141" t="s">
        <v>197</v>
      </c>
      <c r="B45" s="116"/>
      <c r="C45" s="144" t="s">
        <v>199</v>
      </c>
      <c r="D45" s="144" t="s">
        <v>200</v>
      </c>
      <c r="E45" s="114" t="s">
        <v>201</v>
      </c>
      <c r="F45" s="116"/>
    </row>
    <row r="46" spans="1:6" x14ac:dyDescent="0.25">
      <c r="A46" s="142" t="s">
        <v>198</v>
      </c>
      <c r="B46" s="143"/>
      <c r="C46" s="145"/>
      <c r="D46" s="145"/>
      <c r="E46" s="146"/>
      <c r="F46" s="143"/>
    </row>
    <row r="47" spans="1:6" x14ac:dyDescent="0.25">
      <c r="A47" s="147" t="s">
        <v>202</v>
      </c>
      <c r="B47" s="110"/>
      <c r="C47" s="71" t="s">
        <v>199</v>
      </c>
      <c r="D47" s="71" t="s">
        <v>200</v>
      </c>
      <c r="E47" s="108" t="s">
        <v>203</v>
      </c>
      <c r="F47" s="110"/>
    </row>
    <row r="48" spans="1:6" ht="15.75" thickBot="1" x14ac:dyDescent="0.3">
      <c r="A48" s="148" t="s">
        <v>204</v>
      </c>
      <c r="B48" s="149"/>
      <c r="C48" s="72" t="s">
        <v>199</v>
      </c>
      <c r="D48" s="72" t="s">
        <v>200</v>
      </c>
      <c r="E48" s="150" t="s">
        <v>205</v>
      </c>
      <c r="F48" s="149"/>
    </row>
    <row r="49" spans="1:6" x14ac:dyDescent="0.25">
      <c r="A49" s="140" t="s">
        <v>206</v>
      </c>
      <c r="B49" s="107"/>
      <c r="C49" s="106"/>
      <c r="D49" s="105" t="s">
        <v>207</v>
      </c>
      <c r="E49" s="107"/>
      <c r="F49" s="106"/>
    </row>
    <row r="50" spans="1:6" x14ac:dyDescent="0.25">
      <c r="A50" s="152" t="s">
        <v>208</v>
      </c>
      <c r="B50" s="136"/>
      <c r="C50" s="135"/>
      <c r="D50" s="134" t="s">
        <v>209</v>
      </c>
      <c r="E50" s="136"/>
      <c r="F50" s="135"/>
    </row>
    <row r="51" spans="1:6" x14ac:dyDescent="0.25">
      <c r="A51" s="152" t="s">
        <v>210</v>
      </c>
      <c r="B51" s="136"/>
      <c r="C51" s="135"/>
      <c r="D51" s="134" t="s">
        <v>211</v>
      </c>
      <c r="E51" s="136"/>
      <c r="F51" s="135"/>
    </row>
    <row r="52" spans="1:6" x14ac:dyDescent="0.25">
      <c r="A52" s="152" t="s">
        <v>212</v>
      </c>
      <c r="B52" s="136"/>
      <c r="C52" s="135"/>
      <c r="D52" s="134"/>
      <c r="E52" s="136"/>
      <c r="F52" s="135"/>
    </row>
    <row r="53" spans="1:6" ht="15.75" thickBot="1" x14ac:dyDescent="0.3">
      <c r="A53" s="151" t="s">
        <v>213</v>
      </c>
      <c r="B53" s="139"/>
      <c r="C53" s="138"/>
      <c r="D53" s="137" t="s">
        <v>214</v>
      </c>
      <c r="E53" s="139"/>
      <c r="F53" s="138"/>
    </row>
  </sheetData>
  <mergeCells count="65">
    <mergeCell ref="A53:C53"/>
    <mergeCell ref="D53:F53"/>
    <mergeCell ref="A50:C50"/>
    <mergeCell ref="D50:F50"/>
    <mergeCell ref="A51:C51"/>
    <mergeCell ref="D51:F51"/>
    <mergeCell ref="A52:C52"/>
    <mergeCell ref="D52:F52"/>
    <mergeCell ref="A47:B47"/>
    <mergeCell ref="E47:F47"/>
    <mergeCell ref="A48:B48"/>
    <mergeCell ref="E48:F48"/>
    <mergeCell ref="A49:C49"/>
    <mergeCell ref="D49:F49"/>
    <mergeCell ref="A44:B44"/>
    <mergeCell ref="E44:F44"/>
    <mergeCell ref="A45:B45"/>
    <mergeCell ref="A46:B46"/>
    <mergeCell ref="C45:C46"/>
    <mergeCell ref="D45:D46"/>
    <mergeCell ref="E45:F46"/>
    <mergeCell ref="B41:C41"/>
    <mergeCell ref="D41:F41"/>
    <mergeCell ref="B42:C42"/>
    <mergeCell ref="D42:F42"/>
    <mergeCell ref="B43:C43"/>
    <mergeCell ref="D43:F43"/>
    <mergeCell ref="B38:C38"/>
    <mergeCell ref="D38:F38"/>
    <mergeCell ref="B39:C39"/>
    <mergeCell ref="D39:F39"/>
    <mergeCell ref="B40:C40"/>
    <mergeCell ref="D40:F40"/>
    <mergeCell ref="B35:C35"/>
    <mergeCell ref="D35:F35"/>
    <mergeCell ref="B36:C36"/>
    <mergeCell ref="D36:F36"/>
    <mergeCell ref="B37:C37"/>
    <mergeCell ref="D37:F37"/>
    <mergeCell ref="B32:C32"/>
    <mergeCell ref="D32:F32"/>
    <mergeCell ref="B33:C33"/>
    <mergeCell ref="D33:F33"/>
    <mergeCell ref="B34:C34"/>
    <mergeCell ref="D34:F34"/>
    <mergeCell ref="B31:C31"/>
    <mergeCell ref="D31:F31"/>
    <mergeCell ref="B5:F5"/>
    <mergeCell ref="A6:A10"/>
    <mergeCell ref="B6:F6"/>
    <mergeCell ref="B7:F7"/>
    <mergeCell ref="B8:F8"/>
    <mergeCell ref="B9:F9"/>
    <mergeCell ref="B10:F10"/>
    <mergeCell ref="C11:D11"/>
    <mergeCell ref="C12:C16"/>
    <mergeCell ref="C17:C22"/>
    <mergeCell ref="C23:C27"/>
    <mergeCell ref="C28:C30"/>
    <mergeCell ref="D4:F4"/>
    <mergeCell ref="A1:A3"/>
    <mergeCell ref="B1:E1"/>
    <mergeCell ref="B2:E2"/>
    <mergeCell ref="B3:E3"/>
    <mergeCell ref="F2:F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A34E49-7289-4AEA-9593-4F55E04ADB10}">
  <ds:schemaRefs>
    <ds:schemaRef ds:uri="http://schemas.microsoft.com/sharepoint/v3/contenttype/forms"/>
  </ds:schemaRefs>
</ds:datastoreItem>
</file>

<file path=customXml/itemProps2.xml><?xml version="1.0" encoding="utf-8"?>
<ds:datastoreItem xmlns:ds="http://schemas.openxmlformats.org/officeDocument/2006/customXml" ds:itemID="{AC3AD2E1-977A-4D4F-8EE8-D64B5FFADF75}">
  <ds:schemaRefs>
    <ds:schemaRef ds:uri="http://purl.org/dc/dcmitype/"/>
    <ds:schemaRef ds:uri="71af3243-3dd4-4a8d-8c0d-dd76da1f02a5"/>
    <ds:schemaRef ds:uri="230e9df3-be65-4c73-a93b-d1236ebd677e"/>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16c05727-aa75-4e4a-9b5f-8a80a1165891"/>
    <ds:schemaRef ds:uri="http://schemas.microsoft.com/sharepoint/v3"/>
    <ds:schemaRef ds:uri="http://www.w3.org/XML/1998/namespace"/>
  </ds:schemaRefs>
</ds:datastoreItem>
</file>

<file path=customXml/itemProps3.xml><?xml version="1.0" encoding="utf-8"?>
<ds:datastoreItem xmlns:ds="http://schemas.openxmlformats.org/officeDocument/2006/customXml" ds:itemID="{5F80F839-78EF-4FF4-A673-3CC84279C2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TM16400962</Templat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13</vt:i4>
      </vt:variant>
    </vt:vector>
  </HeadingPairs>
  <TitlesOfParts>
    <vt:vector size="18" baseType="lpstr">
      <vt:lpstr>Cronograma</vt:lpstr>
      <vt:lpstr>Hoja1</vt:lpstr>
      <vt:lpstr>gantt</vt:lpstr>
      <vt:lpstr>Hoja3</vt:lpstr>
      <vt:lpstr>caracterizacion</vt:lpstr>
      <vt:lpstr>gantt!Inicio_del_proyecto</vt:lpstr>
      <vt:lpstr>Inicio_del_proyecto</vt:lpstr>
      <vt:lpstr>gantt!Semana_para_mostrar</vt:lpstr>
      <vt:lpstr>Semana_para_mostrar</vt:lpstr>
      <vt:lpstr>Cronograma!task_end</vt:lpstr>
      <vt:lpstr>gantt!task_end</vt:lpstr>
      <vt:lpstr>Cronograma!task_progress</vt:lpstr>
      <vt:lpstr>gantt!task_progress</vt:lpstr>
      <vt:lpstr>Cronograma!task_start</vt:lpstr>
      <vt:lpstr>gantt!task_start</vt:lpstr>
      <vt:lpstr>Hoja3!task_start</vt:lpstr>
      <vt:lpstr>Cronograma!Títulos_a_imprimir</vt:lpstr>
      <vt:lpstr>gantt!Títulos_a_imprimir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2021-12-14T20:18:50Z</dcterms:created>
  <dcterms:modified xsi:type="dcterms:W3CDTF">2025-01-31T20:22:24Z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